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997A9B5E-D24C-434F-A5A7-A7CCACEA3D03}"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11" i="11" l="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H10" i="11"/>
  <c r="F10" i="11"/>
  <c r="D10" i="11"/>
  <c r="C10" i="11"/>
  <c r="B10" i="11"/>
  <c r="P9" i="11"/>
  <c r="N9" i="11"/>
  <c r="L9" i="11"/>
  <c r="J9" i="11"/>
  <c r="K9" i="11" s="1"/>
  <c r="H9" i="11"/>
  <c r="F9" i="11"/>
  <c r="D9" i="11"/>
  <c r="C9" i="11"/>
  <c r="B9" i="11"/>
  <c r="P15" i="9"/>
  <c r="N15" i="9"/>
  <c r="L15" i="9"/>
  <c r="J15" i="9"/>
  <c r="H15" i="9"/>
  <c r="F15" i="9"/>
  <c r="D15" i="9"/>
  <c r="C15" i="9"/>
  <c r="B15" i="9"/>
  <c r="P14" i="9"/>
  <c r="N14" i="9"/>
  <c r="L14" i="9"/>
  <c r="J14" i="9"/>
  <c r="H14" i="9"/>
  <c r="F14" i="9"/>
  <c r="D14" i="9"/>
  <c r="C14" i="9"/>
  <c r="B14" i="9"/>
  <c r="P13" i="9"/>
  <c r="H13" i="9"/>
  <c r="F13" i="9"/>
  <c r="D13" i="9"/>
  <c r="C13" i="9"/>
  <c r="B13" i="9"/>
  <c r="P12" i="9"/>
  <c r="H12" i="9"/>
  <c r="F12" i="9"/>
  <c r="D12" i="9"/>
  <c r="C12" i="9"/>
  <c r="B12" i="9"/>
  <c r="P11" i="9"/>
  <c r="D11" i="9"/>
  <c r="C11" i="9"/>
  <c r="B11" i="9"/>
  <c r="P10" i="9"/>
  <c r="H10" i="9"/>
  <c r="F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8" i="64"/>
  <c r="P28" i="64"/>
  <c r="N28" i="64"/>
  <c r="L28" i="64"/>
  <c r="R27" i="64"/>
  <c r="L27" i="64"/>
  <c r="R26" i="64"/>
  <c r="P26" i="64"/>
  <c r="N26" i="64"/>
  <c r="L26" i="64"/>
  <c r="R25" i="64"/>
  <c r="P25" i="64"/>
  <c r="N25" i="64"/>
  <c r="L25" i="64"/>
  <c r="R24" i="64"/>
  <c r="L24" i="64"/>
  <c r="R23" i="64"/>
  <c r="P23" i="64"/>
  <c r="N23" i="64"/>
  <c r="L23" i="64"/>
  <c r="R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8" i="65"/>
  <c r="P28" i="65"/>
  <c r="N28" i="65"/>
  <c r="L28" i="65"/>
  <c r="J28" i="65"/>
  <c r="H28" i="65"/>
  <c r="F28" i="65"/>
  <c r="D28" i="65"/>
  <c r="C28" i="65"/>
  <c r="R27" i="65"/>
  <c r="L27" i="65"/>
  <c r="J27" i="65"/>
  <c r="H27" i="65"/>
  <c r="F27" i="65"/>
  <c r="D27" i="65"/>
  <c r="C27" i="65"/>
  <c r="R26" i="65"/>
  <c r="P26" i="65"/>
  <c r="N26" i="65"/>
  <c r="L26" i="65"/>
  <c r="J26" i="65"/>
  <c r="H26" i="65"/>
  <c r="F26" i="65"/>
  <c r="D26" i="65"/>
  <c r="C26" i="65"/>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8" i="64"/>
  <c r="H28" i="64"/>
  <c r="F28" i="64"/>
  <c r="D28" i="64"/>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M9" i="11" l="1"/>
  <c r="M9" i="9"/>
  <c r="K9" i="9"/>
  <c r="O9" i="9"/>
  <c r="M15" i="11"/>
  <c r="K15" i="11"/>
  <c r="O9" i="11"/>
  <c r="K16" i="11"/>
  <c r="O15" i="11"/>
  <c r="M16" i="11"/>
  <c r="O16" i="11"/>
  <c r="M14" i="9"/>
  <c r="K15" i="9"/>
  <c r="O14" i="9"/>
  <c r="M15" i="9"/>
  <c r="O15" i="9"/>
  <c r="K14" i="9"/>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3" i="56"/>
  <c r="H40" i="56"/>
  <c r="H26" i="56"/>
  <c r="H21" i="56"/>
  <c r="R40" i="57"/>
  <c r="N43" i="57"/>
  <c r="H40" i="57"/>
  <c r="H26" i="57"/>
  <c r="H21"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8" i="64"/>
  <c r="B28" i="64"/>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8" i="65"/>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3" i="56"/>
  <c r="L43" i="56"/>
  <c r="J43" i="56"/>
  <c r="H43" i="56"/>
  <c r="F43" i="56"/>
  <c r="D43" i="56"/>
  <c r="C43" i="56"/>
  <c r="B43" i="56"/>
  <c r="R42" i="56"/>
  <c r="P42" i="56"/>
  <c r="N42" i="56"/>
  <c r="L42" i="56"/>
  <c r="J42" i="56"/>
  <c r="H42" i="56"/>
  <c r="F42" i="56"/>
  <c r="D42" i="56"/>
  <c r="C42" i="56"/>
  <c r="B42" i="56"/>
  <c r="R41" i="56"/>
  <c r="P41" i="56"/>
  <c r="N41" i="56"/>
  <c r="L41" i="56"/>
  <c r="J41" i="56"/>
  <c r="H41" i="56"/>
  <c r="F41" i="56"/>
  <c r="D41" i="56"/>
  <c r="C41" i="56"/>
  <c r="B41" i="56"/>
  <c r="R40" i="56"/>
  <c r="F40" i="56"/>
  <c r="D40" i="56"/>
  <c r="C40" i="56"/>
  <c r="B40" i="56"/>
  <c r="R39" i="56"/>
  <c r="P39" i="56"/>
  <c r="N39" i="56"/>
  <c r="L39" i="56"/>
  <c r="J39" i="56"/>
  <c r="H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F26" i="56"/>
  <c r="D26" i="56"/>
  <c r="C26" i="56"/>
  <c r="B26" i="56"/>
  <c r="R25" i="56"/>
  <c r="L25" i="56"/>
  <c r="J25" i="56"/>
  <c r="H25" i="56"/>
  <c r="F25" i="56"/>
  <c r="D25" i="56"/>
  <c r="C25" i="56"/>
  <c r="B25" i="56"/>
  <c r="R24" i="56"/>
  <c r="P24" i="56"/>
  <c r="N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F21" i="56"/>
  <c r="D21" i="56"/>
  <c r="C21" i="56"/>
  <c r="B21" i="56"/>
  <c r="R20" i="56"/>
  <c r="P20" i="56"/>
  <c r="N20" i="56"/>
  <c r="L20" i="56"/>
  <c r="J20" i="56"/>
  <c r="H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3" i="57"/>
  <c r="L43" i="57"/>
  <c r="J43" i="57"/>
  <c r="H43" i="57"/>
  <c r="F43" i="57"/>
  <c r="D43" i="57"/>
  <c r="C43" i="57"/>
  <c r="B43" i="57"/>
  <c r="R42" i="57"/>
  <c r="P42" i="57"/>
  <c r="N42" i="57"/>
  <c r="L42" i="57"/>
  <c r="J42" i="57"/>
  <c r="H42" i="57"/>
  <c r="F42" i="57"/>
  <c r="D42" i="57"/>
  <c r="C42" i="57"/>
  <c r="B42" i="57"/>
  <c r="R41" i="57"/>
  <c r="P41" i="57"/>
  <c r="N41" i="57"/>
  <c r="L41" i="57"/>
  <c r="J41" i="57"/>
  <c r="H41" i="57"/>
  <c r="F41" i="57"/>
  <c r="D41" i="57"/>
  <c r="C41" i="57"/>
  <c r="B41" i="57"/>
  <c r="F40" i="57"/>
  <c r="D40" i="57"/>
  <c r="C40" i="57"/>
  <c r="B40" i="57"/>
  <c r="R39" i="57"/>
  <c r="P39" i="57"/>
  <c r="N39" i="57"/>
  <c r="L39" i="57"/>
  <c r="J39" i="57"/>
  <c r="H39"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F26" i="57"/>
  <c r="D26" i="57"/>
  <c r="C26" i="57"/>
  <c r="B26" i="57"/>
  <c r="R25" i="57"/>
  <c r="L25" i="57"/>
  <c r="J25" i="57"/>
  <c r="H25" i="57"/>
  <c r="F25" i="57"/>
  <c r="D25" i="57"/>
  <c r="C25" i="57"/>
  <c r="B25" i="57"/>
  <c r="R24" i="57"/>
  <c r="P24" i="57"/>
  <c r="N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F21" i="57"/>
  <c r="D21" i="57"/>
  <c r="C21" i="57"/>
  <c r="B21" i="57"/>
  <c r="R20" i="57"/>
  <c r="P20" i="57"/>
  <c r="N20" i="57"/>
  <c r="L20" i="57"/>
  <c r="J20" i="57"/>
  <c r="H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F8" i="11"/>
  <c r="D8" i="11"/>
  <c r="C8" i="11"/>
  <c r="B8" i="11"/>
  <c r="P8" i="9"/>
  <c r="H8" i="9"/>
  <c r="F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0"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14" i="9"/>
  <c r="G9" i="9"/>
  <c r="G12" i="9"/>
  <c r="G15" i="9"/>
  <c r="G10" i="9"/>
  <c r="G13" i="9"/>
  <c r="I10" i="9"/>
  <c r="I14" i="9"/>
  <c r="I9" i="9"/>
  <c r="I12" i="9"/>
  <c r="I15" i="9"/>
  <c r="I13" i="9"/>
  <c r="O13" i="64"/>
  <c r="O17" i="64"/>
  <c r="O21" i="64"/>
  <c r="O26" i="64"/>
  <c r="O10" i="64"/>
  <c r="O14" i="64"/>
  <c r="O18" i="64"/>
  <c r="O28" i="64"/>
  <c r="O22" i="64"/>
  <c r="O12" i="64"/>
  <c r="O16" i="64"/>
  <c r="O20" i="64"/>
  <c r="O25" i="64"/>
  <c r="O11" i="64"/>
  <c r="O15" i="64"/>
  <c r="O19" i="64"/>
  <c r="O23" i="64"/>
  <c r="Q13" i="64"/>
  <c r="Q17" i="64"/>
  <c r="Q18" i="64"/>
  <c r="Q10" i="64"/>
  <c r="Q14" i="64"/>
  <c r="Q25" i="64"/>
  <c r="Q19" i="64"/>
  <c r="Q12" i="64"/>
  <c r="Q16" i="64"/>
  <c r="Q23" i="64"/>
  <c r="Q28" i="64"/>
  <c r="Q21" i="64"/>
  <c r="Q11" i="64"/>
  <c r="Q15" i="64"/>
  <c r="Q26" i="64"/>
  <c r="Q20" i="64"/>
  <c r="S12" i="64"/>
  <c r="S16" i="64"/>
  <c r="S28" i="64"/>
  <c r="S22" i="64"/>
  <c r="S26" i="64"/>
  <c r="S27" i="64"/>
  <c r="S13" i="64"/>
  <c r="S17" i="64"/>
  <c r="S19" i="64"/>
  <c r="S23" i="64"/>
  <c r="S11" i="64"/>
  <c r="S15" i="64"/>
  <c r="S21" i="64"/>
  <c r="S25" i="64"/>
  <c r="S10" i="64"/>
  <c r="S14" i="64"/>
  <c r="S18" i="64"/>
  <c r="S20" i="64"/>
  <c r="S24" i="64"/>
  <c r="S9" i="64"/>
  <c r="M9" i="64"/>
  <c r="M24" i="64"/>
  <c r="M10" i="64"/>
  <c r="M14" i="64"/>
  <c r="M18" i="64"/>
  <c r="M22" i="64"/>
  <c r="M25" i="64"/>
  <c r="M11" i="64"/>
  <c r="M15" i="64"/>
  <c r="M19" i="64"/>
  <c r="M26" i="64"/>
  <c r="M23" i="64"/>
  <c r="M28" i="64"/>
  <c r="M13" i="64"/>
  <c r="M17" i="64"/>
  <c r="M21" i="64"/>
  <c r="M12" i="64"/>
  <c r="M16" i="64"/>
  <c r="M20" i="64"/>
  <c r="M27"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4" i="65"/>
  <c r="E23" i="65"/>
  <c r="E13" i="65"/>
  <c r="E17" i="65"/>
  <c r="E21" i="65"/>
  <c r="E28" i="65"/>
  <c r="E11" i="65"/>
  <c r="E15" i="65"/>
  <c r="E19" i="65"/>
  <c r="E27" i="65"/>
  <c r="E14" i="65"/>
  <c r="E18" i="65"/>
  <c r="E22" i="65"/>
  <c r="E25" i="65"/>
  <c r="E9" i="65"/>
  <c r="E10" i="65"/>
  <c r="E12" i="65"/>
  <c r="E16" i="65"/>
  <c r="E20" i="65"/>
  <c r="E26" i="65"/>
  <c r="M27" i="65"/>
  <c r="M24" i="65"/>
  <c r="M23" i="65"/>
  <c r="M17" i="65"/>
  <c r="M28" i="65"/>
  <c r="M15" i="65"/>
  <c r="M9" i="65"/>
  <c r="M12" i="65"/>
  <c r="M16" i="65"/>
  <c r="M20" i="65"/>
  <c r="M26" i="65"/>
  <c r="M13" i="65"/>
  <c r="M21" i="65"/>
  <c r="M11" i="65"/>
  <c r="M19" i="65"/>
  <c r="M25" i="65"/>
  <c r="M10" i="65"/>
  <c r="M14" i="65"/>
  <c r="M22" i="65"/>
  <c r="M18" i="65"/>
  <c r="G9" i="64"/>
  <c r="G28" i="64"/>
  <c r="G24" i="64"/>
  <c r="G11" i="64"/>
  <c r="G13" i="64"/>
  <c r="G15" i="64"/>
  <c r="G17" i="64"/>
  <c r="G19" i="64"/>
  <c r="G21" i="64"/>
  <c r="G27" i="64"/>
  <c r="G26" i="64"/>
  <c r="G10" i="64"/>
  <c r="G14" i="64"/>
  <c r="G18" i="64"/>
  <c r="G22" i="64"/>
  <c r="G20" i="64"/>
  <c r="G16" i="64"/>
  <c r="G23" i="64"/>
  <c r="G25"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3" i="65"/>
  <c r="G22" i="65"/>
  <c r="G19" i="65"/>
  <c r="G13" i="65"/>
  <c r="G21" i="65"/>
  <c r="G24" i="65"/>
  <c r="G25" i="65"/>
  <c r="G18" i="65"/>
  <c r="G26" i="65"/>
  <c r="G12" i="65"/>
  <c r="G16" i="65"/>
  <c r="G20" i="65"/>
  <c r="G15" i="65"/>
  <c r="G17" i="65"/>
  <c r="G28" i="65"/>
  <c r="G27" i="65"/>
  <c r="G10" i="65"/>
  <c r="O25" i="65"/>
  <c r="O26" i="65"/>
  <c r="O10" i="65"/>
  <c r="O23" i="65"/>
  <c r="O14" i="65"/>
  <c r="O22" i="65"/>
  <c r="O19" i="65"/>
  <c r="O13" i="65"/>
  <c r="O21" i="65"/>
  <c r="O11" i="65"/>
  <c r="O15" i="65"/>
  <c r="O12" i="65"/>
  <c r="O20" i="65"/>
  <c r="O28" i="65"/>
  <c r="O18" i="65"/>
  <c r="O17" i="65"/>
  <c r="O16" i="65"/>
  <c r="I11" i="64"/>
  <c r="I13" i="64"/>
  <c r="I15" i="64"/>
  <c r="I17" i="64"/>
  <c r="I19" i="64"/>
  <c r="I21" i="64"/>
  <c r="I24" i="64"/>
  <c r="I25" i="64"/>
  <c r="I28" i="64"/>
  <c r="I12" i="64"/>
  <c r="I16" i="64"/>
  <c r="I20" i="64"/>
  <c r="I27" i="64"/>
  <c r="I26" i="64"/>
  <c r="I10" i="64"/>
  <c r="I14" i="64"/>
  <c r="I18" i="64"/>
  <c r="I22" i="64"/>
  <c r="I9" i="64"/>
  <c r="I23"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5" i="65"/>
  <c r="I28" i="65"/>
  <c r="I10" i="65"/>
  <c r="I26" i="65"/>
  <c r="I11" i="65"/>
  <c r="I19" i="65"/>
  <c r="I17" i="65"/>
  <c r="I27" i="65"/>
  <c r="I23" i="65"/>
  <c r="I14" i="65"/>
  <c r="I18" i="65"/>
  <c r="I22" i="65"/>
  <c r="I21" i="65"/>
  <c r="I12" i="65"/>
  <c r="I13" i="65"/>
  <c r="I15" i="65"/>
  <c r="I24" i="65"/>
  <c r="I9" i="65"/>
  <c r="I16" i="65"/>
  <c r="I20" i="65"/>
  <c r="Q11" i="65"/>
  <c r="Q15" i="65"/>
  <c r="Q19" i="65"/>
  <c r="Q13" i="65"/>
  <c r="Q17" i="65"/>
  <c r="Q21" i="65"/>
  <c r="Q25" i="65"/>
  <c r="Q28" i="65"/>
  <c r="Q10" i="65"/>
  <c r="Q14" i="65"/>
  <c r="Q18" i="65"/>
  <c r="Q12" i="65"/>
  <c r="Q16" i="65"/>
  <c r="Q20" i="65"/>
  <c r="Q23" i="65"/>
  <c r="Q26" i="65"/>
  <c r="K23" i="64"/>
  <c r="K26" i="64"/>
  <c r="K28" i="64"/>
  <c r="K11" i="64"/>
  <c r="K14" i="64"/>
  <c r="K19" i="64"/>
  <c r="K22" i="64"/>
  <c r="K24" i="64"/>
  <c r="K25" i="64"/>
  <c r="K12" i="64"/>
  <c r="K17" i="64"/>
  <c r="K20" i="64"/>
  <c r="K27"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5" i="65"/>
  <c r="K28" i="65"/>
  <c r="K22" i="65"/>
  <c r="K27" i="65"/>
  <c r="K24" i="65"/>
  <c r="K18" i="65"/>
  <c r="K26" i="65"/>
  <c r="K12" i="65"/>
  <c r="K16" i="65"/>
  <c r="K20" i="65"/>
  <c r="K23" i="65"/>
  <c r="S10" i="65"/>
  <c r="S23" i="65"/>
  <c r="S18" i="65"/>
  <c r="S13" i="65"/>
  <c r="S17" i="65"/>
  <c r="S21" i="65"/>
  <c r="S22" i="65"/>
  <c r="S15" i="65"/>
  <c r="S19" i="65"/>
  <c r="S9" i="65"/>
  <c r="S25" i="65"/>
  <c r="S12" i="65"/>
  <c r="S16" i="65"/>
  <c r="S20" i="65"/>
  <c r="S14" i="65"/>
  <c r="S27" i="65"/>
  <c r="S28" i="65"/>
  <c r="S11" i="65"/>
  <c r="S24" i="65"/>
  <c r="S26" i="65"/>
  <c r="E25" i="64"/>
  <c r="E24" i="64"/>
  <c r="E10" i="64"/>
  <c r="E12" i="64"/>
  <c r="E14" i="64"/>
  <c r="E16" i="64"/>
  <c r="E18" i="64"/>
  <c r="E20" i="64"/>
  <c r="E22" i="64"/>
  <c r="E9" i="64"/>
  <c r="E13" i="64"/>
  <c r="E17" i="64"/>
  <c r="E21" i="64"/>
  <c r="E23" i="64"/>
  <c r="E26" i="64"/>
  <c r="E28" i="64"/>
  <c r="E27"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3" i="57"/>
  <c r="O43" i="56"/>
  <c r="G11" i="40"/>
  <c r="G11" i="39"/>
  <c r="Q30" i="38"/>
  <c r="K22" i="27"/>
  <c r="G24" i="24"/>
  <c r="I30" i="7"/>
  <c r="Q63" i="7"/>
  <c r="K39" i="8"/>
  <c r="S40" i="57"/>
  <c r="Q17" i="46"/>
  <c r="U9" i="50"/>
  <c r="D35" i="69"/>
  <c r="Q9" i="69"/>
  <c r="K8" i="73"/>
  <c r="S8" i="73"/>
  <c r="G9" i="73"/>
  <c r="O9" i="73"/>
  <c r="M24" i="38"/>
  <c r="M9" i="38"/>
  <c r="G21" i="30"/>
  <c r="G19" i="30"/>
  <c r="K22" i="28"/>
  <c r="M15" i="25"/>
  <c r="O59" i="7"/>
  <c r="O57" i="7"/>
  <c r="I39" i="8"/>
  <c r="I30" i="8"/>
  <c r="I26" i="57"/>
  <c r="I40" i="57"/>
  <c r="I21" i="57"/>
  <c r="I40" i="56"/>
  <c r="I26" i="56"/>
  <c r="I21"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8" i="56"/>
  <c r="O32"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3"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6"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2" i="64"/>
  <c r="D31" i="64"/>
  <c r="E8" i="64"/>
  <c r="I8" i="64"/>
  <c r="M8" i="64"/>
  <c r="L31" i="64"/>
  <c r="P32" i="64"/>
  <c r="P31" i="64"/>
  <c r="P30" i="64"/>
  <c r="J32" i="64"/>
  <c r="J31" i="64"/>
  <c r="J30" i="64"/>
  <c r="N32" i="64"/>
  <c r="N31" i="64"/>
  <c r="N30" i="64"/>
  <c r="R32" i="64"/>
  <c r="R31" i="64"/>
  <c r="R30" i="64"/>
  <c r="D30" i="64"/>
  <c r="H32" i="64"/>
  <c r="H31" i="64"/>
  <c r="H30" i="64"/>
  <c r="F32" i="64"/>
  <c r="F31" i="64"/>
  <c r="F30" i="64"/>
  <c r="G8" i="64"/>
  <c r="K8" i="64"/>
  <c r="O8" i="64"/>
  <c r="S8" i="64"/>
  <c r="L30" i="64"/>
  <c r="L32" i="64"/>
  <c r="Q8" i="65"/>
  <c r="E8" i="65"/>
  <c r="M8" i="65"/>
  <c r="F32" i="65"/>
  <c r="N32" i="65"/>
  <c r="I8" i="65"/>
  <c r="J32" i="65"/>
  <c r="R32" i="65"/>
  <c r="D30" i="65"/>
  <c r="L30" i="65"/>
  <c r="D31" i="65"/>
  <c r="L31" i="65"/>
  <c r="D32" i="65"/>
  <c r="L32" i="65"/>
  <c r="G8" i="65"/>
  <c r="K8" i="65"/>
  <c r="O8" i="65"/>
  <c r="S8" i="65"/>
  <c r="F30" i="65"/>
  <c r="N30" i="65"/>
  <c r="F31" i="65"/>
  <c r="N31" i="65"/>
  <c r="H30" i="65"/>
  <c r="P30" i="65"/>
  <c r="H31" i="65"/>
  <c r="P31" i="65"/>
  <c r="H32" i="65"/>
  <c r="P32" i="65"/>
  <c r="J30" i="65"/>
  <c r="R30" i="65"/>
  <c r="J31" i="65"/>
  <c r="R31"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5" i="56"/>
  <c r="K12" i="56"/>
  <c r="M13" i="56"/>
  <c r="I15" i="56"/>
  <c r="S8" i="56"/>
  <c r="Q11" i="56"/>
  <c r="G13" i="56"/>
  <c r="I17" i="56"/>
  <c r="Q17" i="56"/>
  <c r="I19" i="56"/>
  <c r="G22" i="56"/>
  <c r="G27" i="56"/>
  <c r="I11" i="56"/>
  <c r="G14" i="56"/>
  <c r="E34" i="56"/>
  <c r="L47" i="56"/>
  <c r="K8" i="56"/>
  <c r="M11" i="56"/>
  <c r="G12" i="56"/>
  <c r="I13" i="56"/>
  <c r="K14" i="56"/>
  <c r="M15" i="56"/>
  <c r="S34" i="56"/>
  <c r="G35" i="56"/>
  <c r="Q37" i="56"/>
  <c r="E38" i="56"/>
  <c r="S38" i="56"/>
  <c r="G39" i="56"/>
  <c r="E14" i="56"/>
  <c r="E16" i="56"/>
  <c r="E20" i="56"/>
  <c r="Q24" i="56"/>
  <c r="E30" i="56"/>
  <c r="N47" i="56"/>
  <c r="N46" i="56"/>
  <c r="N45" i="56"/>
  <c r="S9" i="56"/>
  <c r="K10" i="56"/>
  <c r="Q10" i="56"/>
  <c r="S11" i="56"/>
  <c r="Q12" i="56"/>
  <c r="S13" i="56"/>
  <c r="Q14" i="56"/>
  <c r="S15" i="56"/>
  <c r="G16" i="56"/>
  <c r="O16" i="56"/>
  <c r="K17" i="56"/>
  <c r="S17" i="56"/>
  <c r="G18" i="56"/>
  <c r="O18" i="56"/>
  <c r="K19" i="56"/>
  <c r="S19" i="56"/>
  <c r="G20" i="56"/>
  <c r="O20" i="56"/>
  <c r="I22" i="56"/>
  <c r="K23" i="56"/>
  <c r="E24" i="56"/>
  <c r="M24" i="56"/>
  <c r="G25" i="56"/>
  <c r="I27" i="56"/>
  <c r="K28" i="56"/>
  <c r="E29" i="56"/>
  <c r="M29" i="56"/>
  <c r="G30" i="56"/>
  <c r="I31" i="56"/>
  <c r="K32" i="56"/>
  <c r="E33" i="56"/>
  <c r="M33" i="56"/>
  <c r="G34" i="56"/>
  <c r="I35" i="56"/>
  <c r="K36" i="56"/>
  <c r="E37" i="56"/>
  <c r="M37" i="56"/>
  <c r="Q39" i="56"/>
  <c r="R47" i="56"/>
  <c r="R46" i="56"/>
  <c r="R45" i="56"/>
  <c r="E12" i="56"/>
  <c r="Q19" i="56"/>
  <c r="M20" i="56"/>
  <c r="E25" i="56"/>
  <c r="S26" i="56"/>
  <c r="Q29" i="56"/>
  <c r="S30" i="56"/>
  <c r="D47" i="56"/>
  <c r="J47" i="56"/>
  <c r="J46" i="56"/>
  <c r="J45" i="56"/>
  <c r="O8" i="56"/>
  <c r="M10" i="56"/>
  <c r="O11" i="56"/>
  <c r="M12" i="56"/>
  <c r="O13" i="56"/>
  <c r="M14" i="56"/>
  <c r="O15" i="56"/>
  <c r="I16" i="56"/>
  <c r="Q16" i="56"/>
  <c r="E17" i="56"/>
  <c r="M17" i="56"/>
  <c r="I18" i="56"/>
  <c r="Q18" i="56"/>
  <c r="E19" i="56"/>
  <c r="M19" i="56"/>
  <c r="I20" i="56"/>
  <c r="Q20" i="56"/>
  <c r="E21" i="56"/>
  <c r="K22" i="56"/>
  <c r="Q22" i="56"/>
  <c r="E23" i="56"/>
  <c r="S23" i="56"/>
  <c r="G24" i="56"/>
  <c r="S25" i="56"/>
  <c r="E26" i="56"/>
  <c r="Q27" i="56"/>
  <c r="E28" i="56"/>
  <c r="S28" i="56"/>
  <c r="G29" i="56"/>
  <c r="O30" i="56"/>
  <c r="Q31" i="56"/>
  <c r="E32" i="56"/>
  <c r="S32" i="56"/>
  <c r="G33" i="56"/>
  <c r="O34" i="56"/>
  <c r="E36" i="56"/>
  <c r="S36" i="56"/>
  <c r="G37" i="56"/>
  <c r="O38" i="56"/>
  <c r="E10" i="56"/>
  <c r="M16" i="56"/>
  <c r="E18" i="56"/>
  <c r="M18" i="56"/>
  <c r="S21" i="56"/>
  <c r="G31" i="56"/>
  <c r="Q33" i="56"/>
  <c r="F47" i="56"/>
  <c r="F46" i="56"/>
  <c r="F45" i="56"/>
  <c r="G36" i="56"/>
  <c r="G40" i="56"/>
  <c r="G38" i="56"/>
  <c r="I10" i="56"/>
  <c r="S10" i="56"/>
  <c r="E11" i="56"/>
  <c r="K11" i="56"/>
  <c r="I12" i="56"/>
  <c r="S12" i="56"/>
  <c r="E13" i="56"/>
  <c r="K13" i="56"/>
  <c r="I14" i="56"/>
  <c r="S14" i="56"/>
  <c r="K15" i="56"/>
  <c r="K16" i="56"/>
  <c r="S16" i="56"/>
  <c r="G17" i="56"/>
  <c r="O17" i="56"/>
  <c r="K18" i="56"/>
  <c r="S18" i="56"/>
  <c r="G19" i="56"/>
  <c r="O19" i="56"/>
  <c r="K20" i="56"/>
  <c r="S20" i="56"/>
  <c r="G21" i="56"/>
  <c r="E22" i="56"/>
  <c r="M22" i="56"/>
  <c r="G23" i="56"/>
  <c r="I24" i="56"/>
  <c r="K25" i="56"/>
  <c r="E27" i="56"/>
  <c r="M27" i="56"/>
  <c r="G28" i="56"/>
  <c r="I29" i="56"/>
  <c r="K30" i="56"/>
  <c r="E31" i="56"/>
  <c r="M31" i="56"/>
  <c r="G32" i="56"/>
  <c r="I33" i="56"/>
  <c r="K34" i="56"/>
  <c r="E35" i="56"/>
  <c r="M35" i="56"/>
  <c r="K38" i="56"/>
  <c r="E39" i="56"/>
  <c r="M39" i="56"/>
  <c r="O29" i="56"/>
  <c r="O37" i="56"/>
  <c r="M41" i="56"/>
  <c r="I42" i="56"/>
  <c r="Q42" i="56"/>
  <c r="E43" i="56"/>
  <c r="M43" i="56"/>
  <c r="D46" i="56"/>
  <c r="S22" i="56"/>
  <c r="Q23" i="56"/>
  <c r="S24" i="56"/>
  <c r="G26" i="56"/>
  <c r="S27" i="56"/>
  <c r="Q28" i="56"/>
  <c r="S29" i="56"/>
  <c r="Q30" i="56"/>
  <c r="S31" i="56"/>
  <c r="Q32" i="56"/>
  <c r="S33" i="56"/>
  <c r="Q34" i="56"/>
  <c r="H47" i="56"/>
  <c r="H46" i="56"/>
  <c r="H45" i="56"/>
  <c r="P47" i="56"/>
  <c r="P46" i="56"/>
  <c r="P45" i="56"/>
  <c r="O22" i="56"/>
  <c r="M23" i="56"/>
  <c r="O24" i="56"/>
  <c r="M25" i="56"/>
  <c r="O27" i="56"/>
  <c r="M28" i="56"/>
  <c r="M30" i="56"/>
  <c r="O31" i="56"/>
  <c r="M32" i="56"/>
  <c r="O33" i="56"/>
  <c r="M34" i="56"/>
  <c r="O35" i="56"/>
  <c r="M36" i="56"/>
  <c r="I37" i="56"/>
  <c r="M38" i="56"/>
  <c r="I39" i="56"/>
  <c r="O39" i="56"/>
  <c r="E41" i="56"/>
  <c r="E8" i="56"/>
  <c r="I8" i="56"/>
  <c r="M8" i="56"/>
  <c r="Q8" i="56"/>
  <c r="I23" i="56"/>
  <c r="K24" i="56"/>
  <c r="I25" i="56"/>
  <c r="K27" i="56"/>
  <c r="I28" i="56"/>
  <c r="K29" i="56"/>
  <c r="I30" i="56"/>
  <c r="K31" i="56"/>
  <c r="I32" i="56"/>
  <c r="K33" i="56"/>
  <c r="I34" i="56"/>
  <c r="K35" i="56"/>
  <c r="I36" i="56"/>
  <c r="K37" i="56"/>
  <c r="I38" i="56"/>
  <c r="K39" i="56"/>
  <c r="S40" i="56"/>
  <c r="G41" i="56"/>
  <c r="O41" i="56"/>
  <c r="K42" i="56"/>
  <c r="S42" i="56"/>
  <c r="G43" i="56"/>
  <c r="S43" i="56"/>
  <c r="L46" i="56"/>
  <c r="E40" i="56"/>
  <c r="I41" i="56"/>
  <c r="Q41" i="56"/>
  <c r="E42" i="56"/>
  <c r="M42" i="56"/>
  <c r="I43" i="56"/>
  <c r="D45" i="56"/>
  <c r="S35" i="56"/>
  <c r="Q36" i="56"/>
  <c r="S37" i="56"/>
  <c r="Q38" i="56"/>
  <c r="S39" i="56"/>
  <c r="K41" i="56"/>
  <c r="S41" i="56"/>
  <c r="G42" i="56"/>
  <c r="O42" i="56"/>
  <c r="K43" i="56"/>
  <c r="L45" i="56"/>
  <c r="I23" i="57"/>
  <c r="O22" i="57"/>
  <c r="Q37" i="57"/>
  <c r="Q10" i="57"/>
  <c r="E11" i="57"/>
  <c r="Q12" i="57"/>
  <c r="Q16" i="57"/>
  <c r="E24" i="57"/>
  <c r="E29" i="57"/>
  <c r="E33" i="57"/>
  <c r="K10" i="57"/>
  <c r="S10" i="57"/>
  <c r="G11" i="57"/>
  <c r="O11" i="57"/>
  <c r="K12" i="57"/>
  <c r="S12" i="57"/>
  <c r="G13" i="57"/>
  <c r="O13" i="57"/>
  <c r="O15" i="57"/>
  <c r="O17" i="57"/>
  <c r="O19" i="57"/>
  <c r="G21" i="57"/>
  <c r="G22" i="57"/>
  <c r="S23" i="57"/>
  <c r="S25" i="57"/>
  <c r="S26" i="57"/>
  <c r="S28" i="57"/>
  <c r="S30" i="57"/>
  <c r="S32" i="57"/>
  <c r="S34" i="57"/>
  <c r="I10" i="57"/>
  <c r="I12" i="57"/>
  <c r="M13" i="57"/>
  <c r="Q14" i="57"/>
  <c r="Q20" i="57"/>
  <c r="E27" i="57"/>
  <c r="E31" i="57"/>
  <c r="E35" i="57"/>
  <c r="E10" i="57"/>
  <c r="M10" i="57"/>
  <c r="I11" i="57"/>
  <c r="Q11" i="57"/>
  <c r="E12" i="57"/>
  <c r="M12" i="57"/>
  <c r="I13" i="57"/>
  <c r="Q13" i="57"/>
  <c r="M14" i="57"/>
  <c r="M16" i="57"/>
  <c r="M18" i="57"/>
  <c r="M20" i="57"/>
  <c r="M11" i="57"/>
  <c r="E13" i="57"/>
  <c r="Q18" i="57"/>
  <c r="I20" i="57"/>
  <c r="G36" i="57"/>
  <c r="S22" i="57"/>
  <c r="G10" i="57"/>
  <c r="O10" i="57"/>
  <c r="K11" i="57"/>
  <c r="S11" i="57"/>
  <c r="G12" i="57"/>
  <c r="O12" i="57"/>
  <c r="K13" i="57"/>
  <c r="K15" i="57"/>
  <c r="K17" i="57"/>
  <c r="K19" i="57"/>
  <c r="K22" i="57"/>
  <c r="S9" i="57"/>
  <c r="S13" i="57"/>
  <c r="E14" i="57"/>
  <c r="K14" i="57"/>
  <c r="I15" i="57"/>
  <c r="S15" i="57"/>
  <c r="E16" i="57"/>
  <c r="K16" i="57"/>
  <c r="I17" i="57"/>
  <c r="S17" i="57"/>
  <c r="E18" i="57"/>
  <c r="K18" i="57"/>
  <c r="I19" i="57"/>
  <c r="S19" i="57"/>
  <c r="E20" i="57"/>
  <c r="K20" i="57"/>
  <c r="S21" i="57"/>
  <c r="I22" i="57"/>
  <c r="E23" i="57"/>
  <c r="K23" i="57"/>
  <c r="O24" i="57"/>
  <c r="I25" i="57"/>
  <c r="O27" i="57"/>
  <c r="I28" i="57"/>
  <c r="O29" i="57"/>
  <c r="I30" i="57"/>
  <c r="O31" i="57"/>
  <c r="I32" i="57"/>
  <c r="O33" i="57"/>
  <c r="I34" i="57"/>
  <c r="O35" i="57"/>
  <c r="I36" i="57"/>
  <c r="E37" i="57"/>
  <c r="M37" i="57"/>
  <c r="M35" i="57"/>
  <c r="M33" i="57"/>
  <c r="M31" i="57"/>
  <c r="M29" i="57"/>
  <c r="M27" i="57"/>
  <c r="M24" i="57"/>
  <c r="G14" i="57"/>
  <c r="E15" i="57"/>
  <c r="G16" i="57"/>
  <c r="E17" i="57"/>
  <c r="G18" i="57"/>
  <c r="E19" i="57"/>
  <c r="G20" i="57"/>
  <c r="E21" i="57"/>
  <c r="E22" i="57"/>
  <c r="G23" i="57"/>
  <c r="I24" i="57"/>
  <c r="Q24" i="57"/>
  <c r="I27" i="57"/>
  <c r="Q27" i="57"/>
  <c r="I29" i="57"/>
  <c r="Q29" i="57"/>
  <c r="I31" i="57"/>
  <c r="Q31" i="57"/>
  <c r="I33" i="57"/>
  <c r="Q33" i="57"/>
  <c r="I35" i="57"/>
  <c r="Q35" i="57"/>
  <c r="S36" i="57"/>
  <c r="S14" i="57"/>
  <c r="Q15" i="57"/>
  <c r="S16" i="57"/>
  <c r="Q17" i="57"/>
  <c r="S18" i="57"/>
  <c r="Q19" i="57"/>
  <c r="S20" i="57"/>
  <c r="Q22" i="57"/>
  <c r="M23" i="57"/>
  <c r="K24" i="57"/>
  <c r="M25" i="57"/>
  <c r="K27" i="57"/>
  <c r="M28" i="57"/>
  <c r="K29" i="57"/>
  <c r="M30" i="57"/>
  <c r="K31" i="57"/>
  <c r="M32" i="57"/>
  <c r="K33" i="57"/>
  <c r="M34" i="57"/>
  <c r="K35" i="57"/>
  <c r="M36" i="57"/>
  <c r="I37" i="57"/>
  <c r="K36" i="57"/>
  <c r="K34" i="57"/>
  <c r="K32" i="57"/>
  <c r="K30" i="57"/>
  <c r="K28" i="57"/>
  <c r="K25" i="57"/>
  <c r="I14" i="57"/>
  <c r="O14" i="57"/>
  <c r="G15" i="57"/>
  <c r="M15" i="57"/>
  <c r="I16" i="57"/>
  <c r="O16" i="57"/>
  <c r="G17" i="57"/>
  <c r="M17" i="57"/>
  <c r="I18" i="57"/>
  <c r="O18" i="57"/>
  <c r="G19" i="57"/>
  <c r="M19" i="57"/>
  <c r="O20" i="57"/>
  <c r="M22" i="57"/>
  <c r="O23" i="57"/>
  <c r="G25" i="57"/>
  <c r="G26" i="57"/>
  <c r="G28" i="57"/>
  <c r="O28" i="57"/>
  <c r="G30" i="57"/>
  <c r="O30" i="57"/>
  <c r="G32" i="57"/>
  <c r="O32" i="57"/>
  <c r="G34" i="57"/>
  <c r="O34" i="57"/>
  <c r="O36" i="57"/>
  <c r="O37" i="57"/>
  <c r="I38" i="57"/>
  <c r="Q38" i="57"/>
  <c r="E39" i="57"/>
  <c r="M39" i="57"/>
  <c r="E41" i="57"/>
  <c r="M41" i="57"/>
  <c r="I42" i="57"/>
  <c r="Q42" i="57"/>
  <c r="E43" i="57"/>
  <c r="M43" i="57"/>
  <c r="K37" i="57"/>
  <c r="K38" i="57"/>
  <c r="S38" i="57"/>
  <c r="G39" i="57"/>
  <c r="O39" i="57"/>
  <c r="G41" i="57"/>
  <c r="O41" i="57"/>
  <c r="K42" i="57"/>
  <c r="S42" i="57"/>
  <c r="G43" i="57"/>
  <c r="G24" i="57"/>
  <c r="E25" i="57"/>
  <c r="E26" i="57"/>
  <c r="G27" i="57"/>
  <c r="E28" i="57"/>
  <c r="G29" i="57"/>
  <c r="E30" i="57"/>
  <c r="G31" i="57"/>
  <c r="E32" i="57"/>
  <c r="G33" i="57"/>
  <c r="E34" i="57"/>
  <c r="G35" i="57"/>
  <c r="E36" i="57"/>
  <c r="G37" i="57"/>
  <c r="E38" i="57"/>
  <c r="M38" i="57"/>
  <c r="I39" i="57"/>
  <c r="Q39" i="57"/>
  <c r="E40" i="57"/>
  <c r="I41" i="57"/>
  <c r="Q41" i="57"/>
  <c r="E42" i="57"/>
  <c r="M42" i="57"/>
  <c r="I43" i="57"/>
  <c r="Q23" i="57"/>
  <c r="S24" i="57"/>
  <c r="S27" i="57"/>
  <c r="Q28" i="57"/>
  <c r="S29" i="57"/>
  <c r="Q30" i="57"/>
  <c r="S31" i="57"/>
  <c r="Q32" i="57"/>
  <c r="S33" i="57"/>
  <c r="Q34" i="57"/>
  <c r="S35" i="57"/>
  <c r="Q36" i="57"/>
  <c r="S37" i="57"/>
  <c r="G38" i="57"/>
  <c r="O38" i="57"/>
  <c r="K39" i="57"/>
  <c r="S39" i="57"/>
  <c r="G40" i="57"/>
  <c r="K41" i="57"/>
  <c r="S41" i="57"/>
  <c r="G42" i="57"/>
  <c r="O42" i="57"/>
  <c r="K43" i="57"/>
  <c r="S43" i="57"/>
  <c r="E8" i="57"/>
  <c r="S8" i="57"/>
  <c r="G8" i="57"/>
  <c r="O8" i="57"/>
  <c r="K8" i="57"/>
  <c r="N47" i="57"/>
  <c r="F46" i="57"/>
  <c r="N46" i="57"/>
  <c r="H47" i="57"/>
  <c r="H46" i="57"/>
  <c r="H45" i="57"/>
  <c r="P47" i="57"/>
  <c r="P46" i="57"/>
  <c r="P45" i="57"/>
  <c r="I8" i="57"/>
  <c r="M8" i="57"/>
  <c r="Q8" i="57"/>
  <c r="F45" i="57"/>
  <c r="F47" i="57"/>
  <c r="D47" i="57"/>
  <c r="D46" i="57"/>
  <c r="D45" i="57"/>
  <c r="L47" i="57"/>
  <c r="L46" i="57"/>
  <c r="L45" i="57"/>
  <c r="J47" i="57"/>
  <c r="J46" i="57"/>
  <c r="J45" i="57"/>
  <c r="R47" i="57"/>
  <c r="R46" i="57"/>
  <c r="R45" i="57"/>
  <c r="N45"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I8" i="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G8" i="9" l="1"/>
  <c r="P54" i="5"/>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<sst xmlns="http://schemas.openxmlformats.org/spreadsheetml/2006/main" count="11254" uniqueCount="2027">
  <si>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</si>
  <si>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</si>
  <si>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</si>
  <si>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</si>
  <si>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</si>
  <si>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</si>
  <si>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</si>
  <si>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</si>
  <si>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</si>
  <si>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</si>
  <si>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</si>
  <si>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</si>
  <si>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</si>
  <si>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</si>
  <si>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</si>
  <si>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</si>
  <si>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</si>
  <si>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</si>
  <si>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</si>
  <si>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</si>
  <si>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</si>
  <si>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</si>
  <si>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</si>
  <si>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</si>
  <si>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</si>
  <si>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</si>
  <si>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</si>
  <si>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</si>
  <si>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</si>
  <si>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</si>
  <si>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</si>
  <si>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</si>
  <si>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</si>
  <si>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</si>
  <si>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</si>
  <si>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</si>
  <si>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</si>
  <si>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</si>
  <si>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</si>
  <si>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</si>
  <si>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</si>
  <si>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</si>
  <si>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</si>
  <si>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</si>
  <si>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</si>
  <si>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</si>
  <si>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</si>
  <si>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</si>
  <si>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</si>
  <si>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</si>
  <si>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</si>
  <si>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</si>
  <si>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</si>
  <si>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</si>
  <si>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</si>
  <si>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</si>
  <si>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</si>
  <si>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</si>
  <si>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</si>
  <si>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</si>
  <si>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</si>
  <si>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</si>
  <si>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</si>
  <si>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</si>
  <si>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</si>
  <si>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</si>
  <si>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</si>
  <si>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</si>
  <si>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</si>
  <si>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</si>
  <si>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</si>
  <si>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</si>
  <si>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</si>
  <si>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</si>
  <si>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</si>
  <si>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</si>
  <si>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</si>
  <si>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</si>
  <si>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</si>
  <si>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</si>
  <si>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</si>
  <si>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</si>
  <si>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</si>
  <si>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</si>
  <si>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</si>
  <si>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</si>
  <si>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</si>
  <si>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</si>
  <si>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</si>
  <si>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</si>
  <si>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</si>
  <si>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</si>
  <si>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</si>
  <si>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</si>
  <si>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</si>
  <si>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</si>
  <si>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</si>
  <si>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</si>
  <si>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</si>
  <si>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</si>
  <si>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</si>
  <si>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</si>
  <si>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</si>
  <si>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</si>
  <si>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</si>
  <si>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</si>
  <si>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</si>
  <si>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</si>
  <si>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</si>
  <si>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</si>
  <si>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</si>
  <si>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</si>
  <si>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</si>
  <si>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</si>
  <si>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</si>
  <si>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</si>
  <si>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</si>
  <si>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</si>
  <si>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</si>
  <si>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</si>
  <si>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</si>
  <si>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</si>
  <si>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</si>
  <si>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</si>
  <si>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</si>
  <si>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</si>
  <si>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</si>
  <si>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</si>
  <si>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</si>
  <si>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</si>
  <si>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</si>
  <si>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</si>
  <si>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</si>
  <si>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</si>
  <si>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</si>
  <si>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</si>
  <si>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</si>
  <si>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</si>
  <si>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</si>
  <si>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</si>
  <si>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</si>
  <si>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</si>
  <si>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</si>
  <si>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</si>
  <si>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</si>
  <si>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</si>
  <si>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</si>
  <si>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</si>
  <si>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</si>
  <si>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</si>
  <si>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</si>
  <si>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</si>
  <si>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</si>
  <si>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</si>
  <si>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</si>
  <si>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</si>
  <si>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</si>
  <si>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</si>
  <si>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</si>
  <si>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</si>
  <si>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</si>
  <si>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</si>
  <si>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</si>
  <si>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</si>
  <si>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</si>
  <si>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</si>
  <si>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</si>
  <si>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</si>
  <si>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</si>
  <si>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</si>
  <si>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</si>
  <si>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</si>
  <si>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</si>
  <si>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</si>
  <si>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</si>
  <si>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</si>
  <si>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</si>
  <si>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</si>
  <si>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</si>
  <si>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</si>
  <si>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</si>
  <si>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</si>
  <si>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</si>
  <si>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</si>
  <si>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</si>
  <si>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</si>
  <si>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</si>
  <si>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</si>
  <si>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</si>
  <si>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</si>
  <si>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</si>
  <si>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</si>
  <si>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</si>
  <si>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</si>
  <si>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</si>
  <si>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</si>
  <si>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</si>
  <si>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</si>
  <si>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</si>
  <si>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</si>
  <si>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</si>
  <si>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</si>
  <si>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</si>
  <si>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</si>
  <si>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</si>
  <si>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</si>
  <si>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</si>
  <si>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</si>
  <si>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</si>
  <si>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</si>
  <si>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</si>
  <si>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</si>
  <si>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</si>
  <si>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</si>
  <si>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</si>
  <si>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</si>
  <si>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</si>
  <si>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</si>
  <si>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</si>
  <si>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</si>
  <si>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</si>
  <si>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</si>
  <si>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</si>
  <si>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</si>
  <si>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</si>
  <si>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</si>
  <si>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</si>
  <si>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</si>
  <si>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</si>
  <si>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</si>
  <si>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</si>
  <si>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</si>
  <si>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</si>
  <si>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</si>
  <si>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</si>
  <si>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</si>
  <si>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</si>
  <si>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</si>
  <si>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</si>
  <si>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</si>
  <si>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</si>
  <si>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</si>
  <si>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</si>
  <si>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</si>
  <si>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</si>
  <si>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</si>
  <si>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</si>
  <si>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</si>
  <si>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</si>
  <si>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</si>
  <si>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</si>
  <si>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</si>
  <si>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</si>
  <si>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</si>
  <si>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</si>
  <si>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</si>
  <si>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</si>
  <si>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</si>
  <si>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</si>
  <si>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</si>
  <si>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</si>
  <si>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</si>
  <si>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</si>
  <si>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</si>
  <si>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</si>
  <si>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</si>
  <si>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</si>
  <si>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</si>
  <si>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</si>
  <si>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</si>
  <si>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</si>
  <si>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</si>
  <si>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</si>
  <si>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</si>
  <si>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</si>
  <si>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</si>
  <si>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</si>
  <si>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</si>
  <si>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</si>
  <si>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</si>
  <si>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</si>
  <si>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</si>
  <si>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</si>
  <si>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</si>
  <si>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</si>
  <si>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</si>
  <si>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</si>
  <si>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</si>
  <si>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</si>
  <si>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</si>
  <si>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</si>
  <si>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</si>
  <si>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</si>
  <si>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</si>
  <si>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</si>
  <si>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</si>
  <si>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</si>
  <si>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</si>
  <si>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</si>
  <si>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</si>
  <si>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</si>
  <si>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</si>
  <si>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</si>
  <si>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</si>
  <si>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</si>
  <si>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</si>
  <si>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</si>
  <si>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</si>
  <si>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</si>
  <si>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</si>
  <si>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</si>
  <si>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</si>
  <si>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</si>
  <si>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</si>
  <si>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</si>
  <si>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</si>
  <si>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</si>
  <si>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</si>
  <si>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</si>
  <si>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</si>
  <si>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</si>
  <si>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</si>
  <si>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</si>
  <si>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</si>
  <si>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</si>
  <si>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</si>
  <si>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</si>
  <si>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</si>
  <si>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</si>
  <si>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</si>
  <si>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</si>
  <si>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</si>
  <si>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</si>
  <si>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</si>
  <si>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</si>
  <si>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</si>
  <si>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</si>
  <si>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</si>
  <si>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</si>
  <si>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</si>
  <si>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</si>
  <si>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</si>
  <si>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</si>
  <si>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</si>
  <si>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</si>
  <si>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</si>
  <si>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</si>
  <si>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</si>
  <si>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</si>
  <si>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</si>
  <si>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</si>
  <si>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</si>
  <si>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</si>
  <si>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</si>
  <si>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</si>
  <si>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</si>
  <si>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</si>
  <si>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</si>
  <si>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</si>
  <si>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</si>
  <si>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</si>
  <si>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</si>
  <si>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</si>
  <si>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</si>
  <si>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</si>
  <si>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</si>
  <si>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</si>
  <si>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</si>
  <si>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</si>
  <si>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</si>
  <si>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</si>
  <si>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</si>
  <si>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</si>
  <si>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</si>
  <si>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</si>
  <si>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</si>
  <si>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</si>
  <si>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</si>
  <si>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</si>
  <si>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</si>
  <si>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</si>
  <si>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</si>
  <si>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</si>
  <si>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</si>
  <si>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</si>
  <si>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</si>
  <si>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</si>
  <si>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</si>
  <si>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</si>
  <si>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</si>
  <si>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</si>
  <si>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</si>
  <si>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</si>
  <si>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</si>
  <si>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</si>
  <si>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</si>
  <si>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</si>
  <si>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</si>
  <si>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</si>
  <si>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</si>
  <si>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</si>
  <si>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</si>
  <si>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</si>
  <si>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</si>
  <si>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</si>
  <si>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</si>
  <si>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</si>
  <si>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</si>
  <si>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</si>
  <si>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</si>
  <si>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</si>
  <si>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</si>
  <si>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</si>
  <si>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</si>
  <si>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</si>
  <si>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</si>
  <si>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</si>
  <si>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</si>
  <si>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</si>
  <si>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</si>
  <si>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</si>
  <si>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</si>
  <si>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</si>
  <si>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</si>
  <si>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</si>
  <si>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</si>
  <si>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</si>
  <si>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</si>
  <si>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</si>
  <si>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</si>
  <si>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</si>
  <si>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</si>
  <si>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</si>
  <si>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</si>
  <si>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</si>
  <si>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</si>
  <si>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</si>
  <si>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</si>
  <si>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</si>
  <si>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</si>
  <si>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</si>
  <si>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</si>
  <si>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</si>
  <si>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</si>
  <si>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</si>
  <si>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</si>
  <si>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</si>
  <si>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</si>
  <si>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</si>
  <si>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</si>
  <si>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</si>
  <si>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</si>
  <si>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</si>
  <si>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</si>
  <si>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</si>
  <si>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</si>
  <si>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</si>
  <si>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</si>
  <si>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</si>
  <si>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</si>
  <si>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</si>
  <si>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</si>
  <si>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</si>
  <si>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</si>
  <si>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</si>
  <si>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</si>
  <si>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</si>
  <si>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</si>
  <si>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</si>
  <si>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</si>
  <si>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</si>
  <si>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</si>
  <si>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</si>
  <si>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</si>
  <si>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</si>
  <si>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</si>
  <si>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</si>
  <si>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</si>
  <si>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</si>
  <si>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</si>
  <si>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</si>
  <si>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</si>
  <si>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</si>
  <si>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</si>
  <si>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</si>
  <si>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</si>
  <si>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</si>
  <si>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</si>
  <si>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</si>
  <si>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</si>
  <si>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</si>
  <si>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</si>
  <si>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</si>
  <si>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</si>
  <si>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</si>
  <si>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</si>
  <si>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</si>
  <si>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</si>
  <si>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</si>
  <si>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</si>
  <si>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</si>
  <si>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</si>
  <si>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</si>
  <si>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</si>
  <si>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</si>
  <si>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</si>
  <si>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</si>
  <si>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</si>
  <si>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</si>
  <si>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</si>
  <si>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</si>
  <si>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</si>
  <si>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</si>
  <si>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</si>
  <si>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</si>
  <si>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</si>
  <si>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</si>
  <si>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</si>
  <si>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</si>
  <si>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</si>
  <si>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</si>
  <si>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</si>
  <si>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</si>
  <si>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</si>
  <si>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</si>
  <si>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</si>
  <si>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</si>
  <si>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</si>
  <si>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</si>
  <si>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</si>
  <si>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</si>
  <si>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</si>
  <si>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</si>
  <si>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</si>
  <si>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</si>
  <si>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</si>
  <si>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</si>
  <si>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</si>
  <si>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</si>
  <si>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</si>
  <si>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</si>
  <si>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</si>
  <si>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</si>
  <si>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</si>
  <si>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</si>
  <si>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</si>
  <si>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</si>
  <si>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</si>
  <si>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</si>
  <si>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</si>
  <si>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</si>
  <si>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</si>
  <si>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</si>
  <si>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</si>
  <si>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</si>
  <si>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</si>
  <si>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</si>
  <si>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</si>
  <si>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</si>
  <si>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</si>
  <si>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</si>
  <si>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</si>
  <si>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</si>
  <si>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</si>
  <si>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</si>
  <si>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</si>
  <si>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</si>
  <si>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</si>
  <si>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</si>
  <si>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</si>
  <si>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</si>
  <si>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</si>
  <si>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</si>
  <si>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</si>
  <si>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</si>
  <si>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</si>
  <si>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</si>
  <si>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</si>
  <si>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</si>
  <si>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</si>
  <si>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</si>
  <si>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</si>
  <si>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</si>
  <si>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</si>
  <si>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</si>
  <si>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</si>
  <si>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</si>
  <si>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</si>
  <si>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</si>
  <si>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</si>
  <si>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</si>
  <si>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</si>
  <si>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</si>
  <si>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</si>
  <si>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</si>
  <si>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</si>
  <si>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</si>
  <si>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</si>
  <si>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</si>
  <si>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</si>
  <si>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</si>
  <si>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</si>
  <si>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</si>
  <si>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</si>
  <si>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</si>
  <si>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</si>
  <si>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</si>
  <si>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</si>
  <si>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</si>
  <si>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</si>
  <si>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</si>
  <si>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</si>
  <si>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</si>
  <si>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</si>
  <si>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</si>
  <si>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</si>
  <si>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</si>
  <si>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</si>
  <si>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</si>
  <si>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</si>
  <si>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</si>
  <si>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</si>
  <si>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</si>
  <si>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</si>
  <si>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</si>
  <si>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</si>
  <si>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</si>
  <si>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</si>
  <si>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</si>
  <si>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</si>
  <si>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</si>
  <si>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</si>
  <si>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</si>
  <si>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</si>
  <si>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</si>
  <si>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</si>
  <si>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</si>
  <si>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</si>
  <si>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</si>
  <si>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</si>
  <si>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</si>
  <si>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</si>
  <si>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</si>
  <si>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</si>
  <si>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</si>
  <si>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</si>
  <si>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</si>
  <si>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</si>
  <si>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</si>
  <si>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</si>
  <si>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</si>
  <si>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</si>
  <si>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</si>
  <si>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</si>
  <si>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</si>
  <si>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</si>
  <si>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</si>
  <si>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</si>
  <si>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</si>
  <si>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</si>
  <si>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</si>
  <si>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</si>
  <si>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</si>
  <si>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</si>
  <si>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</si>
  <si>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</si>
  <si>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</si>
  <si>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</si>
  <si>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</si>
  <si>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</si>
  <si>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</si>
  <si>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</si>
  <si>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</si>
  <si>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</si>
  <si>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</si>
  <si>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</si>
  <si>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</si>
  <si>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</si>
  <si>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</si>
  <si>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</si>
  <si>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</si>
  <si>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</si>
  <si>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</si>
  <si>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</si>
  <si>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</si>
  <si>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</si>
  <si>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</si>
  <si>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</si>
  <si>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</si>
  <si>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</si>
  <si>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Mahindra Manulife Credit Risk Fund-(G)-Direct Plan</t>
  </si>
  <si>
    <t>Mahindra Manulife Credit Risk Fund-Reg(G)</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</si>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</sst>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7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38" t="s">
        <v>438</v>
      </c>
      <c r="D3" s="139"/>
      <c r="E3" s="140"/>
      <c r="F3" s="48"/>
      <c r="G3" s="138" t="s">
        <v>439</v>
      </c>
      <c r="H3" s="139"/>
      <c r="I3" s="140"/>
      <c r="J3" s="48"/>
      <c r="K3" s="138" t="s">
        <v>440</v>
      </c>
      <c r="L3" s="139"/>
      <c r="M3" s="140"/>
      <c r="N3" s="48"/>
      <c r="O3" s="138" t="s">
        <v>441</v>
      </c>
      <c r="P3" s="139"/>
      <c r="Q3" s="140"/>
      <c r="R3" s="48"/>
      <c r="S3" s="138" t="s">
        <v>1802</v>
      </c>
      <c r="T3" s="139"/>
      <c r="U3" s="140"/>
      <c r="V3" s="48"/>
      <c r="W3" s="138" t="s">
        <v>1803</v>
      </c>
      <c r="X3" s="139"/>
      <c r="Y3" s="140"/>
      <c r="Z3" s="49"/>
    </row>
    <row r="4" spans="2:26" ht="15" thickBot="1" x14ac:dyDescent="0.35">
      <c r="B4" s="47"/>
      <c r="C4" s="141"/>
      <c r="D4" s="142"/>
      <c r="E4" s="143"/>
      <c r="F4" s="48"/>
      <c r="G4" s="141"/>
      <c r="H4" s="142"/>
      <c r="I4" s="143"/>
      <c r="J4" s="48"/>
      <c r="K4" s="141"/>
      <c r="L4" s="142"/>
      <c r="M4" s="143"/>
      <c r="N4" s="48"/>
      <c r="O4" s="141"/>
      <c r="P4" s="142"/>
      <c r="Q4" s="143"/>
      <c r="R4" s="48"/>
      <c r="S4" s="141"/>
      <c r="T4" s="142"/>
      <c r="U4" s="143"/>
      <c r="V4" s="48"/>
      <c r="W4" s="141"/>
      <c r="X4" s="142"/>
      <c r="Y4" s="14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38" t="s">
        <v>442</v>
      </c>
      <c r="D7" s="139"/>
      <c r="E7" s="140"/>
      <c r="F7" s="48"/>
      <c r="G7" s="138" t="s">
        <v>443</v>
      </c>
      <c r="H7" s="139"/>
      <c r="I7" s="140"/>
      <c r="J7" s="48"/>
      <c r="K7" s="138" t="s">
        <v>444</v>
      </c>
      <c r="L7" s="139"/>
      <c r="M7" s="140"/>
      <c r="N7" s="48"/>
      <c r="O7" s="138" t="s">
        <v>445</v>
      </c>
      <c r="P7" s="139"/>
      <c r="Q7" s="140"/>
      <c r="R7" s="48"/>
      <c r="S7" s="138" t="s">
        <v>446</v>
      </c>
      <c r="T7" s="139"/>
      <c r="U7" s="140"/>
      <c r="V7" s="48"/>
      <c r="W7" s="138" t="s">
        <v>447</v>
      </c>
      <c r="X7" s="139"/>
      <c r="Y7" s="140"/>
      <c r="Z7" s="52"/>
    </row>
    <row r="8" spans="2:26" s="16" customFormat="1" ht="15" thickBot="1" x14ac:dyDescent="0.35">
      <c r="B8" s="50"/>
      <c r="C8" s="141"/>
      <c r="D8" s="142"/>
      <c r="E8" s="143"/>
      <c r="F8" s="48"/>
      <c r="G8" s="141"/>
      <c r="H8" s="142"/>
      <c r="I8" s="143"/>
      <c r="J8" s="48"/>
      <c r="K8" s="141"/>
      <c r="L8" s="142"/>
      <c r="M8" s="143"/>
      <c r="N8" s="48"/>
      <c r="O8" s="141"/>
      <c r="P8" s="142"/>
      <c r="Q8" s="143"/>
      <c r="R8" s="48"/>
      <c r="S8" s="141"/>
      <c r="T8" s="142"/>
      <c r="U8" s="143"/>
      <c r="V8" s="48"/>
      <c r="W8" s="141"/>
      <c r="X8" s="142"/>
      <c r="Y8" s="14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38" t="s">
        <v>332</v>
      </c>
      <c r="D11" s="139"/>
      <c r="E11" s="140"/>
      <c r="F11" s="48"/>
      <c r="G11" s="138" t="s">
        <v>333</v>
      </c>
      <c r="H11" s="139"/>
      <c r="I11" s="140"/>
      <c r="K11" s="138" t="s">
        <v>450</v>
      </c>
      <c r="L11" s="139"/>
      <c r="M11" s="140"/>
      <c r="N11" s="51"/>
      <c r="O11" s="138" t="s">
        <v>451</v>
      </c>
      <c r="P11" s="139"/>
      <c r="Q11" s="140"/>
      <c r="R11" s="48"/>
      <c r="S11" s="138" t="s">
        <v>448</v>
      </c>
      <c r="T11" s="139"/>
      <c r="U11" s="140"/>
      <c r="V11" s="51"/>
      <c r="W11" s="138" t="s">
        <v>449</v>
      </c>
      <c r="X11" s="139"/>
      <c r="Y11" s="140"/>
      <c r="Z11" s="52"/>
    </row>
    <row r="12" spans="2:26" s="16" customFormat="1" ht="15" thickBot="1" x14ac:dyDescent="0.35">
      <c r="B12" s="50"/>
      <c r="C12" s="141"/>
      <c r="D12" s="142"/>
      <c r="E12" s="143"/>
      <c r="F12" s="48"/>
      <c r="G12" s="141"/>
      <c r="H12" s="142"/>
      <c r="I12" s="143"/>
      <c r="K12" s="141"/>
      <c r="L12" s="142"/>
      <c r="M12" s="143"/>
      <c r="N12" s="51"/>
      <c r="O12" s="141"/>
      <c r="P12" s="142"/>
      <c r="Q12" s="143"/>
      <c r="R12" s="48"/>
      <c r="S12" s="141"/>
      <c r="T12" s="142"/>
      <c r="U12" s="143"/>
      <c r="V12" s="51"/>
      <c r="W12" s="141"/>
      <c r="X12" s="142"/>
      <c r="Y12" s="14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38" t="s">
        <v>334</v>
      </c>
      <c r="D15" s="139"/>
      <c r="E15" s="140"/>
      <c r="F15" s="51"/>
      <c r="G15" s="138" t="s">
        <v>335</v>
      </c>
      <c r="H15" s="139"/>
      <c r="I15" s="140"/>
      <c r="K15" s="138" t="s">
        <v>1789</v>
      </c>
      <c r="L15" s="139"/>
      <c r="M15" s="140"/>
      <c r="N15" s="51"/>
      <c r="O15" s="138" t="s">
        <v>1790</v>
      </c>
      <c r="P15" s="139"/>
      <c r="Q15" s="140"/>
      <c r="S15" s="138" t="s">
        <v>1623</v>
      </c>
      <c r="T15" s="139"/>
      <c r="U15" s="140"/>
      <c r="V15" s="51"/>
      <c r="W15" s="138" t="s">
        <v>1624</v>
      </c>
      <c r="X15" s="139"/>
      <c r="Y15" s="140"/>
      <c r="Z15" s="52"/>
    </row>
    <row r="16" spans="2:26" s="16" customFormat="1" ht="15" thickBot="1" x14ac:dyDescent="0.35">
      <c r="B16" s="50"/>
      <c r="C16" s="141"/>
      <c r="D16" s="142"/>
      <c r="E16" s="143"/>
      <c r="F16" s="51"/>
      <c r="G16" s="141"/>
      <c r="H16" s="142"/>
      <c r="I16" s="143"/>
      <c r="K16" s="141"/>
      <c r="L16" s="142"/>
      <c r="M16" s="143"/>
      <c r="N16" s="51"/>
      <c r="O16" s="141"/>
      <c r="P16" s="142"/>
      <c r="Q16" s="143"/>
      <c r="S16" s="141"/>
      <c r="T16" s="142"/>
      <c r="U16" s="143"/>
      <c r="V16" s="51"/>
      <c r="W16" s="141"/>
      <c r="X16" s="142"/>
      <c r="Y16" s="14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25" t="s">
        <v>454</v>
      </c>
      <c r="D19" s="126"/>
      <c r="E19" s="127"/>
      <c r="F19" s="51"/>
      <c r="G19" s="125" t="s">
        <v>455</v>
      </c>
      <c r="H19" s="126"/>
      <c r="I19" s="127"/>
      <c r="K19" s="125" t="s">
        <v>456</v>
      </c>
      <c r="L19" s="126"/>
      <c r="M19" s="127"/>
      <c r="N19" s="51"/>
      <c r="O19" s="125" t="s">
        <v>457</v>
      </c>
      <c r="P19" s="126"/>
      <c r="Q19" s="127"/>
      <c r="S19" s="125" t="s">
        <v>459</v>
      </c>
      <c r="T19" s="126"/>
      <c r="U19" s="127"/>
      <c r="V19" s="51"/>
      <c r="W19" s="125" t="s">
        <v>458</v>
      </c>
      <c r="X19" s="126"/>
      <c r="Y19" s="127"/>
      <c r="Z19" s="52"/>
    </row>
    <row r="20" spans="2:26" s="16" customFormat="1" ht="15" customHeight="1" thickBot="1" x14ac:dyDescent="0.35">
      <c r="B20" s="50"/>
      <c r="C20" s="128"/>
      <c r="D20" s="129"/>
      <c r="E20" s="130"/>
      <c r="F20" s="51"/>
      <c r="G20" s="128"/>
      <c r="H20" s="129"/>
      <c r="I20" s="130"/>
      <c r="K20" s="128"/>
      <c r="L20" s="129"/>
      <c r="M20" s="130"/>
      <c r="N20" s="51"/>
      <c r="O20" s="128"/>
      <c r="P20" s="129"/>
      <c r="Q20" s="130"/>
      <c r="S20" s="128"/>
      <c r="T20" s="129"/>
      <c r="U20" s="130"/>
      <c r="V20" s="51"/>
      <c r="W20" s="128"/>
      <c r="X20" s="129"/>
      <c r="Y20" s="130"/>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25" t="s">
        <v>1621</v>
      </c>
      <c r="D23" s="126"/>
      <c r="E23" s="127"/>
      <c r="F23" s="51"/>
      <c r="G23" s="125" t="s">
        <v>1622</v>
      </c>
      <c r="H23" s="126"/>
      <c r="I23" s="127"/>
      <c r="K23" s="132" t="s">
        <v>452</v>
      </c>
      <c r="L23" s="133"/>
      <c r="M23" s="134"/>
      <c r="N23" s="51"/>
      <c r="O23" s="132" t="s">
        <v>453</v>
      </c>
      <c r="P23" s="133"/>
      <c r="Q23" s="134"/>
      <c r="S23" s="132" t="s">
        <v>336</v>
      </c>
      <c r="T23" s="133"/>
      <c r="U23" s="134"/>
      <c r="V23" s="51"/>
      <c r="W23" s="132" t="s">
        <v>337</v>
      </c>
      <c r="X23" s="133"/>
      <c r="Y23" s="134"/>
      <c r="Z23" s="52"/>
    </row>
    <row r="24" spans="2:26" s="16" customFormat="1" ht="15" thickBot="1" x14ac:dyDescent="0.35">
      <c r="B24" s="50"/>
      <c r="C24" s="128"/>
      <c r="D24" s="129"/>
      <c r="E24" s="130"/>
      <c r="F24" s="51"/>
      <c r="G24" s="128"/>
      <c r="H24" s="129"/>
      <c r="I24" s="130"/>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1574</v>
      </c>
      <c r="D27" s="133"/>
      <c r="E27" s="134"/>
      <c r="F27" s="51"/>
      <c r="G27" s="132" t="s">
        <v>1575</v>
      </c>
      <c r="H27" s="133"/>
      <c r="I27" s="134"/>
      <c r="K27" s="132" t="s">
        <v>462</v>
      </c>
      <c r="L27" s="133"/>
      <c r="M27" s="134"/>
      <c r="N27" s="51"/>
      <c r="O27" s="132" t="s">
        <v>463</v>
      </c>
      <c r="P27" s="133"/>
      <c r="Q27" s="134"/>
      <c r="S27" s="132" t="s">
        <v>464</v>
      </c>
      <c r="T27" s="133"/>
      <c r="U27" s="134"/>
      <c r="V27" s="51"/>
      <c r="W27" s="132" t="s">
        <v>465</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467</v>
      </c>
      <c r="D31" s="133"/>
      <c r="E31" s="134"/>
      <c r="F31" s="51"/>
      <c r="G31" s="132" t="s">
        <v>466</v>
      </c>
      <c r="H31" s="133"/>
      <c r="I31" s="134"/>
      <c r="K31" s="132" t="s">
        <v>468</v>
      </c>
      <c r="L31" s="133"/>
      <c r="M31" s="134"/>
      <c r="N31" s="51"/>
      <c r="O31" s="132" t="s">
        <v>469</v>
      </c>
      <c r="P31" s="133"/>
      <c r="Q31" s="134"/>
      <c r="S31" s="132" t="s">
        <v>470</v>
      </c>
      <c r="T31" s="133"/>
      <c r="U31" s="134"/>
      <c r="W31" s="132" t="s">
        <v>471</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472</v>
      </c>
      <c r="D35" s="133"/>
      <c r="E35" s="134"/>
      <c r="F35" s="51"/>
      <c r="G35" s="132" t="s">
        <v>473</v>
      </c>
      <c r="H35" s="133"/>
      <c r="I35" s="134"/>
      <c r="K35" s="132" t="s">
        <v>338</v>
      </c>
      <c r="L35" s="133"/>
      <c r="M35" s="134"/>
      <c r="O35" s="132" t="s">
        <v>339</v>
      </c>
      <c r="P35" s="133"/>
      <c r="Q35" s="134"/>
      <c r="S35" s="132" t="s">
        <v>474</v>
      </c>
      <c r="T35" s="133"/>
      <c r="U35" s="134"/>
      <c r="W35" s="132" t="s">
        <v>475</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1613</v>
      </c>
      <c r="D39" s="133"/>
      <c r="E39" s="134"/>
      <c r="F39" s="51"/>
      <c r="G39" s="132" t="s">
        <v>1614</v>
      </c>
      <c r="H39" s="133"/>
      <c r="I39" s="134"/>
      <c r="K39" s="132" t="s">
        <v>1572</v>
      </c>
      <c r="L39" s="133"/>
      <c r="M39" s="134"/>
      <c r="N39" s="51"/>
      <c r="O39" s="132" t="s">
        <v>1573</v>
      </c>
      <c r="P39" s="133"/>
      <c r="Q39" s="134"/>
      <c r="S39" s="144" t="s">
        <v>460</v>
      </c>
      <c r="T39" s="145"/>
      <c r="U39" s="146"/>
      <c r="V39" s="51"/>
      <c r="W39" s="144" t="s">
        <v>461</v>
      </c>
      <c r="X39" s="145"/>
      <c r="Y39" s="146"/>
      <c r="Z39" s="52"/>
    </row>
    <row r="40" spans="2:26" s="16" customFormat="1" ht="15" thickBot="1" x14ac:dyDescent="0.35">
      <c r="B40" s="50"/>
      <c r="C40" s="135"/>
      <c r="D40" s="136"/>
      <c r="E40" s="137"/>
      <c r="F40" s="51"/>
      <c r="G40" s="135"/>
      <c r="H40" s="136"/>
      <c r="I40" s="137"/>
      <c r="K40" s="135"/>
      <c r="L40" s="136"/>
      <c r="M40" s="137"/>
      <c r="N40" s="51"/>
      <c r="O40" s="135"/>
      <c r="P40" s="136"/>
      <c r="Q40" s="137"/>
      <c r="S40" s="147"/>
      <c r="T40" s="148"/>
      <c r="U40" s="149"/>
      <c r="V40" s="51"/>
      <c r="W40" s="147"/>
      <c r="X40" s="148"/>
      <c r="Y40" s="149"/>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1588</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44302</v>
      </c>
      <c r="C8" s="65">
        <f>VLOOKUP($A8,'Return Data'!$B$7:$R$2843,4,0)</f>
        <v>988.04</v>
      </c>
      <c r="D8" s="65">
        <f>VLOOKUP($A8,'Return Data'!$B$7:$R$2843,10,0)</f>
        <v>3.6333000000000002</v>
      </c>
      <c r="E8" s="66">
        <f t="shared" ref="E8:E40" si="0">RANK(D8,D$8:D$40,0)</f>
        <v>8</v>
      </c>
      <c r="F8" s="65">
        <f>VLOOKUP($A8,'Return Data'!$B$7:$R$2843,11,0)</f>
        <v>23.4618</v>
      </c>
      <c r="G8" s="66">
        <f t="shared" ref="G8:G40" si="1">RANK(F8,F$8:F$40,0)</f>
        <v>12</v>
      </c>
      <c r="H8" s="65">
        <f>VLOOKUP($A8,'Return Data'!$B$7:$R$2843,12,0)</f>
        <v>35.658299999999997</v>
      </c>
      <c r="I8" s="66">
        <f t="shared" ref="I8:I40" si="2">RANK(H8,H$8:H$40,0)</f>
        <v>6</v>
      </c>
      <c r="J8" s="65">
        <f>VLOOKUP($A8,'Return Data'!$B$7:$R$2843,13,0)</f>
        <v>51.393599999999999</v>
      </c>
      <c r="K8" s="66">
        <f t="shared" ref="K8:K28" si="3">RANK(J8,J$8:J$40,0)</f>
        <v>11</v>
      </c>
      <c r="L8" s="65">
        <f>VLOOKUP($A8,'Return Data'!$B$7:$R$2843,17,0)</f>
        <v>10.3956</v>
      </c>
      <c r="M8" s="66">
        <f>RANK(L8,L$8:L$40,0)</f>
        <v>26</v>
      </c>
      <c r="N8" s="65">
        <f>VLOOKUP($A8,'Return Data'!$B$7:$R$2843,14,0)</f>
        <v>7.3301999999999996</v>
      </c>
      <c r="O8" s="66">
        <f>RANK(N8,N$8:N$40,0)</f>
        <v>23</v>
      </c>
      <c r="P8" s="65">
        <f>VLOOKUP($A8,'Return Data'!$B$7:$R$2843,15,0)</f>
        <v>11.3329</v>
      </c>
      <c r="Q8" s="66">
        <f>RANK(P8,P$8:P$40,0)</f>
        <v>15</v>
      </c>
      <c r="R8" s="65">
        <f>VLOOKUP($A8,'Return Data'!$B$7:$R$2843,16,0)</f>
        <v>13.3727</v>
      </c>
      <c r="S8" s="67">
        <f t="shared" ref="S8:S40" si="4">RANK(R8,R$8:R$40,0)</f>
        <v>17</v>
      </c>
    </row>
    <row r="9" spans="1:20" x14ac:dyDescent="0.3">
      <c r="A9" s="63" t="s">
        <v>480</v>
      </c>
      <c r="B9" s="64">
        <f>VLOOKUP($A9,'Return Data'!$B$7:$R$2843,3,0)</f>
        <v>44302</v>
      </c>
      <c r="C9" s="65">
        <f>VLOOKUP($A9,'Return Data'!$B$7:$R$2843,4,0)</f>
        <v>13.49</v>
      </c>
      <c r="D9" s="65">
        <f>VLOOKUP($A9,'Return Data'!$B$7:$R$2843,10,0)</f>
        <v>-0.22189999999999999</v>
      </c>
      <c r="E9" s="66">
        <f t="shared" si="0"/>
        <v>32</v>
      </c>
      <c r="F9" s="65">
        <f>VLOOKUP($A9,'Return Data'!$B$7:$R$2843,11,0)</f>
        <v>17.304300000000001</v>
      </c>
      <c r="G9" s="66">
        <f t="shared" si="1"/>
        <v>29</v>
      </c>
      <c r="H9" s="65">
        <f>VLOOKUP($A9,'Return Data'!$B$7:$R$2843,12,0)</f>
        <v>26.0748</v>
      </c>
      <c r="I9" s="66">
        <f t="shared" si="2"/>
        <v>27</v>
      </c>
      <c r="J9" s="65">
        <f>VLOOKUP($A9,'Return Data'!$B$7:$R$2843,13,0)</f>
        <v>43.2059</v>
      </c>
      <c r="K9" s="66">
        <f t="shared" si="3"/>
        <v>22</v>
      </c>
      <c r="L9" s="65">
        <f>VLOOKUP($A9,'Return Data'!$B$7:$R$2843,17,0)</f>
        <v>14.310600000000001</v>
      </c>
      <c r="M9" s="66">
        <f>RANK(L9,L$8:L$40,0)</f>
        <v>7</v>
      </c>
      <c r="N9" s="65"/>
      <c r="O9" s="66"/>
      <c r="P9" s="65"/>
      <c r="Q9" s="66"/>
      <c r="R9" s="65">
        <f>VLOOKUP($A9,'Return Data'!$B$7:$R$2843,16,0)</f>
        <v>11.782400000000001</v>
      </c>
      <c r="S9" s="67">
        <f t="shared" si="4"/>
        <v>22</v>
      </c>
    </row>
    <row r="10" spans="1:20" x14ac:dyDescent="0.3">
      <c r="A10" s="63" t="s">
        <v>483</v>
      </c>
      <c r="B10" s="64">
        <f>VLOOKUP($A10,'Return Data'!$B$7:$R$2843,3,0)</f>
        <v>44302</v>
      </c>
      <c r="C10" s="65">
        <f>VLOOKUP($A10,'Return Data'!$B$7:$R$2843,4,0)</f>
        <v>74.75</v>
      </c>
      <c r="D10" s="65">
        <f>VLOOKUP($A10,'Return Data'!$B$7:$R$2843,10,0)</f>
        <v>2.0059999999999998</v>
      </c>
      <c r="E10" s="66">
        <f t="shared" si="0"/>
        <v>20</v>
      </c>
      <c r="F10" s="65">
        <f>VLOOKUP($A10,'Return Data'!$B$7:$R$2843,11,0)</f>
        <v>21.386800000000001</v>
      </c>
      <c r="G10" s="66">
        <f t="shared" si="1"/>
        <v>17</v>
      </c>
      <c r="H10" s="65">
        <f>VLOOKUP($A10,'Return Data'!$B$7:$R$2843,12,0)</f>
        <v>32.254100000000001</v>
      </c>
      <c r="I10" s="66">
        <f t="shared" si="2"/>
        <v>12</v>
      </c>
      <c r="J10" s="65">
        <f>VLOOKUP($A10,'Return Data'!$B$7:$R$2843,13,0)</f>
        <v>48.934100000000001</v>
      </c>
      <c r="K10" s="66">
        <f t="shared" si="3"/>
        <v>13</v>
      </c>
      <c r="L10" s="65">
        <f>VLOOKUP($A10,'Return Data'!$B$7:$R$2843,17,0)</f>
        <v>11.2029</v>
      </c>
      <c r="M10" s="66">
        <f t="shared" ref="M10:M18" si="5">RANK(L10,L$8:L$40,0)</f>
        <v>20</v>
      </c>
      <c r="N10" s="65">
        <f>VLOOKUP($A10,'Return Data'!$B$7:$R$2843,14,0)</f>
        <v>7.3686999999999996</v>
      </c>
      <c r="O10" s="66">
        <f t="shared" ref="O10:O15" si="6">RANK(N10,N$8:N$40,0)</f>
        <v>22</v>
      </c>
      <c r="P10" s="65">
        <f>VLOOKUP($A10,'Return Data'!$B$7:$R$2843,15,0)</f>
        <v>11.5221</v>
      </c>
      <c r="Q10" s="66">
        <f>RANK(P10,P$8:P$40,0)</f>
        <v>14</v>
      </c>
      <c r="R10" s="65">
        <f>VLOOKUP($A10,'Return Data'!$B$7:$R$2843,16,0)</f>
        <v>11.5434</v>
      </c>
      <c r="S10" s="67">
        <f t="shared" si="4"/>
        <v>24</v>
      </c>
    </row>
    <row r="11" spans="1:20" x14ac:dyDescent="0.3">
      <c r="A11" s="63" t="s">
        <v>1796</v>
      </c>
      <c r="B11" s="64">
        <f>VLOOKUP($A11,'Return Data'!$B$7:$R$2843,3,0)</f>
        <v>44302</v>
      </c>
      <c r="C11" s="65">
        <f>VLOOKUP($A11,'Return Data'!$B$7:$R$2843,4,0)</f>
        <v>16.725100000000001</v>
      </c>
      <c r="D11" s="65">
        <f>VLOOKUP($A11,'Return Data'!$B$7:$R$2843,10,0)</f>
        <v>1.7650999999999999</v>
      </c>
      <c r="E11" s="66">
        <f t="shared" si="0"/>
        <v>23</v>
      </c>
      <c r="F11" s="65">
        <f>VLOOKUP($A11,'Return Data'!$B$7:$R$2843,11,0)</f>
        <v>21.0595</v>
      </c>
      <c r="G11" s="66">
        <f t="shared" si="1"/>
        <v>19</v>
      </c>
      <c r="H11" s="65">
        <f>VLOOKUP($A11,'Return Data'!$B$7:$R$2843,12,0)</f>
        <v>26.253799999999998</v>
      </c>
      <c r="I11" s="66">
        <f t="shared" si="2"/>
        <v>26</v>
      </c>
      <c r="J11" s="65">
        <f>VLOOKUP($A11,'Return Data'!$B$7:$R$2843,13,0)</f>
        <v>41.942599999999999</v>
      </c>
      <c r="K11" s="66">
        <f t="shared" si="3"/>
        <v>25</v>
      </c>
      <c r="L11" s="65">
        <f>VLOOKUP($A11,'Return Data'!$B$7:$R$2843,17,0)</f>
        <v>17.3231</v>
      </c>
      <c r="M11" s="66">
        <f t="shared" si="5"/>
        <v>3</v>
      </c>
      <c r="N11" s="65">
        <f>VLOOKUP($A11,'Return Data'!$B$7:$R$2843,14,0)</f>
        <v>14.591900000000001</v>
      </c>
      <c r="O11" s="66">
        <f t="shared" si="6"/>
        <v>2</v>
      </c>
      <c r="P11" s="65"/>
      <c r="Q11" s="66"/>
      <c r="R11" s="65">
        <f>VLOOKUP($A11,'Return Data'!$B$7:$R$2843,16,0)</f>
        <v>13.622</v>
      </c>
      <c r="S11" s="67">
        <f t="shared" si="4"/>
        <v>14</v>
      </c>
    </row>
    <row r="12" spans="1:20" x14ac:dyDescent="0.3">
      <c r="A12" s="63" t="s">
        <v>484</v>
      </c>
      <c r="B12" s="64">
        <f>VLOOKUP($A12,'Return Data'!$B$7:$R$2843,3,0)</f>
        <v>44302</v>
      </c>
      <c r="C12" s="65">
        <f>VLOOKUP($A12,'Return Data'!$B$7:$R$2843,4,0)</f>
        <v>18.28</v>
      </c>
      <c r="D12" s="65">
        <f>VLOOKUP($A12,'Return Data'!$B$7:$R$2843,10,0)</f>
        <v>9.1995000000000005</v>
      </c>
      <c r="E12" s="66">
        <f t="shared" si="0"/>
        <v>1</v>
      </c>
      <c r="F12" s="65">
        <f>VLOOKUP($A12,'Return Data'!$B$7:$R$2843,11,0)</f>
        <v>28.370799999999999</v>
      </c>
      <c r="G12" s="66">
        <f t="shared" si="1"/>
        <v>3</v>
      </c>
      <c r="H12" s="65">
        <f>VLOOKUP($A12,'Return Data'!$B$7:$R$2843,12,0)</f>
        <v>49.959000000000003</v>
      </c>
      <c r="I12" s="66">
        <f t="shared" si="2"/>
        <v>2</v>
      </c>
      <c r="J12" s="65">
        <f>VLOOKUP($A12,'Return Data'!$B$7:$R$2843,13,0)</f>
        <v>61.626899999999999</v>
      </c>
      <c r="K12" s="66">
        <f t="shared" si="3"/>
        <v>4</v>
      </c>
      <c r="L12" s="65">
        <f>VLOOKUP($A12,'Return Data'!$B$7:$R$2843,17,0)</f>
        <v>16.904</v>
      </c>
      <c r="M12" s="66">
        <f t="shared" si="5"/>
        <v>4</v>
      </c>
      <c r="N12" s="65">
        <f>VLOOKUP($A12,'Return Data'!$B$7:$R$2843,14,0)</f>
        <v>7.0937000000000001</v>
      </c>
      <c r="O12" s="66">
        <f t="shared" si="6"/>
        <v>24</v>
      </c>
      <c r="P12" s="65"/>
      <c r="Q12" s="66"/>
      <c r="R12" s="65">
        <f>VLOOKUP($A12,'Return Data'!$B$7:$R$2843,16,0)</f>
        <v>13.564</v>
      </c>
      <c r="S12" s="67">
        <f t="shared" si="4"/>
        <v>15</v>
      </c>
    </row>
    <row r="13" spans="1:20" x14ac:dyDescent="0.3">
      <c r="A13" s="63" t="s">
        <v>486</v>
      </c>
      <c r="B13" s="64">
        <f>VLOOKUP($A13,'Return Data'!$B$7:$R$2843,3,0)</f>
        <v>44302</v>
      </c>
      <c r="C13" s="65">
        <f>VLOOKUP($A13,'Return Data'!$B$7:$R$2843,4,0)</f>
        <v>225.63</v>
      </c>
      <c r="D13" s="65">
        <f>VLOOKUP($A13,'Return Data'!$B$7:$R$2843,10,0)</f>
        <v>2.2523</v>
      </c>
      <c r="E13" s="66">
        <f t="shared" si="0"/>
        <v>18</v>
      </c>
      <c r="F13" s="65">
        <f>VLOOKUP($A13,'Return Data'!$B$7:$R$2843,11,0)</f>
        <v>18.546700000000001</v>
      </c>
      <c r="G13" s="66">
        <f t="shared" si="1"/>
        <v>25</v>
      </c>
      <c r="H13" s="65">
        <f>VLOOKUP($A13,'Return Data'!$B$7:$R$2843,12,0)</f>
        <v>27.777799999999999</v>
      </c>
      <c r="I13" s="66">
        <f t="shared" si="2"/>
        <v>23</v>
      </c>
      <c r="J13" s="65">
        <f>VLOOKUP($A13,'Return Data'!$B$7:$R$2843,13,0)</f>
        <v>42.776699999999998</v>
      </c>
      <c r="K13" s="66">
        <f t="shared" si="3"/>
        <v>23</v>
      </c>
      <c r="L13" s="65">
        <f>VLOOKUP($A13,'Return Data'!$B$7:$R$2843,17,0)</f>
        <v>16.128699999999998</v>
      </c>
      <c r="M13" s="66">
        <f t="shared" si="5"/>
        <v>6</v>
      </c>
      <c r="N13" s="65">
        <f>VLOOKUP($A13,'Return Data'!$B$7:$R$2843,14,0)</f>
        <v>13.5372</v>
      </c>
      <c r="O13" s="66">
        <f t="shared" si="6"/>
        <v>3</v>
      </c>
      <c r="P13" s="65">
        <f>VLOOKUP($A13,'Return Data'!$B$7:$R$2843,15,0)</f>
        <v>15.075200000000001</v>
      </c>
      <c r="Q13" s="66">
        <f>RANK(P13,P$8:P$40,0)</f>
        <v>3</v>
      </c>
      <c r="R13" s="65">
        <f>VLOOKUP($A13,'Return Data'!$B$7:$R$2843,16,0)</f>
        <v>14.830399999999999</v>
      </c>
      <c r="S13" s="67">
        <f t="shared" si="4"/>
        <v>7</v>
      </c>
    </row>
    <row r="14" spans="1:20" x14ac:dyDescent="0.3">
      <c r="A14" s="63" t="s">
        <v>488</v>
      </c>
      <c r="B14" s="64">
        <f>VLOOKUP($A14,'Return Data'!$B$7:$R$2843,3,0)</f>
        <v>44302</v>
      </c>
      <c r="C14" s="65">
        <f>VLOOKUP($A14,'Return Data'!$B$7:$R$2843,4,0)</f>
        <v>217.05600000000001</v>
      </c>
      <c r="D14" s="65">
        <f>VLOOKUP($A14,'Return Data'!$B$7:$R$2843,10,0)</f>
        <v>3.1434000000000002</v>
      </c>
      <c r="E14" s="66">
        <f t="shared" si="0"/>
        <v>10</v>
      </c>
      <c r="F14" s="65">
        <f>VLOOKUP($A14,'Return Data'!$B$7:$R$2843,11,0)</f>
        <v>23.881900000000002</v>
      </c>
      <c r="G14" s="66">
        <f t="shared" si="1"/>
        <v>11</v>
      </c>
      <c r="H14" s="65">
        <f>VLOOKUP($A14,'Return Data'!$B$7:$R$2843,12,0)</f>
        <v>31.057400000000001</v>
      </c>
      <c r="I14" s="66">
        <f t="shared" si="2"/>
        <v>17</v>
      </c>
      <c r="J14" s="65">
        <f>VLOOKUP($A14,'Return Data'!$B$7:$R$2843,13,0)</f>
        <v>46.903599999999997</v>
      </c>
      <c r="K14" s="66">
        <f t="shared" si="3"/>
        <v>18</v>
      </c>
      <c r="L14" s="65">
        <f>VLOOKUP($A14,'Return Data'!$B$7:$R$2843,17,0)</f>
        <v>16.138999999999999</v>
      </c>
      <c r="M14" s="66">
        <f t="shared" si="5"/>
        <v>5</v>
      </c>
      <c r="N14" s="65">
        <f>VLOOKUP($A14,'Return Data'!$B$7:$R$2843,14,0)</f>
        <v>12.163500000000001</v>
      </c>
      <c r="O14" s="66">
        <f t="shared" si="6"/>
        <v>6</v>
      </c>
      <c r="P14" s="65">
        <f>VLOOKUP($A14,'Return Data'!$B$7:$R$2843,15,0)</f>
        <v>14.460900000000001</v>
      </c>
      <c r="Q14" s="66">
        <f>RANK(P14,P$8:P$40,0)</f>
        <v>5</v>
      </c>
      <c r="R14" s="65">
        <f>VLOOKUP($A14,'Return Data'!$B$7:$R$2843,16,0)</f>
        <v>14.1767</v>
      </c>
      <c r="S14" s="67">
        <f t="shared" si="4"/>
        <v>10</v>
      </c>
    </row>
    <row r="15" spans="1:20" x14ac:dyDescent="0.3">
      <c r="A15" s="63" t="s">
        <v>490</v>
      </c>
      <c r="B15" s="64">
        <f>VLOOKUP($A15,'Return Data'!$B$7:$R$2843,3,0)</f>
        <v>44302</v>
      </c>
      <c r="C15" s="65">
        <f>VLOOKUP($A15,'Return Data'!$B$7:$R$2843,4,0)</f>
        <v>34.03</v>
      </c>
      <c r="D15" s="65">
        <f>VLOOKUP($A15,'Return Data'!$B$7:$R$2843,10,0)</f>
        <v>2.7475999999999998</v>
      </c>
      <c r="E15" s="66">
        <f t="shared" si="0"/>
        <v>17</v>
      </c>
      <c r="F15" s="65">
        <f>VLOOKUP($A15,'Return Data'!$B$7:$R$2843,11,0)</f>
        <v>23.341799999999999</v>
      </c>
      <c r="G15" s="66">
        <f t="shared" si="1"/>
        <v>13</v>
      </c>
      <c r="H15" s="65">
        <f>VLOOKUP($A15,'Return Data'!$B$7:$R$2843,12,0)</f>
        <v>31.5932</v>
      </c>
      <c r="I15" s="66">
        <f t="shared" si="2"/>
        <v>14</v>
      </c>
      <c r="J15" s="65">
        <f>VLOOKUP($A15,'Return Data'!$B$7:$R$2843,13,0)</f>
        <v>45.179200000000002</v>
      </c>
      <c r="K15" s="66">
        <f t="shared" si="3"/>
        <v>21</v>
      </c>
      <c r="L15" s="65">
        <f>VLOOKUP($A15,'Return Data'!$B$7:$R$2843,17,0)</f>
        <v>13.579599999999999</v>
      </c>
      <c r="M15" s="66">
        <f t="shared" si="5"/>
        <v>9</v>
      </c>
      <c r="N15" s="65">
        <f>VLOOKUP($A15,'Return Data'!$B$7:$R$2843,14,0)</f>
        <v>11.442399999999999</v>
      </c>
      <c r="O15" s="66">
        <f t="shared" si="6"/>
        <v>8</v>
      </c>
      <c r="P15" s="65">
        <f>VLOOKUP($A15,'Return Data'!$B$7:$R$2843,15,0)</f>
        <v>11.833399999999999</v>
      </c>
      <c r="Q15" s="66">
        <f>RANK(P15,P$8:P$40,0)</f>
        <v>12</v>
      </c>
      <c r="R15" s="65">
        <f>VLOOKUP($A15,'Return Data'!$B$7:$R$2843,16,0)</f>
        <v>12.4658</v>
      </c>
      <c r="S15" s="67">
        <f t="shared" si="4"/>
        <v>19</v>
      </c>
    </row>
    <row r="16" spans="1:20" x14ac:dyDescent="0.3">
      <c r="A16" s="63" t="s">
        <v>492</v>
      </c>
      <c r="B16" s="64">
        <f>VLOOKUP($A16,'Return Data'!$B$7:$R$2843,3,0)</f>
        <v>44302</v>
      </c>
      <c r="C16" s="65">
        <f>VLOOKUP($A16,'Return Data'!$B$7:$R$2843,4,0)</f>
        <v>12.756399999999999</v>
      </c>
      <c r="D16" s="65">
        <f>VLOOKUP($A16,'Return Data'!$B$7:$R$2843,10,0)</f>
        <v>0.1389</v>
      </c>
      <c r="E16" s="66">
        <f t="shared" si="0"/>
        <v>31</v>
      </c>
      <c r="F16" s="65">
        <f>VLOOKUP($A16,'Return Data'!$B$7:$R$2843,11,0)</f>
        <v>15.827199999999999</v>
      </c>
      <c r="G16" s="66">
        <f t="shared" si="1"/>
        <v>32</v>
      </c>
      <c r="H16" s="65">
        <f>VLOOKUP($A16,'Return Data'!$B$7:$R$2843,12,0)</f>
        <v>23.2729</v>
      </c>
      <c r="I16" s="66">
        <f t="shared" si="2"/>
        <v>31</v>
      </c>
      <c r="J16" s="65">
        <f>VLOOKUP($A16,'Return Data'!$B$7:$R$2843,13,0)</f>
        <v>38.910200000000003</v>
      </c>
      <c r="K16" s="66">
        <f t="shared" si="3"/>
        <v>30</v>
      </c>
      <c r="L16" s="65">
        <f>VLOOKUP($A16,'Return Data'!$B$7:$R$2843,17,0)</f>
        <v>8.7622999999999998</v>
      </c>
      <c r="M16" s="66">
        <f t="shared" si="5"/>
        <v>28</v>
      </c>
      <c r="N16" s="65"/>
      <c r="O16" s="66"/>
      <c r="P16" s="65"/>
      <c r="Q16" s="66"/>
      <c r="R16" s="65">
        <f>VLOOKUP($A16,'Return Data'!$B$7:$R$2843,16,0)</f>
        <v>8.5591000000000008</v>
      </c>
      <c r="S16" s="67">
        <f t="shared" si="4"/>
        <v>33</v>
      </c>
    </row>
    <row r="17" spans="1:19" x14ac:dyDescent="0.3">
      <c r="A17" s="63" t="s">
        <v>495</v>
      </c>
      <c r="B17" s="64">
        <f>VLOOKUP($A17,'Return Data'!$B$7:$R$2843,3,0)</f>
        <v>44302</v>
      </c>
      <c r="C17" s="65">
        <f>VLOOKUP($A17,'Return Data'!$B$7:$R$2843,4,0)</f>
        <v>164.9495</v>
      </c>
      <c r="D17" s="65">
        <f>VLOOKUP($A17,'Return Data'!$B$7:$R$2843,10,0)</f>
        <v>1.4782999999999999</v>
      </c>
      <c r="E17" s="66">
        <f t="shared" si="0"/>
        <v>25</v>
      </c>
      <c r="F17" s="65">
        <f>VLOOKUP($A17,'Return Data'!$B$7:$R$2843,11,0)</f>
        <v>25.349599999999999</v>
      </c>
      <c r="G17" s="66">
        <f t="shared" si="1"/>
        <v>9</v>
      </c>
      <c r="H17" s="65">
        <f>VLOOKUP($A17,'Return Data'!$B$7:$R$2843,12,0)</f>
        <v>33.942700000000002</v>
      </c>
      <c r="I17" s="66">
        <f t="shared" si="2"/>
        <v>10</v>
      </c>
      <c r="J17" s="65">
        <f>VLOOKUP($A17,'Return Data'!$B$7:$R$2843,13,0)</f>
        <v>47.902700000000003</v>
      </c>
      <c r="K17" s="66">
        <f t="shared" si="3"/>
        <v>14</v>
      </c>
      <c r="L17" s="65">
        <f>VLOOKUP($A17,'Return Data'!$B$7:$R$2843,17,0)</f>
        <v>12.539199999999999</v>
      </c>
      <c r="M17" s="66">
        <f t="shared" si="5"/>
        <v>12</v>
      </c>
      <c r="N17" s="65">
        <f>VLOOKUP($A17,'Return Data'!$B$7:$R$2843,14,0)</f>
        <v>10.5777</v>
      </c>
      <c r="O17" s="66">
        <f>RANK(N17,N$8:N$40,0)</f>
        <v>11</v>
      </c>
      <c r="P17" s="65">
        <f>VLOOKUP($A17,'Return Data'!$B$7:$R$2843,15,0)</f>
        <v>11.8202</v>
      </c>
      <c r="Q17" s="66">
        <f>RANK(P17,P$8:P$40,0)</f>
        <v>13</v>
      </c>
      <c r="R17" s="65">
        <f>VLOOKUP($A17,'Return Data'!$B$7:$R$2843,16,0)</f>
        <v>14.122199999999999</v>
      </c>
      <c r="S17" s="67">
        <f t="shared" si="4"/>
        <v>11</v>
      </c>
    </row>
    <row r="18" spans="1:19" x14ac:dyDescent="0.3">
      <c r="A18" s="63" t="s">
        <v>497</v>
      </c>
      <c r="B18" s="64">
        <f>VLOOKUP($A18,'Return Data'!$B$7:$R$2843,3,0)</f>
        <v>44302</v>
      </c>
      <c r="C18" s="65">
        <f>VLOOKUP($A18,'Return Data'!$B$7:$R$2843,4,0)</f>
        <v>70.311000000000007</v>
      </c>
      <c r="D18" s="65">
        <f>VLOOKUP($A18,'Return Data'!$B$7:$R$2843,10,0)</f>
        <v>2.9413</v>
      </c>
      <c r="E18" s="66">
        <f t="shared" si="0"/>
        <v>13</v>
      </c>
      <c r="F18" s="65">
        <f>VLOOKUP($A18,'Return Data'!$B$7:$R$2843,11,0)</f>
        <v>24.675899999999999</v>
      </c>
      <c r="G18" s="66">
        <f t="shared" si="1"/>
        <v>10</v>
      </c>
      <c r="H18" s="65">
        <f>VLOOKUP($A18,'Return Data'!$B$7:$R$2843,12,0)</f>
        <v>33.230400000000003</v>
      </c>
      <c r="I18" s="66">
        <f t="shared" si="2"/>
        <v>11</v>
      </c>
      <c r="J18" s="65">
        <f>VLOOKUP($A18,'Return Data'!$B$7:$R$2843,13,0)</f>
        <v>52.171799999999998</v>
      </c>
      <c r="K18" s="66">
        <f t="shared" si="3"/>
        <v>8</v>
      </c>
      <c r="L18" s="65">
        <f>VLOOKUP($A18,'Return Data'!$B$7:$R$2843,17,0)</f>
        <v>11.3599</v>
      </c>
      <c r="M18" s="66">
        <f t="shared" si="5"/>
        <v>18</v>
      </c>
      <c r="N18" s="65">
        <f>VLOOKUP($A18,'Return Data'!$B$7:$R$2843,14,0)</f>
        <v>9.3445</v>
      </c>
      <c r="O18" s="66">
        <f>RANK(N18,N$8:N$40,0)</f>
        <v>14</v>
      </c>
      <c r="P18" s="65">
        <f>VLOOKUP($A18,'Return Data'!$B$7:$R$2843,15,0)</f>
        <v>13.122999999999999</v>
      </c>
      <c r="Q18" s="66">
        <f>RANK(P18,P$8:P$40,0)</f>
        <v>10</v>
      </c>
      <c r="R18" s="65">
        <f>VLOOKUP($A18,'Return Data'!$B$7:$R$2843,16,0)</f>
        <v>15.0046</v>
      </c>
      <c r="S18" s="67">
        <f t="shared" si="4"/>
        <v>5</v>
      </c>
    </row>
    <row r="19" spans="1:19" x14ac:dyDescent="0.3">
      <c r="A19" s="63" t="s">
        <v>498</v>
      </c>
      <c r="B19" s="64">
        <f>VLOOKUP($A19,'Return Data'!$B$7:$R$2843,3,0)</f>
        <v>44302</v>
      </c>
      <c r="C19" s="65">
        <f>VLOOKUP($A19,'Return Data'!$B$7:$R$2843,4,0)</f>
        <v>14.099500000000001</v>
      </c>
      <c r="D19" s="65">
        <f>VLOOKUP($A19,'Return Data'!$B$7:$R$2843,10,0)</f>
        <v>0.87280000000000002</v>
      </c>
      <c r="E19" s="66">
        <f t="shared" si="0"/>
        <v>28</v>
      </c>
      <c r="F19" s="65">
        <f>VLOOKUP($A19,'Return Data'!$B$7:$R$2843,11,0)</f>
        <v>17.9391</v>
      </c>
      <c r="G19" s="66">
        <f t="shared" si="1"/>
        <v>26</v>
      </c>
      <c r="H19" s="65">
        <f>VLOOKUP($A19,'Return Data'!$B$7:$R$2843,12,0)</f>
        <v>27.088899999999999</v>
      </c>
      <c r="I19" s="66">
        <f t="shared" si="2"/>
        <v>24</v>
      </c>
      <c r="J19" s="65">
        <f>VLOOKUP($A19,'Return Data'!$B$7:$R$2843,13,0)</f>
        <v>42.534399999999998</v>
      </c>
      <c r="K19" s="66">
        <f t="shared" si="3"/>
        <v>24</v>
      </c>
      <c r="L19" s="65"/>
      <c r="M19" s="66"/>
      <c r="N19" s="65"/>
      <c r="O19" s="66"/>
      <c r="P19" s="65"/>
      <c r="Q19" s="66"/>
      <c r="R19" s="65">
        <f>VLOOKUP($A19,'Return Data'!$B$7:$R$2843,16,0)</f>
        <v>14.8268</v>
      </c>
      <c r="S19" s="67">
        <f t="shared" si="4"/>
        <v>8</v>
      </c>
    </row>
    <row r="20" spans="1:19" x14ac:dyDescent="0.3">
      <c r="A20" s="63" t="s">
        <v>501</v>
      </c>
      <c r="B20" s="64">
        <f>VLOOKUP($A20,'Return Data'!$B$7:$R$2843,3,0)</f>
        <v>44302</v>
      </c>
      <c r="C20" s="65">
        <f>VLOOKUP($A20,'Return Data'!$B$7:$R$2843,4,0)</f>
        <v>184.76</v>
      </c>
      <c r="D20" s="65">
        <f>VLOOKUP($A20,'Return Data'!$B$7:$R$2843,10,0)</f>
        <v>5.71</v>
      </c>
      <c r="E20" s="66">
        <f t="shared" si="0"/>
        <v>6</v>
      </c>
      <c r="F20" s="65">
        <f>VLOOKUP($A20,'Return Data'!$B$7:$R$2843,11,0)</f>
        <v>37.993899999999996</v>
      </c>
      <c r="G20" s="66">
        <f t="shared" si="1"/>
        <v>1</v>
      </c>
      <c r="H20" s="65">
        <f>VLOOKUP($A20,'Return Data'!$B$7:$R$2843,12,0)</f>
        <v>37.327199999999998</v>
      </c>
      <c r="I20" s="66">
        <f t="shared" si="2"/>
        <v>4</v>
      </c>
      <c r="J20" s="65">
        <f>VLOOKUP($A20,'Return Data'!$B$7:$R$2843,13,0)</f>
        <v>49.603200000000001</v>
      </c>
      <c r="K20" s="66">
        <f t="shared" si="3"/>
        <v>12</v>
      </c>
      <c r="L20" s="65">
        <f>VLOOKUP($A20,'Return Data'!$B$7:$R$2843,17,0)</f>
        <v>12.706899999999999</v>
      </c>
      <c r="M20" s="66">
        <f>RANK(L20,L$8:L$40,0)</f>
        <v>11</v>
      </c>
      <c r="N20" s="65">
        <f>VLOOKUP($A20,'Return Data'!$B$7:$R$2843,14,0)</f>
        <v>10.958</v>
      </c>
      <c r="O20" s="66">
        <f>RANK(N20,N$8:N$40,0)</f>
        <v>9</v>
      </c>
      <c r="P20" s="65">
        <f>VLOOKUP($A20,'Return Data'!$B$7:$R$2843,15,0)</f>
        <v>14.4155</v>
      </c>
      <c r="Q20" s="66">
        <f>RANK(P20,P$8:P$40,0)</f>
        <v>7</v>
      </c>
      <c r="R20" s="65">
        <f>VLOOKUP($A20,'Return Data'!$B$7:$R$2843,16,0)</f>
        <v>15.4391</v>
      </c>
      <c r="S20" s="67">
        <f t="shared" si="4"/>
        <v>3</v>
      </c>
    </row>
    <row r="21" spans="1:19" x14ac:dyDescent="0.3">
      <c r="A21" s="63" t="s">
        <v>503</v>
      </c>
      <c r="B21" s="64">
        <f>VLOOKUP($A21,'Return Data'!$B$7:$R$2843,3,0)</f>
        <v>44302</v>
      </c>
      <c r="C21" s="65">
        <f>VLOOKUP($A21,'Return Data'!$B$7:$R$2843,4,0)</f>
        <v>14.639099999999999</v>
      </c>
      <c r="D21" s="65">
        <f>VLOOKUP($A21,'Return Data'!$B$7:$R$2843,10,0)</f>
        <v>0.97950000000000004</v>
      </c>
      <c r="E21" s="66">
        <f t="shared" si="0"/>
        <v>27</v>
      </c>
      <c r="F21" s="65">
        <f>VLOOKUP($A21,'Return Data'!$B$7:$R$2843,11,0)</f>
        <v>15.8331</v>
      </c>
      <c r="G21" s="66">
        <f t="shared" si="1"/>
        <v>31</v>
      </c>
      <c r="H21" s="65">
        <f>VLOOKUP($A21,'Return Data'!$B$7:$R$2843,12,0)</f>
        <v>23.1967</v>
      </c>
      <c r="I21" s="66">
        <f t="shared" si="2"/>
        <v>32</v>
      </c>
      <c r="J21" s="65">
        <f>VLOOKUP($A21,'Return Data'!$B$7:$R$2843,13,0)</f>
        <v>37.002200000000002</v>
      </c>
      <c r="K21" s="66">
        <f t="shared" si="3"/>
        <v>32</v>
      </c>
      <c r="L21" s="65">
        <f>VLOOKUP($A21,'Return Data'!$B$7:$R$2843,17,0)</f>
        <v>9.5915999999999997</v>
      </c>
      <c r="M21" s="66">
        <f>RANK(L21,L$8:L$40,0)</f>
        <v>27</v>
      </c>
      <c r="N21" s="65">
        <f>VLOOKUP($A21,'Return Data'!$B$7:$R$2843,14,0)</f>
        <v>5.4119999999999999</v>
      </c>
      <c r="O21" s="66">
        <f>RANK(N21,N$8:N$40,0)</f>
        <v>25</v>
      </c>
      <c r="P21" s="65"/>
      <c r="Q21" s="66"/>
      <c r="R21" s="65">
        <f>VLOOKUP($A21,'Return Data'!$B$7:$R$2843,16,0)</f>
        <v>8.8803999999999998</v>
      </c>
      <c r="S21" s="67">
        <f t="shared" si="4"/>
        <v>32</v>
      </c>
    </row>
    <row r="22" spans="1:19" x14ac:dyDescent="0.3">
      <c r="A22" s="63" t="s">
        <v>504</v>
      </c>
      <c r="B22" s="64">
        <f>VLOOKUP($A22,'Return Data'!$B$7:$R$2843,3,0)</f>
        <v>44302</v>
      </c>
      <c r="C22" s="65">
        <f>VLOOKUP($A22,'Return Data'!$B$7:$R$2843,4,0)</f>
        <v>15.2</v>
      </c>
      <c r="D22" s="65">
        <f>VLOOKUP($A22,'Return Data'!$B$7:$R$2843,10,0)</f>
        <v>3.0508000000000002</v>
      </c>
      <c r="E22" s="66">
        <f t="shared" si="0"/>
        <v>12</v>
      </c>
      <c r="F22" s="65">
        <f>VLOOKUP($A22,'Return Data'!$B$7:$R$2843,11,0)</f>
        <v>22.8779</v>
      </c>
      <c r="G22" s="66">
        <f t="shared" si="1"/>
        <v>14</v>
      </c>
      <c r="H22" s="65">
        <f>VLOOKUP($A22,'Return Data'!$B$7:$R$2843,12,0)</f>
        <v>36.567799999999998</v>
      </c>
      <c r="I22" s="66">
        <f t="shared" si="2"/>
        <v>5</v>
      </c>
      <c r="J22" s="65">
        <f>VLOOKUP($A22,'Return Data'!$B$7:$R$2843,13,0)</f>
        <v>51.696599999999997</v>
      </c>
      <c r="K22" s="66">
        <f t="shared" si="3"/>
        <v>9</v>
      </c>
      <c r="L22" s="65">
        <f>VLOOKUP($A22,'Return Data'!$B$7:$R$2843,17,0)</f>
        <v>12.4346</v>
      </c>
      <c r="M22" s="66">
        <f>RANK(L22,L$8:L$40,0)</f>
        <v>13</v>
      </c>
      <c r="N22" s="65">
        <f>VLOOKUP($A22,'Return Data'!$B$7:$R$2843,14,0)</f>
        <v>8.5667000000000009</v>
      </c>
      <c r="O22" s="66">
        <f>RANK(N22,N$8:N$40,0)</f>
        <v>18</v>
      </c>
      <c r="P22" s="65"/>
      <c r="Q22" s="66"/>
      <c r="R22" s="65">
        <f>VLOOKUP($A22,'Return Data'!$B$7:$R$2843,16,0)</f>
        <v>10.2376</v>
      </c>
      <c r="S22" s="67">
        <f t="shared" si="4"/>
        <v>29</v>
      </c>
    </row>
    <row r="23" spans="1:19" x14ac:dyDescent="0.3">
      <c r="A23" s="63" t="s">
        <v>506</v>
      </c>
      <c r="B23" s="64">
        <f>VLOOKUP($A23,'Return Data'!$B$7:$R$2843,3,0)</f>
        <v>44302</v>
      </c>
      <c r="C23" s="65">
        <f>VLOOKUP($A23,'Return Data'!$B$7:$R$2843,4,0)</f>
        <v>13.5289</v>
      </c>
      <c r="D23" s="65">
        <f>VLOOKUP($A23,'Return Data'!$B$7:$R$2843,10,0)</f>
        <v>2.879</v>
      </c>
      <c r="E23" s="66">
        <f t="shared" si="0"/>
        <v>15</v>
      </c>
      <c r="F23" s="65">
        <f>VLOOKUP($A23,'Return Data'!$B$7:$R$2843,11,0)</f>
        <v>20.210899999999999</v>
      </c>
      <c r="G23" s="66">
        <f t="shared" si="1"/>
        <v>22</v>
      </c>
      <c r="H23" s="65">
        <f>VLOOKUP($A23,'Return Data'!$B$7:$R$2843,12,0)</f>
        <v>31.5746</v>
      </c>
      <c r="I23" s="66">
        <f t="shared" si="2"/>
        <v>15</v>
      </c>
      <c r="J23" s="65">
        <f>VLOOKUP($A23,'Return Data'!$B$7:$R$2843,13,0)</f>
        <v>45.437600000000003</v>
      </c>
      <c r="K23" s="66">
        <f t="shared" si="3"/>
        <v>20</v>
      </c>
      <c r="L23" s="65"/>
      <c r="M23" s="66"/>
      <c r="N23" s="65"/>
      <c r="O23" s="66"/>
      <c r="P23" s="65"/>
      <c r="Q23" s="66"/>
      <c r="R23" s="65">
        <f>VLOOKUP($A23,'Return Data'!$B$7:$R$2843,16,0)</f>
        <v>13.7722</v>
      </c>
      <c r="S23" s="67">
        <f t="shared" si="4"/>
        <v>13</v>
      </c>
    </row>
    <row r="24" spans="1:19" x14ac:dyDescent="0.3">
      <c r="A24" s="63" t="s">
        <v>508</v>
      </c>
      <c r="B24" s="64">
        <f>VLOOKUP($A24,'Return Data'!$B$7:$R$2843,3,0)</f>
        <v>44302</v>
      </c>
      <c r="C24" s="65">
        <f>VLOOKUP($A24,'Return Data'!$B$7:$R$2843,4,0)</f>
        <v>13.049300000000001</v>
      </c>
      <c r="D24" s="65">
        <f>VLOOKUP($A24,'Return Data'!$B$7:$R$2843,10,0)</f>
        <v>0.5827</v>
      </c>
      <c r="E24" s="66">
        <f t="shared" si="0"/>
        <v>29</v>
      </c>
      <c r="F24" s="65">
        <f>VLOOKUP($A24,'Return Data'!$B$7:$R$2843,11,0)</f>
        <v>15.148300000000001</v>
      </c>
      <c r="G24" s="66">
        <f t="shared" si="1"/>
        <v>33</v>
      </c>
      <c r="H24" s="65">
        <f>VLOOKUP($A24,'Return Data'!$B$7:$R$2843,12,0)</f>
        <v>24.8522</v>
      </c>
      <c r="I24" s="66">
        <f t="shared" si="2"/>
        <v>29</v>
      </c>
      <c r="J24" s="65">
        <f>VLOOKUP($A24,'Return Data'!$B$7:$R$2843,13,0)</f>
        <v>38.645299999999999</v>
      </c>
      <c r="K24" s="66">
        <f t="shared" si="3"/>
        <v>31</v>
      </c>
      <c r="L24" s="65">
        <f>VLOOKUP($A24,'Return Data'!$B$7:$R$2843,17,0)</f>
        <v>10.5235</v>
      </c>
      <c r="M24" s="66">
        <f t="shared" ref="M24" si="7">RANK(L24,L$8:L$40,0)</f>
        <v>24</v>
      </c>
      <c r="N24" s="65"/>
      <c r="O24" s="66"/>
      <c r="P24" s="65"/>
      <c r="Q24" s="66"/>
      <c r="R24" s="65">
        <f>VLOOKUP($A24,'Return Data'!$B$7:$R$2843,16,0)</f>
        <v>9.9819999999999993</v>
      </c>
      <c r="S24" s="67">
        <f t="shared" si="4"/>
        <v>31</v>
      </c>
    </row>
    <row r="25" spans="1:19" x14ac:dyDescent="0.3">
      <c r="A25" s="63" t="s">
        <v>511</v>
      </c>
      <c r="B25" s="64">
        <f>VLOOKUP($A25,'Return Data'!$B$7:$R$2843,3,0)</f>
        <v>44302</v>
      </c>
      <c r="C25" s="65">
        <f>VLOOKUP($A25,'Return Data'!$B$7:$R$2843,4,0)</f>
        <v>62.805599999999998</v>
      </c>
      <c r="D25" s="65">
        <f>VLOOKUP($A25,'Return Data'!$B$7:$R$2843,10,0)</f>
        <v>1.8188</v>
      </c>
      <c r="E25" s="66">
        <f t="shared" si="0"/>
        <v>21</v>
      </c>
      <c r="F25" s="65">
        <f>VLOOKUP($A25,'Return Data'!$B$7:$R$2843,11,0)</f>
        <v>25.8246</v>
      </c>
      <c r="G25" s="66">
        <f t="shared" si="1"/>
        <v>8</v>
      </c>
      <c r="H25" s="65">
        <f>VLOOKUP($A25,'Return Data'!$B$7:$R$2843,12,0)</f>
        <v>31.811599999999999</v>
      </c>
      <c r="I25" s="66">
        <f t="shared" si="2"/>
        <v>13</v>
      </c>
      <c r="J25" s="65">
        <f>VLOOKUP($A25,'Return Data'!$B$7:$R$2843,13,0)</f>
        <v>73.931899999999999</v>
      </c>
      <c r="K25" s="66">
        <f t="shared" si="3"/>
        <v>2</v>
      </c>
      <c r="L25" s="65">
        <f>VLOOKUP($A25,'Return Data'!$B$7:$R$2843,17,0)</f>
        <v>11.750400000000001</v>
      </c>
      <c r="M25" s="66">
        <f>RANK(L25,L$8:L$40,0)</f>
        <v>17</v>
      </c>
      <c r="N25" s="65">
        <f>VLOOKUP($A25,'Return Data'!$B$7:$R$2843,14,0)</f>
        <v>10.334300000000001</v>
      </c>
      <c r="O25" s="66">
        <f>RANK(N25,N$8:N$40,0)</f>
        <v>12</v>
      </c>
      <c r="P25" s="65">
        <f>VLOOKUP($A25,'Return Data'!$B$7:$R$2843,15,0)</f>
        <v>10.511200000000001</v>
      </c>
      <c r="Q25" s="66">
        <f>RANK(P25,P$8:P$40,0)</f>
        <v>20</v>
      </c>
      <c r="R25" s="65">
        <f>VLOOKUP($A25,'Return Data'!$B$7:$R$2843,16,0)</f>
        <v>11.746600000000001</v>
      </c>
      <c r="S25" s="67">
        <f t="shared" si="4"/>
        <v>23</v>
      </c>
    </row>
    <row r="26" spans="1:19" x14ac:dyDescent="0.3">
      <c r="A26" s="63" t="s">
        <v>1856</v>
      </c>
      <c r="B26" s="64">
        <f>VLOOKUP($A26,'Return Data'!$B$7:$R$2843,3,0)</f>
        <v>44302</v>
      </c>
      <c r="C26" s="65">
        <f>VLOOKUP($A26,'Return Data'!$B$7:$R$2843,4,0)</f>
        <v>37.588000000000001</v>
      </c>
      <c r="D26" s="65">
        <f>VLOOKUP($A26,'Return Data'!$B$7:$R$2843,10,0)</f>
        <v>6.6295999999999999</v>
      </c>
      <c r="E26" s="66">
        <f t="shared" si="0"/>
        <v>3</v>
      </c>
      <c r="F26" s="65">
        <f>VLOOKUP($A26,'Return Data'!$B$7:$R$2843,11,0)</f>
        <v>27.707000000000001</v>
      </c>
      <c r="G26" s="66">
        <f t="shared" si="1"/>
        <v>4</v>
      </c>
      <c r="H26" s="65">
        <f>VLOOKUP($A26,'Return Data'!$B$7:$R$2843,12,0)</f>
        <v>41.4465</v>
      </c>
      <c r="I26" s="66">
        <f t="shared" si="2"/>
        <v>3</v>
      </c>
      <c r="J26" s="65">
        <f>VLOOKUP($A26,'Return Data'!$B$7:$R$2843,13,0)</f>
        <v>61.863700000000001</v>
      </c>
      <c r="K26" s="66">
        <f t="shared" si="3"/>
        <v>3</v>
      </c>
      <c r="L26" s="65">
        <f>VLOOKUP($A26,'Return Data'!$B$7:$R$2843,17,0)</f>
        <v>18.366099999999999</v>
      </c>
      <c r="M26" s="66">
        <f>RANK(L26,L$8:L$40,0)</f>
        <v>2</v>
      </c>
      <c r="N26" s="65">
        <f>VLOOKUP($A26,'Return Data'!$B$7:$R$2843,14,0)</f>
        <v>13.0154</v>
      </c>
      <c r="O26" s="66">
        <f>RANK(N26,N$8:N$40,0)</f>
        <v>5</v>
      </c>
      <c r="P26" s="65">
        <f>VLOOKUP($A26,'Return Data'!$B$7:$R$2843,15,0)</f>
        <v>14.4344</v>
      </c>
      <c r="Q26" s="66">
        <f>RANK(P26,P$8:P$40,0)</f>
        <v>6</v>
      </c>
      <c r="R26" s="65">
        <f>VLOOKUP($A26,'Return Data'!$B$7:$R$2843,16,0)</f>
        <v>12.1471</v>
      </c>
      <c r="S26" s="67">
        <f t="shared" si="4"/>
        <v>20</v>
      </c>
    </row>
    <row r="27" spans="1:19" x14ac:dyDescent="0.3">
      <c r="A27" s="63" t="s">
        <v>512</v>
      </c>
      <c r="B27" s="64">
        <f>VLOOKUP($A27,'Return Data'!$B$7:$R$2843,3,0)</f>
        <v>44302</v>
      </c>
      <c r="C27" s="65">
        <f>VLOOKUP($A27,'Return Data'!$B$7:$R$2843,4,0)</f>
        <v>35.345999999999997</v>
      </c>
      <c r="D27" s="65">
        <f>VLOOKUP($A27,'Return Data'!$B$7:$R$2843,10,0)</f>
        <v>3.2210999999999999</v>
      </c>
      <c r="E27" s="66">
        <f t="shared" si="0"/>
        <v>9</v>
      </c>
      <c r="F27" s="65">
        <f>VLOOKUP($A27,'Return Data'!$B$7:$R$2843,11,0)</f>
        <v>19.6831</v>
      </c>
      <c r="G27" s="66">
        <f t="shared" si="1"/>
        <v>24</v>
      </c>
      <c r="H27" s="65">
        <f>VLOOKUP($A27,'Return Data'!$B$7:$R$2843,12,0)</f>
        <v>29.539000000000001</v>
      </c>
      <c r="I27" s="66">
        <f t="shared" si="2"/>
        <v>19</v>
      </c>
      <c r="J27" s="65">
        <f>VLOOKUP($A27,'Return Data'!$B$7:$R$2843,13,0)</f>
        <v>47.761400000000002</v>
      </c>
      <c r="K27" s="66">
        <f t="shared" si="3"/>
        <v>15</v>
      </c>
      <c r="L27" s="65">
        <f>VLOOKUP($A27,'Return Data'!$B$7:$R$2843,17,0)</f>
        <v>12.430999999999999</v>
      </c>
      <c r="M27" s="66">
        <f>RANK(L27,L$8:L$40,0)</f>
        <v>14</v>
      </c>
      <c r="N27" s="65">
        <f>VLOOKUP($A27,'Return Data'!$B$7:$R$2843,14,0)</f>
        <v>8.1735000000000007</v>
      </c>
      <c r="O27" s="66">
        <f>RANK(N27,N$8:N$40,0)</f>
        <v>20</v>
      </c>
      <c r="P27" s="65">
        <f>VLOOKUP($A27,'Return Data'!$B$7:$R$2843,15,0)</f>
        <v>11.8681</v>
      </c>
      <c r="Q27" s="66">
        <f>RANK(P27,P$8:P$40,0)</f>
        <v>11</v>
      </c>
      <c r="R27" s="65">
        <f>VLOOKUP($A27,'Return Data'!$B$7:$R$2843,16,0)</f>
        <v>14.4544</v>
      </c>
      <c r="S27" s="67">
        <f t="shared" si="4"/>
        <v>9</v>
      </c>
    </row>
    <row r="28" spans="1:19" x14ac:dyDescent="0.3">
      <c r="A28" s="63" t="s">
        <v>515</v>
      </c>
      <c r="B28" s="64">
        <f>VLOOKUP($A28,'Return Data'!$B$7:$R$2843,3,0)</f>
        <v>44302</v>
      </c>
      <c r="C28" s="65">
        <f>VLOOKUP($A28,'Return Data'!$B$7:$R$2843,4,0)</f>
        <v>131.9649</v>
      </c>
      <c r="D28" s="65">
        <f>VLOOKUP($A28,'Return Data'!$B$7:$R$2843,10,0)</f>
        <v>-0.247</v>
      </c>
      <c r="E28" s="66">
        <f t="shared" si="0"/>
        <v>33</v>
      </c>
      <c r="F28" s="65">
        <f>VLOOKUP($A28,'Return Data'!$B$7:$R$2843,11,0)</f>
        <v>16.331399999999999</v>
      </c>
      <c r="G28" s="66">
        <f t="shared" si="1"/>
        <v>30</v>
      </c>
      <c r="H28" s="65">
        <f>VLOOKUP($A28,'Return Data'!$B$7:$R$2843,12,0)</f>
        <v>21.922799999999999</v>
      </c>
      <c r="I28" s="66">
        <f t="shared" si="2"/>
        <v>33</v>
      </c>
      <c r="J28" s="65">
        <f>VLOOKUP($A28,'Return Data'!$B$7:$R$2843,13,0)</f>
        <v>34.973599999999998</v>
      </c>
      <c r="K28" s="66">
        <f t="shared" si="3"/>
        <v>33</v>
      </c>
      <c r="L28" s="65">
        <f>VLOOKUP($A28,'Return Data'!$B$7:$R$2843,17,0)</f>
        <v>10.7379</v>
      </c>
      <c r="M28" s="66">
        <f>RANK(L28,L$8:L$40,0)</f>
        <v>22</v>
      </c>
      <c r="N28" s="65">
        <f>VLOOKUP($A28,'Return Data'!$B$7:$R$2843,14,0)</f>
        <v>9.3358000000000008</v>
      </c>
      <c r="O28" s="66">
        <f>RANK(N28,N$8:N$40,0)</f>
        <v>15</v>
      </c>
      <c r="P28" s="65">
        <f>VLOOKUP($A28,'Return Data'!$B$7:$R$2843,15,0)</f>
        <v>10.5596</v>
      </c>
      <c r="Q28" s="66">
        <f>RANK(P28,P$8:P$40,0)</f>
        <v>19</v>
      </c>
      <c r="R28" s="65">
        <f>VLOOKUP($A28,'Return Data'!$B$7:$R$2843,16,0)</f>
        <v>9.9962</v>
      </c>
      <c r="S28" s="67">
        <f t="shared" si="4"/>
        <v>30</v>
      </c>
    </row>
    <row r="29" spans="1:19" x14ac:dyDescent="0.3">
      <c r="A29" s="63" t="s">
        <v>516</v>
      </c>
      <c r="B29" s="64">
        <f>VLOOKUP($A29,'Return Data'!$B$7:$R$2843,3,0)</f>
        <v>44302</v>
      </c>
      <c r="C29" s="65">
        <f>VLOOKUP($A29,'Return Data'!$B$7:$R$2843,4,0)</f>
        <v>14.4339</v>
      </c>
      <c r="D29" s="65">
        <f>VLOOKUP($A29,'Return Data'!$B$7:$R$2843,10,0)</f>
        <v>5.9757999999999996</v>
      </c>
      <c r="E29" s="66">
        <f t="shared" si="0"/>
        <v>4</v>
      </c>
      <c r="F29" s="65">
        <f>VLOOKUP($A29,'Return Data'!$B$7:$R$2843,11,0)</f>
        <v>26.0702</v>
      </c>
      <c r="G29" s="66">
        <f t="shared" si="1"/>
        <v>6</v>
      </c>
      <c r="H29" s="65">
        <f>VLOOKUP($A29,'Return Data'!$B$7:$R$2843,12,0)</f>
        <v>34.828200000000002</v>
      </c>
      <c r="I29" s="66">
        <f t="shared" si="2"/>
        <v>8</v>
      </c>
      <c r="J29" s="65">
        <f>VLOOKUP($A29,'Return Data'!$B$7:$R$2843,13,0)</f>
        <v>52.275599999999997</v>
      </c>
      <c r="K29" s="66">
        <f t="shared" ref="K29" si="8">RANK(J29,J$8:J$40,0)</f>
        <v>7</v>
      </c>
      <c r="L29" s="65"/>
      <c r="M29" s="66"/>
      <c r="N29" s="65"/>
      <c r="O29" s="66"/>
      <c r="P29" s="65"/>
      <c r="Q29" s="66"/>
      <c r="R29" s="65">
        <f>VLOOKUP($A29,'Return Data'!$B$7:$R$2843,16,0)</f>
        <v>23.403300000000002</v>
      </c>
      <c r="S29" s="67">
        <f t="shared" si="4"/>
        <v>1</v>
      </c>
    </row>
    <row r="30" spans="1:19" x14ac:dyDescent="0.3">
      <c r="A30" s="63" t="s">
        <v>519</v>
      </c>
      <c r="B30" s="64">
        <f>VLOOKUP($A30,'Return Data'!$B$7:$R$2843,3,0)</f>
        <v>44302</v>
      </c>
      <c r="C30" s="65">
        <f>VLOOKUP($A30,'Return Data'!$B$7:$R$2843,4,0)</f>
        <v>20.54</v>
      </c>
      <c r="D30" s="65">
        <f>VLOOKUP($A30,'Return Data'!$B$7:$R$2843,10,0)</f>
        <v>1.7284999999999999</v>
      </c>
      <c r="E30" s="66">
        <f t="shared" si="0"/>
        <v>24</v>
      </c>
      <c r="F30" s="65">
        <f>VLOOKUP($A30,'Return Data'!$B$7:$R$2843,11,0)</f>
        <v>20.1661</v>
      </c>
      <c r="G30" s="66">
        <f t="shared" si="1"/>
        <v>23</v>
      </c>
      <c r="H30" s="65">
        <f>VLOOKUP($A30,'Return Data'!$B$7:$R$2843,12,0)</f>
        <v>28.318899999999999</v>
      </c>
      <c r="I30" s="66">
        <f t="shared" si="2"/>
        <v>21</v>
      </c>
      <c r="J30" s="65">
        <f>VLOOKUP($A30,'Return Data'!$B$7:$R$2843,13,0)</f>
        <v>46.181800000000003</v>
      </c>
      <c r="K30" s="66">
        <f t="shared" ref="K30:K40" si="9">RANK(J30,J$8:J$40,0)</f>
        <v>19</v>
      </c>
      <c r="L30" s="65">
        <f>VLOOKUP($A30,'Return Data'!$B$7:$R$2843,17,0)</f>
        <v>13.499599999999999</v>
      </c>
      <c r="M30" s="66">
        <f>RANK(L30,L$8:L$40,0)</f>
        <v>10</v>
      </c>
      <c r="N30" s="65">
        <f>VLOOKUP($A30,'Return Data'!$B$7:$R$2843,14,0)</f>
        <v>13.133800000000001</v>
      </c>
      <c r="O30" s="66">
        <f>RANK(N30,N$8:N$40,0)</f>
        <v>4</v>
      </c>
      <c r="P30" s="65">
        <f>VLOOKUP($A30,'Return Data'!$B$7:$R$2843,15,0)</f>
        <v>15.405799999999999</v>
      </c>
      <c r="Q30" s="66">
        <f t="shared" ref="Q30" si="10">RANK(P30,P$8:P$40,0)</f>
        <v>2</v>
      </c>
      <c r="R30" s="65">
        <f>VLOOKUP($A30,'Return Data'!$B$7:$R$2843,16,0)</f>
        <v>13.4084</v>
      </c>
      <c r="S30" s="67">
        <f t="shared" si="4"/>
        <v>16</v>
      </c>
    </row>
    <row r="31" spans="1:19" x14ac:dyDescent="0.3">
      <c r="A31" s="63" t="s">
        <v>521</v>
      </c>
      <c r="B31" s="64">
        <f>VLOOKUP($A31,'Return Data'!$B$7:$R$2843,3,0)</f>
        <v>44302</v>
      </c>
      <c r="C31" s="65">
        <f>VLOOKUP($A31,'Return Data'!$B$7:$R$2843,4,0)</f>
        <v>14.308999999999999</v>
      </c>
      <c r="D31" s="65">
        <f>VLOOKUP($A31,'Return Data'!$B$7:$R$2843,10,0)</f>
        <v>1.0693999999999999</v>
      </c>
      <c r="E31" s="66">
        <f t="shared" si="0"/>
        <v>26</v>
      </c>
      <c r="F31" s="65">
        <f>VLOOKUP($A31,'Return Data'!$B$7:$R$2843,11,0)</f>
        <v>17.3475</v>
      </c>
      <c r="G31" s="66">
        <f t="shared" si="1"/>
        <v>28</v>
      </c>
      <c r="H31" s="65">
        <f>VLOOKUP($A31,'Return Data'!$B$7:$R$2843,12,0)</f>
        <v>25.996099999999998</v>
      </c>
      <c r="I31" s="66">
        <f t="shared" si="2"/>
        <v>28</v>
      </c>
      <c r="J31" s="65">
        <f>VLOOKUP($A31,'Return Data'!$B$7:$R$2843,13,0)</f>
        <v>39.9495</v>
      </c>
      <c r="K31" s="66">
        <f t="shared" si="9"/>
        <v>28</v>
      </c>
      <c r="L31" s="65"/>
      <c r="M31" s="66"/>
      <c r="N31" s="65"/>
      <c r="O31" s="66"/>
      <c r="P31" s="65"/>
      <c r="Q31" s="66"/>
      <c r="R31" s="65">
        <f>VLOOKUP($A31,'Return Data'!$B$7:$R$2843,16,0)</f>
        <v>14.842599999999999</v>
      </c>
      <c r="S31" s="67">
        <f t="shared" si="4"/>
        <v>6</v>
      </c>
    </row>
    <row r="32" spans="1:19" x14ac:dyDescent="0.3">
      <c r="A32" s="63" t="s">
        <v>524</v>
      </c>
      <c r="B32" s="64">
        <f>VLOOKUP($A32,'Return Data'!$B$7:$R$2843,3,0)</f>
        <v>44302</v>
      </c>
      <c r="C32" s="65">
        <f>VLOOKUP($A32,'Return Data'!$B$7:$R$2843,4,0)</f>
        <v>61.7181</v>
      </c>
      <c r="D32" s="65">
        <f>VLOOKUP($A32,'Return Data'!$B$7:$R$2843,10,0)</f>
        <v>5.8871000000000002</v>
      </c>
      <c r="E32" s="66">
        <f t="shared" si="0"/>
        <v>5</v>
      </c>
      <c r="F32" s="65">
        <f>VLOOKUP($A32,'Return Data'!$B$7:$R$2843,11,0)</f>
        <v>27.651</v>
      </c>
      <c r="G32" s="66">
        <f t="shared" si="1"/>
        <v>5</v>
      </c>
      <c r="H32" s="65">
        <f>VLOOKUP($A32,'Return Data'!$B$7:$R$2843,12,0)</f>
        <v>34.953699999999998</v>
      </c>
      <c r="I32" s="66">
        <f t="shared" si="2"/>
        <v>7</v>
      </c>
      <c r="J32" s="65">
        <f>VLOOKUP($A32,'Return Data'!$B$7:$R$2843,13,0)</f>
        <v>53.505800000000001</v>
      </c>
      <c r="K32" s="66">
        <f t="shared" si="9"/>
        <v>5</v>
      </c>
      <c r="L32" s="65">
        <f>VLOOKUP($A32,'Return Data'!$B$7:$R$2843,17,0)</f>
        <v>1.7282999999999999</v>
      </c>
      <c r="M32" s="66">
        <f t="shared" ref="M32:M40" si="11">RANK(L32,L$8:L$40,0)</f>
        <v>29</v>
      </c>
      <c r="N32" s="65">
        <f>VLOOKUP($A32,'Return Data'!$B$7:$R$2843,14,0)</f>
        <v>2.0206</v>
      </c>
      <c r="O32" s="66">
        <f t="shared" ref="O32:O40" si="12">RANK(N32,N$8:N$40,0)</f>
        <v>26</v>
      </c>
      <c r="P32" s="65">
        <f>VLOOKUP($A32,'Return Data'!$B$7:$R$2843,15,0)</f>
        <v>8.4483999999999995</v>
      </c>
      <c r="Q32" s="66">
        <f t="shared" ref="Q32:Q40" si="13">RANK(P32,P$8:P$40,0)</f>
        <v>22</v>
      </c>
      <c r="R32" s="65">
        <f>VLOOKUP($A32,'Return Data'!$B$7:$R$2843,16,0)</f>
        <v>11.097099999999999</v>
      </c>
      <c r="S32" s="67">
        <f t="shared" si="4"/>
        <v>27</v>
      </c>
    </row>
    <row r="33" spans="1:19" x14ac:dyDescent="0.3">
      <c r="A33" s="63" t="s">
        <v>530</v>
      </c>
      <c r="B33" s="64">
        <f>VLOOKUP($A33,'Return Data'!$B$7:$R$2843,3,0)</f>
        <v>44302</v>
      </c>
      <c r="C33" s="65">
        <f>VLOOKUP($A33,'Return Data'!$B$7:$R$2843,4,0)</f>
        <v>93.28</v>
      </c>
      <c r="D33" s="65">
        <f>VLOOKUP($A33,'Return Data'!$B$7:$R$2843,10,0)</f>
        <v>3.0945999999999998</v>
      </c>
      <c r="E33" s="66">
        <f t="shared" si="0"/>
        <v>11</v>
      </c>
      <c r="F33" s="65">
        <f>VLOOKUP($A33,'Return Data'!$B$7:$R$2843,11,0)</f>
        <v>20.797699999999999</v>
      </c>
      <c r="G33" s="66">
        <f t="shared" si="1"/>
        <v>20</v>
      </c>
      <c r="H33" s="65">
        <f>VLOOKUP($A33,'Return Data'!$B$7:$R$2843,12,0)</f>
        <v>31.3063</v>
      </c>
      <c r="I33" s="66">
        <f t="shared" si="2"/>
        <v>16</v>
      </c>
      <c r="J33" s="65">
        <f>VLOOKUP($A33,'Return Data'!$B$7:$R$2843,13,0)</f>
        <v>51.428600000000003</v>
      </c>
      <c r="K33" s="66">
        <f t="shared" si="9"/>
        <v>10</v>
      </c>
      <c r="L33" s="65">
        <f>VLOOKUP($A33,'Return Data'!$B$7:$R$2843,17,0)</f>
        <v>12.180300000000001</v>
      </c>
      <c r="M33" s="66">
        <f t="shared" si="11"/>
        <v>16</v>
      </c>
      <c r="N33" s="65">
        <f>VLOOKUP($A33,'Return Data'!$B$7:$R$2843,14,0)</f>
        <v>9.234</v>
      </c>
      <c r="O33" s="66">
        <f t="shared" si="12"/>
        <v>16</v>
      </c>
      <c r="P33" s="65">
        <f>VLOOKUP($A33,'Return Data'!$B$7:$R$2843,15,0)</f>
        <v>10.6562</v>
      </c>
      <c r="Q33" s="66">
        <f t="shared" si="13"/>
        <v>18</v>
      </c>
      <c r="R33" s="65">
        <f>VLOOKUP($A33,'Return Data'!$B$7:$R$2843,16,0)</f>
        <v>11.8429</v>
      </c>
      <c r="S33" s="67">
        <f t="shared" si="4"/>
        <v>21</v>
      </c>
    </row>
    <row r="34" spans="1:19" x14ac:dyDescent="0.3">
      <c r="A34" s="63" t="s">
        <v>532</v>
      </c>
      <c r="B34" s="64">
        <f>VLOOKUP($A34,'Return Data'!$B$7:$R$2843,3,0)</f>
        <v>44302</v>
      </c>
      <c r="C34" s="65">
        <f>VLOOKUP($A34,'Return Data'!$B$7:$R$2843,4,0)</f>
        <v>102.4</v>
      </c>
      <c r="D34" s="65">
        <f>VLOOKUP($A34,'Return Data'!$B$7:$R$2843,10,0)</f>
        <v>2.8319000000000001</v>
      </c>
      <c r="E34" s="66">
        <f t="shared" si="0"/>
        <v>16</v>
      </c>
      <c r="F34" s="65">
        <f>VLOOKUP($A34,'Return Data'!$B$7:$R$2843,11,0)</f>
        <v>21.456499999999998</v>
      </c>
      <c r="G34" s="66">
        <f t="shared" si="1"/>
        <v>16</v>
      </c>
      <c r="H34" s="65">
        <f>VLOOKUP($A34,'Return Data'!$B$7:$R$2843,12,0)</f>
        <v>30.2468</v>
      </c>
      <c r="I34" s="66">
        <f t="shared" si="2"/>
        <v>18</v>
      </c>
      <c r="J34" s="65">
        <f>VLOOKUP($A34,'Return Data'!$B$7:$R$2843,13,0)</f>
        <v>47.084200000000003</v>
      </c>
      <c r="K34" s="66">
        <f t="shared" si="9"/>
        <v>17</v>
      </c>
      <c r="L34" s="65">
        <f>VLOOKUP($A34,'Return Data'!$B$7:$R$2843,17,0)</f>
        <v>10.7715</v>
      </c>
      <c r="M34" s="66">
        <f t="shared" si="11"/>
        <v>21</v>
      </c>
      <c r="N34" s="65">
        <f>VLOOKUP($A34,'Return Data'!$B$7:$R$2843,14,0)</f>
        <v>8.4288000000000007</v>
      </c>
      <c r="O34" s="66">
        <f t="shared" si="12"/>
        <v>19</v>
      </c>
      <c r="P34" s="65">
        <f>VLOOKUP($A34,'Return Data'!$B$7:$R$2843,15,0)</f>
        <v>14.6479</v>
      </c>
      <c r="Q34" s="66">
        <f t="shared" si="13"/>
        <v>4</v>
      </c>
      <c r="R34" s="65">
        <f>VLOOKUP($A34,'Return Data'!$B$7:$R$2843,16,0)</f>
        <v>14.0457</v>
      </c>
      <c r="S34" s="67">
        <f t="shared" si="4"/>
        <v>12</v>
      </c>
    </row>
    <row r="35" spans="1:19" x14ac:dyDescent="0.3">
      <c r="A35" s="63" t="s">
        <v>534</v>
      </c>
      <c r="B35" s="64">
        <f>VLOOKUP($A35,'Return Data'!$B$7:$R$2843,3,0)</f>
        <v>44302</v>
      </c>
      <c r="C35" s="65">
        <f>VLOOKUP($A35,'Return Data'!$B$7:$R$2843,4,0)</f>
        <v>225.3544</v>
      </c>
      <c r="D35" s="65">
        <f>VLOOKUP($A35,'Return Data'!$B$7:$R$2843,10,0)</f>
        <v>7.8415999999999997</v>
      </c>
      <c r="E35" s="66">
        <f t="shared" si="0"/>
        <v>2</v>
      </c>
      <c r="F35" s="65">
        <f>VLOOKUP($A35,'Return Data'!$B$7:$R$2843,11,0)</f>
        <v>37.57</v>
      </c>
      <c r="G35" s="66">
        <f t="shared" si="1"/>
        <v>2</v>
      </c>
      <c r="H35" s="65">
        <f>VLOOKUP($A35,'Return Data'!$B$7:$R$2843,12,0)</f>
        <v>56.92</v>
      </c>
      <c r="I35" s="66">
        <f t="shared" si="2"/>
        <v>1</v>
      </c>
      <c r="J35" s="65">
        <f>VLOOKUP($A35,'Return Data'!$B$7:$R$2843,13,0)</f>
        <v>83.670299999999997</v>
      </c>
      <c r="K35" s="66">
        <f t="shared" si="9"/>
        <v>1</v>
      </c>
      <c r="L35" s="65">
        <f>VLOOKUP($A35,'Return Data'!$B$7:$R$2843,17,0)</f>
        <v>26.605799999999999</v>
      </c>
      <c r="M35" s="66">
        <f t="shared" si="11"/>
        <v>1</v>
      </c>
      <c r="N35" s="65">
        <f>VLOOKUP($A35,'Return Data'!$B$7:$R$2843,14,0)</f>
        <v>19.876100000000001</v>
      </c>
      <c r="O35" s="66">
        <f t="shared" si="12"/>
        <v>1</v>
      </c>
      <c r="P35" s="65">
        <f>VLOOKUP($A35,'Return Data'!$B$7:$R$2843,15,0)</f>
        <v>17.094100000000001</v>
      </c>
      <c r="Q35" s="66">
        <f t="shared" si="13"/>
        <v>1</v>
      </c>
      <c r="R35" s="65">
        <f>VLOOKUP($A35,'Return Data'!$B$7:$R$2843,16,0)</f>
        <v>16.5366</v>
      </c>
      <c r="S35" s="67">
        <f t="shared" si="4"/>
        <v>2</v>
      </c>
    </row>
    <row r="36" spans="1:19" x14ac:dyDescent="0.3">
      <c r="A36" s="63" t="s">
        <v>1860</v>
      </c>
      <c r="B36" s="64">
        <f>VLOOKUP($A36,'Return Data'!$B$7:$R$2843,3,0)</f>
        <v>44302</v>
      </c>
      <c r="C36" s="65">
        <f>VLOOKUP($A36,'Return Data'!$B$7:$R$2843,4,0)</f>
        <v>184.94630000000001</v>
      </c>
      <c r="D36" s="65">
        <f>VLOOKUP($A36,'Return Data'!$B$7:$R$2843,10,0)</f>
        <v>2.2223999999999999</v>
      </c>
      <c r="E36" s="66">
        <f t="shared" si="0"/>
        <v>19</v>
      </c>
      <c r="F36" s="65">
        <f>VLOOKUP($A36,'Return Data'!$B$7:$R$2843,11,0)</f>
        <v>22.6633</v>
      </c>
      <c r="G36" s="66">
        <f t="shared" si="1"/>
        <v>15</v>
      </c>
      <c r="H36" s="65">
        <f>VLOOKUP($A36,'Return Data'!$B$7:$R$2843,12,0)</f>
        <v>28.002099999999999</v>
      </c>
      <c r="I36" s="66">
        <f t="shared" si="2"/>
        <v>22</v>
      </c>
      <c r="J36" s="65">
        <f>VLOOKUP($A36,'Return Data'!$B$7:$R$2843,13,0)</f>
        <v>41.173499999999997</v>
      </c>
      <c r="K36" s="66">
        <f t="shared" si="9"/>
        <v>26</v>
      </c>
      <c r="L36" s="65">
        <f>VLOOKUP($A36,'Return Data'!$B$7:$R$2843,17,0)</f>
        <v>13.592499999999999</v>
      </c>
      <c r="M36" s="66">
        <f t="shared" si="11"/>
        <v>8</v>
      </c>
      <c r="N36" s="65">
        <f>VLOOKUP($A36,'Return Data'!$B$7:$R$2843,14,0)</f>
        <v>11.6586</v>
      </c>
      <c r="O36" s="66">
        <f t="shared" si="12"/>
        <v>7</v>
      </c>
      <c r="P36" s="65">
        <f>VLOOKUP($A36,'Return Data'!$B$7:$R$2843,15,0)</f>
        <v>13.337199999999999</v>
      </c>
      <c r="Q36" s="66">
        <f t="shared" si="13"/>
        <v>9</v>
      </c>
      <c r="R36" s="65">
        <f>VLOOKUP($A36,'Return Data'!$B$7:$R$2843,16,0)</f>
        <v>15.317600000000001</v>
      </c>
      <c r="S36" s="67">
        <f t="shared" si="4"/>
        <v>4</v>
      </c>
    </row>
    <row r="37" spans="1:19" x14ac:dyDescent="0.3">
      <c r="A37" s="63" t="s">
        <v>535</v>
      </c>
      <c r="B37" s="64">
        <f>VLOOKUP($A37,'Return Data'!$B$7:$R$2843,3,0)</f>
        <v>44302</v>
      </c>
      <c r="C37" s="65">
        <f>VLOOKUP($A37,'Return Data'!$B$7:$R$2843,4,0)</f>
        <v>21.790500000000002</v>
      </c>
      <c r="D37" s="65">
        <f>VLOOKUP($A37,'Return Data'!$B$7:$R$2843,10,0)</f>
        <v>0.46100000000000002</v>
      </c>
      <c r="E37" s="66">
        <f t="shared" si="0"/>
        <v>30</v>
      </c>
      <c r="F37" s="65">
        <f>VLOOKUP($A37,'Return Data'!$B$7:$R$2843,11,0)</f>
        <v>17.654800000000002</v>
      </c>
      <c r="G37" s="66">
        <f t="shared" si="1"/>
        <v>27</v>
      </c>
      <c r="H37" s="65">
        <f>VLOOKUP($A37,'Return Data'!$B$7:$R$2843,12,0)</f>
        <v>24.401299999999999</v>
      </c>
      <c r="I37" s="66">
        <f t="shared" si="2"/>
        <v>30</v>
      </c>
      <c r="J37" s="65">
        <f>VLOOKUP($A37,'Return Data'!$B$7:$R$2843,13,0)</f>
        <v>39.593200000000003</v>
      </c>
      <c r="K37" s="66">
        <f t="shared" si="9"/>
        <v>29</v>
      </c>
      <c r="L37" s="65">
        <f>VLOOKUP($A37,'Return Data'!$B$7:$R$2843,17,0)</f>
        <v>11.215999999999999</v>
      </c>
      <c r="M37" s="66">
        <f t="shared" si="11"/>
        <v>19</v>
      </c>
      <c r="N37" s="65">
        <f>VLOOKUP($A37,'Return Data'!$B$7:$R$2843,14,0)</f>
        <v>9.5214999999999996</v>
      </c>
      <c r="O37" s="66">
        <f t="shared" si="12"/>
        <v>13</v>
      </c>
      <c r="P37" s="65">
        <f>VLOOKUP($A37,'Return Data'!$B$7:$R$2843,15,0)</f>
        <v>11.210599999999999</v>
      </c>
      <c r="Q37" s="66">
        <f t="shared" si="13"/>
        <v>17</v>
      </c>
      <c r="R37" s="65">
        <f>VLOOKUP($A37,'Return Data'!$B$7:$R$2843,16,0)</f>
        <v>11.1646</v>
      </c>
      <c r="S37" s="67">
        <f t="shared" si="4"/>
        <v>26</v>
      </c>
    </row>
    <row r="38" spans="1:19" x14ac:dyDescent="0.3">
      <c r="A38" s="63" t="s">
        <v>538</v>
      </c>
      <c r="B38" s="64">
        <f>VLOOKUP($A38,'Return Data'!$B$7:$R$2843,3,0)</f>
        <v>44302</v>
      </c>
      <c r="C38" s="65">
        <f>VLOOKUP($A38,'Return Data'!$B$7:$R$2843,4,0)</f>
        <v>119.9545</v>
      </c>
      <c r="D38" s="65">
        <f>VLOOKUP($A38,'Return Data'!$B$7:$R$2843,10,0)</f>
        <v>1.8147</v>
      </c>
      <c r="E38" s="66">
        <f t="shared" si="0"/>
        <v>22</v>
      </c>
      <c r="F38" s="65">
        <f>VLOOKUP($A38,'Return Data'!$B$7:$R$2843,11,0)</f>
        <v>20.405100000000001</v>
      </c>
      <c r="G38" s="66">
        <f t="shared" si="1"/>
        <v>21</v>
      </c>
      <c r="H38" s="65">
        <f>VLOOKUP($A38,'Return Data'!$B$7:$R$2843,12,0)</f>
        <v>26.470099999999999</v>
      </c>
      <c r="I38" s="66">
        <f t="shared" si="2"/>
        <v>25</v>
      </c>
      <c r="J38" s="65">
        <f>VLOOKUP($A38,'Return Data'!$B$7:$R$2843,13,0)</f>
        <v>41.1374</v>
      </c>
      <c r="K38" s="66">
        <f t="shared" si="9"/>
        <v>27</v>
      </c>
      <c r="L38" s="65">
        <f>VLOOKUP($A38,'Return Data'!$B$7:$R$2843,17,0)</f>
        <v>12.1896</v>
      </c>
      <c r="M38" s="66">
        <f t="shared" si="11"/>
        <v>15</v>
      </c>
      <c r="N38" s="65">
        <f>VLOOKUP($A38,'Return Data'!$B$7:$R$2843,14,0)</f>
        <v>10.902200000000001</v>
      </c>
      <c r="O38" s="66">
        <f t="shared" si="12"/>
        <v>10</v>
      </c>
      <c r="P38" s="65">
        <f>VLOOKUP($A38,'Return Data'!$B$7:$R$2843,15,0)</f>
        <v>13.7654</v>
      </c>
      <c r="Q38" s="66">
        <f t="shared" si="13"/>
        <v>8</v>
      </c>
      <c r="R38" s="65">
        <f>VLOOKUP($A38,'Return Data'!$B$7:$R$2843,16,0)</f>
        <v>11.056900000000001</v>
      </c>
      <c r="S38" s="67">
        <f t="shared" si="4"/>
        <v>28</v>
      </c>
    </row>
    <row r="39" spans="1:19" x14ac:dyDescent="0.3">
      <c r="A39" s="63" t="s">
        <v>539</v>
      </c>
      <c r="B39" s="64">
        <f>VLOOKUP($A39,'Return Data'!$B$7:$R$2843,3,0)</f>
        <v>44302</v>
      </c>
      <c r="C39" s="65">
        <f>VLOOKUP($A39,'Return Data'!$B$7:$R$2843,4,0)</f>
        <v>276.3175</v>
      </c>
      <c r="D39" s="65">
        <f>VLOOKUP($A39,'Return Data'!$B$7:$R$2843,10,0)</f>
        <v>2.9125000000000001</v>
      </c>
      <c r="E39" s="66">
        <f t="shared" si="0"/>
        <v>14</v>
      </c>
      <c r="F39" s="65">
        <f>VLOOKUP($A39,'Return Data'!$B$7:$R$2843,11,0)</f>
        <v>21.193100000000001</v>
      </c>
      <c r="G39" s="66">
        <f t="shared" si="1"/>
        <v>18</v>
      </c>
      <c r="H39" s="65">
        <f>VLOOKUP($A39,'Return Data'!$B$7:$R$2843,12,0)</f>
        <v>28.9221</v>
      </c>
      <c r="I39" s="66">
        <f t="shared" si="2"/>
        <v>20</v>
      </c>
      <c r="J39" s="65">
        <f>VLOOKUP($A39,'Return Data'!$B$7:$R$2843,13,0)</f>
        <v>47.718800000000002</v>
      </c>
      <c r="K39" s="66">
        <f t="shared" si="9"/>
        <v>16</v>
      </c>
      <c r="L39" s="65">
        <f>VLOOKUP($A39,'Return Data'!$B$7:$R$2843,17,0)</f>
        <v>10.5837</v>
      </c>
      <c r="M39" s="66">
        <f t="shared" si="11"/>
        <v>23</v>
      </c>
      <c r="N39" s="65">
        <f>VLOOKUP($A39,'Return Data'!$B$7:$R$2843,14,0)</f>
        <v>8.5891000000000002</v>
      </c>
      <c r="O39" s="66">
        <f t="shared" si="12"/>
        <v>17</v>
      </c>
      <c r="P39" s="65">
        <f>VLOOKUP($A39,'Return Data'!$B$7:$R$2843,15,0)</f>
        <v>10.2944</v>
      </c>
      <c r="Q39" s="66">
        <f t="shared" si="13"/>
        <v>21</v>
      </c>
      <c r="R39" s="65">
        <f>VLOOKUP($A39,'Return Data'!$B$7:$R$2843,16,0)</f>
        <v>13.1472</v>
      </c>
      <c r="S39" s="67">
        <f t="shared" si="4"/>
        <v>18</v>
      </c>
    </row>
    <row r="40" spans="1:19" x14ac:dyDescent="0.3">
      <c r="A40" s="63" t="s">
        <v>541</v>
      </c>
      <c r="B40" s="64">
        <f>VLOOKUP($A40,'Return Data'!$B$7:$R$2843,3,0)</f>
        <v>44302</v>
      </c>
      <c r="C40" s="65">
        <f>VLOOKUP($A40,'Return Data'!$B$7:$R$2843,4,0)</f>
        <v>215.95359999999999</v>
      </c>
      <c r="D40" s="65">
        <f>VLOOKUP($A40,'Return Data'!$B$7:$R$2843,10,0)</f>
        <v>3.8639000000000001</v>
      </c>
      <c r="E40" s="66">
        <f t="shared" si="0"/>
        <v>7</v>
      </c>
      <c r="F40" s="65">
        <f>VLOOKUP($A40,'Return Data'!$B$7:$R$2843,11,0)</f>
        <v>25.9834</v>
      </c>
      <c r="G40" s="66">
        <f t="shared" si="1"/>
        <v>7</v>
      </c>
      <c r="H40" s="65">
        <f>VLOOKUP($A40,'Return Data'!$B$7:$R$2843,12,0)</f>
        <v>33.965299999999999</v>
      </c>
      <c r="I40" s="66">
        <f t="shared" si="2"/>
        <v>9</v>
      </c>
      <c r="J40" s="65">
        <f>VLOOKUP($A40,'Return Data'!$B$7:$R$2843,13,0)</f>
        <v>52.787799999999997</v>
      </c>
      <c r="K40" s="66">
        <f t="shared" si="9"/>
        <v>6</v>
      </c>
      <c r="L40" s="65">
        <f>VLOOKUP($A40,'Return Data'!$B$7:$R$2843,17,0)</f>
        <v>10.499499999999999</v>
      </c>
      <c r="M40" s="66">
        <f t="shared" si="11"/>
        <v>25</v>
      </c>
      <c r="N40" s="65">
        <f>VLOOKUP($A40,'Return Data'!$B$7:$R$2843,14,0)</f>
        <v>7.5071000000000003</v>
      </c>
      <c r="O40" s="66">
        <f t="shared" si="12"/>
        <v>21</v>
      </c>
      <c r="P40" s="65">
        <f>VLOOKUP($A40,'Return Data'!$B$7:$R$2843,15,0)</f>
        <v>11.3111</v>
      </c>
      <c r="Q40" s="66">
        <f t="shared" si="13"/>
        <v>16</v>
      </c>
      <c r="R40" s="65">
        <f>VLOOKUP($A40,'Return Data'!$B$7:$R$2843,16,0)</f>
        <v>11.408099999999999</v>
      </c>
      <c r="S40" s="67">
        <f t="shared" si="4"/>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2.857106060606061</v>
      </c>
      <c r="E42" s="74"/>
      <c r="F42" s="75">
        <f>AVERAGE(F8:F40)</f>
        <v>22.476190909090906</v>
      </c>
      <c r="G42" s="74"/>
      <c r="H42" s="75">
        <f>AVERAGE(H8:H40)</f>
        <v>31.537351515151517</v>
      </c>
      <c r="I42" s="74"/>
      <c r="J42" s="75">
        <f>AVERAGE(J8:J40)</f>
        <v>48.512233333333342</v>
      </c>
      <c r="K42" s="74"/>
      <c r="L42" s="75">
        <f>AVERAGE(L8:L40)</f>
        <v>12.760472413793103</v>
      </c>
      <c r="M42" s="74"/>
      <c r="N42" s="75">
        <f>AVERAGE(N8:N40)</f>
        <v>10.004511538461539</v>
      </c>
      <c r="O42" s="74"/>
      <c r="P42" s="75">
        <f>AVERAGE(P8:P40)</f>
        <v>12.596709090909092</v>
      </c>
      <c r="Q42" s="74"/>
      <c r="R42" s="75">
        <f>AVERAGE(R8:R40)</f>
        <v>13.084748484848486</v>
      </c>
      <c r="S42" s="76"/>
    </row>
    <row r="43" spans="1:19" x14ac:dyDescent="0.3">
      <c r="A43" s="73" t="s">
        <v>28</v>
      </c>
      <c r="B43" s="74"/>
      <c r="C43" s="74"/>
      <c r="D43" s="75">
        <f>MIN(D8:D40)</f>
        <v>-0.247</v>
      </c>
      <c r="E43" s="74"/>
      <c r="F43" s="75">
        <f>MIN(F8:F40)</f>
        <v>15.148300000000001</v>
      </c>
      <c r="G43" s="74"/>
      <c r="H43" s="75">
        <f>MIN(H8:H40)</f>
        <v>21.922799999999999</v>
      </c>
      <c r="I43" s="74"/>
      <c r="J43" s="75">
        <f>MIN(J8:J40)</f>
        <v>34.973599999999998</v>
      </c>
      <c r="K43" s="74"/>
      <c r="L43" s="75">
        <f>MIN(L8:L40)</f>
        <v>1.7282999999999999</v>
      </c>
      <c r="M43" s="74"/>
      <c r="N43" s="75">
        <f>MIN(N8:N40)</f>
        <v>2.0206</v>
      </c>
      <c r="O43" s="74"/>
      <c r="P43" s="75">
        <f>MIN(P8:P40)</f>
        <v>8.4483999999999995</v>
      </c>
      <c r="Q43" s="74"/>
      <c r="R43" s="75">
        <f>MIN(R8:R40)</f>
        <v>8.5591000000000008</v>
      </c>
      <c r="S43" s="76"/>
    </row>
    <row r="44" spans="1:19" ht="15" thickBot="1" x14ac:dyDescent="0.35">
      <c r="A44" s="77" t="s">
        <v>29</v>
      </c>
      <c r="B44" s="78"/>
      <c r="C44" s="78"/>
      <c r="D44" s="79">
        <f>MAX(D8:D40)</f>
        <v>9.1995000000000005</v>
      </c>
      <c r="E44" s="78"/>
      <c r="F44" s="79">
        <f>MAX(F8:F40)</f>
        <v>37.993899999999996</v>
      </c>
      <c r="G44" s="78"/>
      <c r="H44" s="79">
        <f>MAX(H8:H40)</f>
        <v>56.92</v>
      </c>
      <c r="I44" s="78"/>
      <c r="J44" s="79">
        <f>MAX(J8:J40)</f>
        <v>83.670299999999997</v>
      </c>
      <c r="K44" s="78"/>
      <c r="L44" s="79">
        <f>MAX(L8:L40)</f>
        <v>26.605799999999999</v>
      </c>
      <c r="M44" s="78"/>
      <c r="N44" s="79">
        <f>MAX(N8:N40)</f>
        <v>19.876100000000001</v>
      </c>
      <c r="O44" s="78"/>
      <c r="P44" s="79">
        <f>MAX(P8:P40)</f>
        <v>17.094100000000001</v>
      </c>
      <c r="Q44" s="78"/>
      <c r="R44" s="79">
        <f>MAX(R8:R40)</f>
        <v>23.403300000000002</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1589</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44302</v>
      </c>
      <c r="C8" s="65">
        <f>VLOOKUP($A8,'Return Data'!$B$7:$R$2843,4,0)</f>
        <v>912.21</v>
      </c>
      <c r="D8" s="65">
        <f>VLOOKUP($A8,'Return Data'!$B$7:$R$2843,10,0)</f>
        <v>3.4733000000000001</v>
      </c>
      <c r="E8" s="66">
        <f t="shared" ref="E8:E40" si="0">RANK(D8,D$8:D$40,0)</f>
        <v>8</v>
      </c>
      <c r="F8" s="65">
        <f>VLOOKUP($A8,'Return Data'!$B$7:$R$2843,11,0)</f>
        <v>23.020600000000002</v>
      </c>
      <c r="G8" s="66">
        <f t="shared" ref="G8:G40" si="1">RANK(F8,F$8:F$40,0)</f>
        <v>12</v>
      </c>
      <c r="H8" s="65">
        <f>VLOOKUP($A8,'Return Data'!$B$7:$R$2843,12,0)</f>
        <v>34.8904</v>
      </c>
      <c r="I8" s="66">
        <f t="shared" ref="I8:I40" si="2">RANK(H8,H$8:H$40,0)</f>
        <v>6</v>
      </c>
      <c r="J8" s="65">
        <f>VLOOKUP($A8,'Return Data'!$B$7:$R$2843,13,0)</f>
        <v>50.229700000000001</v>
      </c>
      <c r="K8" s="66">
        <f t="shared" ref="K8:K29" si="3">RANK(J8,J$8:J$40,0)</f>
        <v>8</v>
      </c>
      <c r="L8" s="65">
        <f>VLOOKUP($A8,'Return Data'!$B$7:$R$2843,17,0)</f>
        <v>9.5649999999999995</v>
      </c>
      <c r="M8" s="66">
        <f>RANK(L8,L$8:L$40,0)</f>
        <v>21</v>
      </c>
      <c r="N8" s="65">
        <f>VLOOKUP($A8,'Return Data'!$B$7:$R$2843,14,0)</f>
        <v>6.4367999999999999</v>
      </c>
      <c r="O8" s="66">
        <f>RANK(N8,N$8:N$40,0)</f>
        <v>23</v>
      </c>
      <c r="P8" s="65">
        <f>VLOOKUP($A8,'Return Data'!$B$7:$R$2843,15,0)</f>
        <v>10.2079</v>
      </c>
      <c r="Q8" s="66">
        <f>RANK(P8,P$8:P$40,0)</f>
        <v>16</v>
      </c>
      <c r="R8" s="65">
        <f>VLOOKUP($A8,'Return Data'!$B$7:$R$2843,16,0)</f>
        <v>18.801100000000002</v>
      </c>
      <c r="S8" s="67">
        <f t="shared" ref="S8:S40" si="4">RANK(R8,R$8:R$40,0)</f>
        <v>2</v>
      </c>
    </row>
    <row r="9" spans="1:20" x14ac:dyDescent="0.3">
      <c r="A9" s="63" t="s">
        <v>481</v>
      </c>
      <c r="B9" s="64">
        <f>VLOOKUP($A9,'Return Data'!$B$7:$R$2843,3,0)</f>
        <v>44302</v>
      </c>
      <c r="C9" s="65">
        <f>VLOOKUP($A9,'Return Data'!$B$7:$R$2843,4,0)</f>
        <v>12.96</v>
      </c>
      <c r="D9" s="65">
        <f>VLOOKUP($A9,'Return Data'!$B$7:$R$2843,10,0)</f>
        <v>-0.53720000000000001</v>
      </c>
      <c r="E9" s="66">
        <f t="shared" si="0"/>
        <v>32</v>
      </c>
      <c r="F9" s="65">
        <f>VLOOKUP($A9,'Return Data'!$B$7:$R$2843,11,0)</f>
        <v>16.546800000000001</v>
      </c>
      <c r="G9" s="66">
        <f t="shared" si="1"/>
        <v>28</v>
      </c>
      <c r="H9" s="65">
        <f>VLOOKUP($A9,'Return Data'!$B$7:$R$2843,12,0)</f>
        <v>24.855499999999999</v>
      </c>
      <c r="I9" s="66">
        <f t="shared" si="2"/>
        <v>26</v>
      </c>
      <c r="J9" s="65">
        <f>VLOOKUP($A9,'Return Data'!$B$7:$R$2843,13,0)</f>
        <v>41.176499999999997</v>
      </c>
      <c r="K9" s="66">
        <f t="shared" si="3"/>
        <v>22</v>
      </c>
      <c r="L9" s="65">
        <f>VLOOKUP($A9,'Return Data'!$B$7:$R$2843,17,0)</f>
        <v>12.7019</v>
      </c>
      <c r="M9" s="66">
        <f>RANK(L9,L$8:L$40,0)</f>
        <v>8</v>
      </c>
      <c r="N9" s="65"/>
      <c r="O9" s="66"/>
      <c r="P9" s="65"/>
      <c r="Q9" s="66"/>
      <c r="R9" s="65">
        <f>VLOOKUP($A9,'Return Data'!$B$7:$R$2843,16,0)</f>
        <v>10.127800000000001</v>
      </c>
      <c r="S9" s="67">
        <f t="shared" si="4"/>
        <v>28</v>
      </c>
    </row>
    <row r="10" spans="1:20" x14ac:dyDescent="0.3">
      <c r="A10" s="63" t="s">
        <v>482</v>
      </c>
      <c r="B10" s="64">
        <f>VLOOKUP($A10,'Return Data'!$B$7:$R$2843,3,0)</f>
        <v>44302</v>
      </c>
      <c r="C10" s="65">
        <f>VLOOKUP($A10,'Return Data'!$B$7:$R$2843,4,0)</f>
        <v>68.489999999999995</v>
      </c>
      <c r="D10" s="65">
        <f>VLOOKUP($A10,'Return Data'!$B$7:$R$2843,10,0)</f>
        <v>1.8287</v>
      </c>
      <c r="E10" s="66">
        <f t="shared" si="0"/>
        <v>20</v>
      </c>
      <c r="F10" s="65">
        <f>VLOOKUP($A10,'Return Data'!$B$7:$R$2843,11,0)</f>
        <v>20.985700000000001</v>
      </c>
      <c r="G10" s="66">
        <f t="shared" si="1"/>
        <v>16</v>
      </c>
      <c r="H10" s="65">
        <f>VLOOKUP($A10,'Return Data'!$B$7:$R$2843,12,0)</f>
        <v>31.610299999999999</v>
      </c>
      <c r="I10" s="66">
        <f t="shared" si="2"/>
        <v>12</v>
      </c>
      <c r="J10" s="65">
        <f>VLOOKUP($A10,'Return Data'!$B$7:$R$2843,13,0)</f>
        <v>47.958500000000001</v>
      </c>
      <c r="K10" s="66">
        <f t="shared" si="3"/>
        <v>13</v>
      </c>
      <c r="L10" s="65">
        <f>VLOOKUP($A10,'Return Data'!$B$7:$R$2843,17,0)</f>
        <v>10.457599999999999</v>
      </c>
      <c r="M10" s="66">
        <f t="shared" ref="M10:M18" si="5">RANK(L10,L$8:L$40,0)</f>
        <v>18</v>
      </c>
      <c r="N10" s="65">
        <f>VLOOKUP($A10,'Return Data'!$B$7:$R$2843,14,0)</f>
        <v>6.4622000000000002</v>
      </c>
      <c r="O10" s="66">
        <f t="shared" ref="O10:O15" si="6">RANK(N10,N$8:N$40,0)</f>
        <v>22</v>
      </c>
      <c r="P10" s="65">
        <f>VLOOKUP($A10,'Return Data'!$B$7:$R$2843,15,0)</f>
        <v>10.287699999999999</v>
      </c>
      <c r="Q10" s="66">
        <f>RANK(P10,P$8:P$40,0)</f>
        <v>15</v>
      </c>
      <c r="R10" s="65">
        <f>VLOOKUP($A10,'Return Data'!$B$7:$R$2843,16,0)</f>
        <v>11.5486</v>
      </c>
      <c r="S10" s="67">
        <f t="shared" si="4"/>
        <v>20</v>
      </c>
    </row>
    <row r="11" spans="1:20" x14ac:dyDescent="0.3">
      <c r="A11" s="63" t="s">
        <v>1797</v>
      </c>
      <c r="B11" s="64">
        <f>VLOOKUP($A11,'Return Data'!$B$7:$R$2843,3,0)</f>
        <v>44302</v>
      </c>
      <c r="C11" s="65">
        <f>VLOOKUP($A11,'Return Data'!$B$7:$R$2843,4,0)</f>
        <v>15.699299999999999</v>
      </c>
      <c r="D11" s="65">
        <f>VLOOKUP($A11,'Return Data'!$B$7:$R$2843,10,0)</f>
        <v>1.3190999999999999</v>
      </c>
      <c r="E11" s="66">
        <f t="shared" si="0"/>
        <v>24</v>
      </c>
      <c r="F11" s="65">
        <f>VLOOKUP($A11,'Return Data'!$B$7:$R$2843,11,0)</f>
        <v>20.061</v>
      </c>
      <c r="G11" s="66">
        <f t="shared" si="1"/>
        <v>19</v>
      </c>
      <c r="H11" s="65">
        <f>VLOOKUP($A11,'Return Data'!$B$7:$R$2843,12,0)</f>
        <v>24.700500000000002</v>
      </c>
      <c r="I11" s="66">
        <f t="shared" si="2"/>
        <v>27</v>
      </c>
      <c r="J11" s="65">
        <f>VLOOKUP($A11,'Return Data'!$B$7:$R$2843,13,0)</f>
        <v>39.572899999999997</v>
      </c>
      <c r="K11" s="66">
        <f t="shared" si="3"/>
        <v>26</v>
      </c>
      <c r="L11" s="65">
        <f>VLOOKUP($A11,'Return Data'!$B$7:$R$2843,17,0)</f>
        <v>15.4663</v>
      </c>
      <c r="M11" s="66">
        <f t="shared" si="5"/>
        <v>4</v>
      </c>
      <c r="N11" s="65">
        <f>VLOOKUP($A11,'Return Data'!$B$7:$R$2843,14,0)</f>
        <v>12.8226</v>
      </c>
      <c r="O11" s="66">
        <f t="shared" si="6"/>
        <v>2</v>
      </c>
      <c r="P11" s="65"/>
      <c r="Q11" s="66"/>
      <c r="R11" s="65">
        <f>VLOOKUP($A11,'Return Data'!$B$7:$R$2843,16,0)</f>
        <v>11.850199999999999</v>
      </c>
      <c r="S11" s="67">
        <f t="shared" si="4"/>
        <v>17</v>
      </c>
    </row>
    <row r="12" spans="1:20" x14ac:dyDescent="0.3">
      <c r="A12" s="63" t="s">
        <v>485</v>
      </c>
      <c r="B12" s="64">
        <f>VLOOKUP($A12,'Return Data'!$B$7:$R$2843,3,0)</f>
        <v>44302</v>
      </c>
      <c r="C12" s="65">
        <f>VLOOKUP($A12,'Return Data'!$B$7:$R$2843,4,0)</f>
        <v>17.54</v>
      </c>
      <c r="D12" s="65">
        <f>VLOOKUP($A12,'Return Data'!$B$7:$R$2843,10,0)</f>
        <v>8.9441000000000006</v>
      </c>
      <c r="E12" s="66">
        <f t="shared" si="0"/>
        <v>1</v>
      </c>
      <c r="F12" s="65">
        <f>VLOOKUP($A12,'Return Data'!$B$7:$R$2843,11,0)</f>
        <v>27.749500000000001</v>
      </c>
      <c r="G12" s="66">
        <f t="shared" si="1"/>
        <v>3</v>
      </c>
      <c r="H12" s="65">
        <f>VLOOKUP($A12,'Return Data'!$B$7:$R$2843,12,0)</f>
        <v>49.0229</v>
      </c>
      <c r="I12" s="66">
        <f t="shared" si="2"/>
        <v>2</v>
      </c>
      <c r="J12" s="65">
        <f>VLOOKUP($A12,'Return Data'!$B$7:$R$2843,13,0)</f>
        <v>60.329099999999997</v>
      </c>
      <c r="K12" s="66">
        <f t="shared" si="3"/>
        <v>3</v>
      </c>
      <c r="L12" s="65">
        <f>VLOOKUP($A12,'Return Data'!$B$7:$R$2843,17,0)</f>
        <v>15.9102</v>
      </c>
      <c r="M12" s="66">
        <f t="shared" si="5"/>
        <v>3</v>
      </c>
      <c r="N12" s="65">
        <f>VLOOKUP($A12,'Return Data'!$B$7:$R$2843,14,0)</f>
        <v>6.1553000000000004</v>
      </c>
      <c r="O12" s="66">
        <f t="shared" si="6"/>
        <v>24</v>
      </c>
      <c r="P12" s="65"/>
      <c r="Q12" s="66"/>
      <c r="R12" s="65">
        <f>VLOOKUP($A12,'Return Data'!$B$7:$R$2843,16,0)</f>
        <v>12.5787</v>
      </c>
      <c r="S12" s="67">
        <f t="shared" si="4"/>
        <v>12</v>
      </c>
    </row>
    <row r="13" spans="1:20" x14ac:dyDescent="0.3">
      <c r="A13" s="63" t="s">
        <v>487</v>
      </c>
      <c r="B13" s="64">
        <f>VLOOKUP($A13,'Return Data'!$B$7:$R$2843,3,0)</f>
        <v>44302</v>
      </c>
      <c r="C13" s="65">
        <f>VLOOKUP($A13,'Return Data'!$B$7:$R$2843,4,0)</f>
        <v>209.67</v>
      </c>
      <c r="D13" s="65">
        <f>VLOOKUP($A13,'Return Data'!$B$7:$R$2843,10,0)</f>
        <v>1.9697</v>
      </c>
      <c r="E13" s="66">
        <f t="shared" si="0"/>
        <v>19</v>
      </c>
      <c r="F13" s="65">
        <f>VLOOKUP($A13,'Return Data'!$B$7:$R$2843,11,0)</f>
        <v>17.871600000000001</v>
      </c>
      <c r="G13" s="66">
        <f t="shared" si="1"/>
        <v>25</v>
      </c>
      <c r="H13" s="65">
        <f>VLOOKUP($A13,'Return Data'!$B$7:$R$2843,12,0)</f>
        <v>26.6965</v>
      </c>
      <c r="I13" s="66">
        <f t="shared" si="2"/>
        <v>23</v>
      </c>
      <c r="J13" s="65">
        <f>VLOOKUP($A13,'Return Data'!$B$7:$R$2843,13,0)</f>
        <v>41.125399999999999</v>
      </c>
      <c r="K13" s="66">
        <f t="shared" si="3"/>
        <v>23</v>
      </c>
      <c r="L13" s="65">
        <f>VLOOKUP($A13,'Return Data'!$B$7:$R$2843,17,0)</f>
        <v>14.797599999999999</v>
      </c>
      <c r="M13" s="66">
        <f t="shared" si="5"/>
        <v>6</v>
      </c>
      <c r="N13" s="65">
        <f>VLOOKUP($A13,'Return Data'!$B$7:$R$2843,14,0)</f>
        <v>12.221500000000001</v>
      </c>
      <c r="O13" s="66">
        <f t="shared" si="6"/>
        <v>3</v>
      </c>
      <c r="P13" s="65">
        <f>VLOOKUP($A13,'Return Data'!$B$7:$R$2843,15,0)</f>
        <v>13.699</v>
      </c>
      <c r="Q13" s="66">
        <f>RANK(P13,P$8:P$40,0)</f>
        <v>2</v>
      </c>
      <c r="R13" s="65">
        <f>VLOOKUP($A13,'Return Data'!$B$7:$R$2843,16,0)</f>
        <v>11.385</v>
      </c>
      <c r="S13" s="67">
        <f t="shared" si="4"/>
        <v>23</v>
      </c>
    </row>
    <row r="14" spans="1:20" x14ac:dyDescent="0.3">
      <c r="A14" s="63" t="s">
        <v>489</v>
      </c>
      <c r="B14" s="64">
        <f>VLOOKUP($A14,'Return Data'!$B$7:$R$2843,3,0)</f>
        <v>44302</v>
      </c>
      <c r="C14" s="65">
        <f>VLOOKUP($A14,'Return Data'!$B$7:$R$2843,4,0)</f>
        <v>201.75</v>
      </c>
      <c r="D14" s="65">
        <f>VLOOKUP($A14,'Return Data'!$B$7:$R$2843,10,0)</f>
        <v>2.8843000000000001</v>
      </c>
      <c r="E14" s="66">
        <f t="shared" si="0"/>
        <v>10</v>
      </c>
      <c r="F14" s="65">
        <f>VLOOKUP($A14,'Return Data'!$B$7:$R$2843,11,0)</f>
        <v>23.257999999999999</v>
      </c>
      <c r="G14" s="66">
        <f t="shared" si="1"/>
        <v>11</v>
      </c>
      <c r="H14" s="65">
        <f>VLOOKUP($A14,'Return Data'!$B$7:$R$2843,12,0)</f>
        <v>30.068100000000001</v>
      </c>
      <c r="I14" s="66">
        <f t="shared" si="2"/>
        <v>14</v>
      </c>
      <c r="J14" s="65">
        <f>VLOOKUP($A14,'Return Data'!$B$7:$R$2843,13,0)</f>
        <v>45.436900000000001</v>
      </c>
      <c r="K14" s="66">
        <f t="shared" si="3"/>
        <v>17</v>
      </c>
      <c r="L14" s="65">
        <f>VLOOKUP($A14,'Return Data'!$B$7:$R$2843,17,0)</f>
        <v>14.997999999999999</v>
      </c>
      <c r="M14" s="66">
        <f t="shared" si="5"/>
        <v>5</v>
      </c>
      <c r="N14" s="65">
        <f>VLOOKUP($A14,'Return Data'!$B$7:$R$2843,14,0)</f>
        <v>11.0436</v>
      </c>
      <c r="O14" s="66">
        <f t="shared" si="6"/>
        <v>6</v>
      </c>
      <c r="P14" s="65">
        <f>VLOOKUP($A14,'Return Data'!$B$7:$R$2843,15,0)</f>
        <v>13.273999999999999</v>
      </c>
      <c r="Q14" s="66">
        <f>RANK(P14,P$8:P$40,0)</f>
        <v>6</v>
      </c>
      <c r="R14" s="65">
        <f>VLOOKUP($A14,'Return Data'!$B$7:$R$2843,16,0)</f>
        <v>14.701599999999999</v>
      </c>
      <c r="S14" s="67">
        <f t="shared" si="4"/>
        <v>6</v>
      </c>
    </row>
    <row r="15" spans="1:20" x14ac:dyDescent="0.3">
      <c r="A15" s="63" t="s">
        <v>491</v>
      </c>
      <c r="B15" s="64">
        <f>VLOOKUP($A15,'Return Data'!$B$7:$R$2843,3,0)</f>
        <v>44302</v>
      </c>
      <c r="C15" s="65">
        <f>VLOOKUP($A15,'Return Data'!$B$7:$R$2843,4,0)</f>
        <v>31.89</v>
      </c>
      <c r="D15" s="65">
        <f>VLOOKUP($A15,'Return Data'!$B$7:$R$2843,10,0)</f>
        <v>2.3098999999999998</v>
      </c>
      <c r="E15" s="66">
        <f t="shared" si="0"/>
        <v>17</v>
      </c>
      <c r="F15" s="65">
        <f>VLOOKUP($A15,'Return Data'!$B$7:$R$2843,11,0)</f>
        <v>22.2776</v>
      </c>
      <c r="G15" s="66">
        <f t="shared" si="1"/>
        <v>13</v>
      </c>
      <c r="H15" s="65">
        <f>VLOOKUP($A15,'Return Data'!$B$7:$R$2843,12,0)</f>
        <v>29.845300000000002</v>
      </c>
      <c r="I15" s="66">
        <f t="shared" si="2"/>
        <v>15</v>
      </c>
      <c r="J15" s="65">
        <f>VLOOKUP($A15,'Return Data'!$B$7:$R$2843,13,0)</f>
        <v>42.557000000000002</v>
      </c>
      <c r="K15" s="66">
        <f t="shared" si="3"/>
        <v>21</v>
      </c>
      <c r="L15" s="65">
        <f>VLOOKUP($A15,'Return Data'!$B$7:$R$2843,17,0)</f>
        <v>11.747</v>
      </c>
      <c r="M15" s="66">
        <f t="shared" si="5"/>
        <v>11</v>
      </c>
      <c r="N15" s="65">
        <f>VLOOKUP($A15,'Return Data'!$B$7:$R$2843,14,0)</f>
        <v>9.8674999999999997</v>
      </c>
      <c r="O15" s="66">
        <f t="shared" si="6"/>
        <v>9</v>
      </c>
      <c r="P15" s="65">
        <f>VLOOKUP($A15,'Return Data'!$B$7:$R$2843,15,0)</f>
        <v>10.644299999999999</v>
      </c>
      <c r="Q15" s="66">
        <f>RANK(P15,P$8:P$40,0)</f>
        <v>12</v>
      </c>
      <c r="R15" s="65">
        <f>VLOOKUP($A15,'Return Data'!$B$7:$R$2843,16,0)</f>
        <v>10.4315</v>
      </c>
      <c r="S15" s="67">
        <f t="shared" si="4"/>
        <v>26</v>
      </c>
    </row>
    <row r="16" spans="1:20" x14ac:dyDescent="0.3">
      <c r="A16" s="63" t="s">
        <v>493</v>
      </c>
      <c r="B16" s="64">
        <f>VLOOKUP($A16,'Return Data'!$B$7:$R$2843,3,0)</f>
        <v>44302</v>
      </c>
      <c r="C16" s="65">
        <f>VLOOKUP($A16,'Return Data'!$B$7:$R$2843,4,0)</f>
        <v>12.119199999999999</v>
      </c>
      <c r="D16" s="65">
        <f>VLOOKUP($A16,'Return Data'!$B$7:$R$2843,10,0)</f>
        <v>-0.3216</v>
      </c>
      <c r="E16" s="66">
        <f t="shared" si="0"/>
        <v>31</v>
      </c>
      <c r="F16" s="65">
        <f>VLOOKUP($A16,'Return Data'!$B$7:$R$2843,11,0)</f>
        <v>14.7499</v>
      </c>
      <c r="G16" s="66">
        <f t="shared" si="1"/>
        <v>32</v>
      </c>
      <c r="H16" s="65">
        <f>VLOOKUP($A16,'Return Data'!$B$7:$R$2843,12,0)</f>
        <v>21.532299999999999</v>
      </c>
      <c r="I16" s="66">
        <f t="shared" si="2"/>
        <v>32</v>
      </c>
      <c r="J16" s="65">
        <f>VLOOKUP($A16,'Return Data'!$B$7:$R$2843,13,0)</f>
        <v>36.353099999999998</v>
      </c>
      <c r="K16" s="66">
        <f t="shared" si="3"/>
        <v>31</v>
      </c>
      <c r="L16" s="65">
        <f>VLOOKUP($A16,'Return Data'!$B$7:$R$2843,17,0)</f>
        <v>6.8399000000000001</v>
      </c>
      <c r="M16" s="66">
        <f t="shared" si="5"/>
        <v>28</v>
      </c>
      <c r="N16" s="65"/>
      <c r="O16" s="66"/>
      <c r="P16" s="65"/>
      <c r="Q16" s="66"/>
      <c r="R16" s="65">
        <f>VLOOKUP($A16,'Return Data'!$B$7:$R$2843,16,0)</f>
        <v>6.6986999999999997</v>
      </c>
      <c r="S16" s="67">
        <f t="shared" si="4"/>
        <v>33</v>
      </c>
    </row>
    <row r="17" spans="1:19" x14ac:dyDescent="0.3">
      <c r="A17" s="63" t="s">
        <v>494</v>
      </c>
      <c r="B17" s="64">
        <f>VLOOKUP($A17,'Return Data'!$B$7:$R$2843,3,0)</f>
        <v>44302</v>
      </c>
      <c r="C17" s="65">
        <f>VLOOKUP($A17,'Return Data'!$B$7:$R$2843,4,0)</f>
        <v>150.8784</v>
      </c>
      <c r="D17" s="65">
        <f>VLOOKUP($A17,'Return Data'!$B$7:$R$2843,10,0)</f>
        <v>1.2235</v>
      </c>
      <c r="E17" s="66">
        <f t="shared" si="0"/>
        <v>25</v>
      </c>
      <c r="F17" s="65">
        <f>VLOOKUP($A17,'Return Data'!$B$7:$R$2843,11,0)</f>
        <v>24.724499999999999</v>
      </c>
      <c r="G17" s="66">
        <f t="shared" si="1"/>
        <v>9</v>
      </c>
      <c r="H17" s="65">
        <f>VLOOKUP($A17,'Return Data'!$B$7:$R$2843,12,0)</f>
        <v>32.940399999999997</v>
      </c>
      <c r="I17" s="66">
        <f t="shared" si="2"/>
        <v>10</v>
      </c>
      <c r="J17" s="65">
        <f>VLOOKUP($A17,'Return Data'!$B$7:$R$2843,13,0)</f>
        <v>46.429299999999998</v>
      </c>
      <c r="K17" s="66">
        <f t="shared" si="3"/>
        <v>14</v>
      </c>
      <c r="L17" s="65">
        <f>VLOOKUP($A17,'Return Data'!$B$7:$R$2843,17,0)</f>
        <v>11.395</v>
      </c>
      <c r="M17" s="66">
        <f t="shared" si="5"/>
        <v>12</v>
      </c>
      <c r="N17" s="65">
        <f>VLOOKUP($A17,'Return Data'!$B$7:$R$2843,14,0)</f>
        <v>9.3994999999999997</v>
      </c>
      <c r="O17" s="66">
        <f>RANK(N17,N$8:N$40,0)</f>
        <v>11</v>
      </c>
      <c r="P17" s="65">
        <f>VLOOKUP($A17,'Return Data'!$B$7:$R$2843,15,0)</f>
        <v>10.4399</v>
      </c>
      <c r="Q17" s="66">
        <f>RANK(P17,P$8:P$40,0)</f>
        <v>14</v>
      </c>
      <c r="R17" s="65">
        <f>VLOOKUP($A17,'Return Data'!$B$7:$R$2843,16,0)</f>
        <v>13.545</v>
      </c>
      <c r="S17" s="67">
        <f t="shared" si="4"/>
        <v>8</v>
      </c>
    </row>
    <row r="18" spans="1:19" x14ac:dyDescent="0.3">
      <c r="A18" s="63" t="s">
        <v>496</v>
      </c>
      <c r="B18" s="64">
        <f>VLOOKUP($A18,'Return Data'!$B$7:$R$2843,3,0)</f>
        <v>44302</v>
      </c>
      <c r="C18" s="65">
        <f>VLOOKUP($A18,'Return Data'!$B$7:$R$2843,4,0)</f>
        <v>66.66</v>
      </c>
      <c r="D18" s="65">
        <f>VLOOKUP($A18,'Return Data'!$B$7:$R$2843,10,0)</f>
        <v>2.7814999999999999</v>
      </c>
      <c r="E18" s="66">
        <f t="shared" si="0"/>
        <v>11</v>
      </c>
      <c r="F18" s="65">
        <f>VLOOKUP($A18,'Return Data'!$B$7:$R$2843,11,0)</f>
        <v>24.298400000000001</v>
      </c>
      <c r="G18" s="66">
        <f t="shared" si="1"/>
        <v>10</v>
      </c>
      <c r="H18" s="65">
        <f>VLOOKUP($A18,'Return Data'!$B$7:$R$2843,12,0)</f>
        <v>32.6145</v>
      </c>
      <c r="I18" s="66">
        <f t="shared" si="2"/>
        <v>11</v>
      </c>
      <c r="J18" s="65">
        <f>VLOOKUP($A18,'Return Data'!$B$7:$R$2843,13,0)</f>
        <v>51.228499999999997</v>
      </c>
      <c r="K18" s="66">
        <f t="shared" si="3"/>
        <v>7</v>
      </c>
      <c r="L18" s="65">
        <f>VLOOKUP($A18,'Return Data'!$B$7:$R$2843,17,0)</f>
        <v>10.6738</v>
      </c>
      <c r="M18" s="66">
        <f t="shared" si="5"/>
        <v>17</v>
      </c>
      <c r="N18" s="65">
        <f>VLOOKUP($A18,'Return Data'!$B$7:$R$2843,14,0)</f>
        <v>7.6070000000000002</v>
      </c>
      <c r="O18" s="66">
        <f>RANK(N18,N$8:N$40,0)</f>
        <v>15</v>
      </c>
      <c r="P18" s="65">
        <f>VLOOKUP($A18,'Return Data'!$B$7:$R$2843,15,0)</f>
        <v>11.326499999999999</v>
      </c>
      <c r="Q18" s="66">
        <f>RANK(P18,P$8:P$40,0)</f>
        <v>10</v>
      </c>
      <c r="R18" s="65">
        <f>VLOOKUP($A18,'Return Data'!$B$7:$R$2843,16,0)</f>
        <v>12.555899999999999</v>
      </c>
      <c r="S18" s="67">
        <f t="shared" si="4"/>
        <v>13</v>
      </c>
    </row>
    <row r="19" spans="1:19" x14ac:dyDescent="0.3">
      <c r="A19" s="63" t="s">
        <v>499</v>
      </c>
      <c r="B19" s="64">
        <f>VLOOKUP($A19,'Return Data'!$B$7:$R$2843,3,0)</f>
        <v>44302</v>
      </c>
      <c r="C19" s="65">
        <f>VLOOKUP($A19,'Return Data'!$B$7:$R$2843,4,0)</f>
        <v>13.612399999999999</v>
      </c>
      <c r="D19" s="65">
        <f>VLOOKUP($A19,'Return Data'!$B$7:$R$2843,10,0)</f>
        <v>0.49690000000000001</v>
      </c>
      <c r="E19" s="66">
        <f t="shared" si="0"/>
        <v>28</v>
      </c>
      <c r="F19" s="65">
        <f>VLOOKUP($A19,'Return Data'!$B$7:$R$2843,11,0)</f>
        <v>17.0657</v>
      </c>
      <c r="G19" s="66">
        <f t="shared" si="1"/>
        <v>26</v>
      </c>
      <c r="H19" s="65">
        <f>VLOOKUP($A19,'Return Data'!$B$7:$R$2843,12,0)</f>
        <v>25.683499999999999</v>
      </c>
      <c r="I19" s="66">
        <f t="shared" si="2"/>
        <v>24</v>
      </c>
      <c r="J19" s="65">
        <f>VLOOKUP($A19,'Return Data'!$B$7:$R$2843,13,0)</f>
        <v>40.448399999999999</v>
      </c>
      <c r="K19" s="66">
        <f t="shared" si="3"/>
        <v>24</v>
      </c>
      <c r="L19" s="65"/>
      <c r="M19" s="66"/>
      <c r="N19" s="65"/>
      <c r="O19" s="66"/>
      <c r="P19" s="65"/>
      <c r="Q19" s="66"/>
      <c r="R19" s="65">
        <f>VLOOKUP($A19,'Return Data'!$B$7:$R$2843,16,0)</f>
        <v>13.2136</v>
      </c>
      <c r="S19" s="67">
        <f t="shared" si="4"/>
        <v>9</v>
      </c>
    </row>
    <row r="20" spans="1:19" x14ac:dyDescent="0.3">
      <c r="A20" s="63" t="s">
        <v>500</v>
      </c>
      <c r="B20" s="64">
        <f>VLOOKUP($A20,'Return Data'!$B$7:$R$2843,3,0)</f>
        <v>44302</v>
      </c>
      <c r="C20" s="65">
        <f>VLOOKUP($A20,'Return Data'!$B$7:$R$2843,4,0)</f>
        <v>170.58</v>
      </c>
      <c r="D20" s="65">
        <f>VLOOKUP($A20,'Return Data'!$B$7:$R$2843,10,0)</f>
        <v>5.5960999999999999</v>
      </c>
      <c r="E20" s="66">
        <f t="shared" si="0"/>
        <v>5</v>
      </c>
      <c r="F20" s="65">
        <f>VLOOKUP($A20,'Return Data'!$B$7:$R$2843,11,0)</f>
        <v>37.6755</v>
      </c>
      <c r="G20" s="66">
        <f t="shared" si="1"/>
        <v>1</v>
      </c>
      <c r="H20" s="65">
        <f>VLOOKUP($A20,'Return Data'!$B$7:$R$2843,12,0)</f>
        <v>36.825200000000002</v>
      </c>
      <c r="I20" s="66">
        <f t="shared" si="2"/>
        <v>4</v>
      </c>
      <c r="J20" s="65">
        <f>VLOOKUP($A20,'Return Data'!$B$7:$R$2843,13,0)</f>
        <v>48.848199999999999</v>
      </c>
      <c r="K20" s="66">
        <f t="shared" si="3"/>
        <v>12</v>
      </c>
      <c r="L20" s="65">
        <f>VLOOKUP($A20,'Return Data'!$B$7:$R$2843,17,0)</f>
        <v>12.1249</v>
      </c>
      <c r="M20" s="66">
        <f>RANK(L20,L$8:L$40,0)</f>
        <v>9</v>
      </c>
      <c r="N20" s="65">
        <f>VLOOKUP($A20,'Return Data'!$B$7:$R$2843,14,0)</f>
        <v>10.1882</v>
      </c>
      <c r="O20" s="66">
        <f>RANK(N20,N$8:N$40,0)</f>
        <v>8</v>
      </c>
      <c r="P20" s="65">
        <f>VLOOKUP($A20,'Return Data'!$B$7:$R$2843,15,0)</f>
        <v>13.309900000000001</v>
      </c>
      <c r="Q20" s="66">
        <f>RANK(P20,P$8:P$40,0)</f>
        <v>4</v>
      </c>
      <c r="R20" s="65">
        <f>VLOOKUP($A20,'Return Data'!$B$7:$R$2843,16,0)</f>
        <v>14.1275</v>
      </c>
      <c r="S20" s="67">
        <f t="shared" si="4"/>
        <v>7</v>
      </c>
    </row>
    <row r="21" spans="1:19" x14ac:dyDescent="0.3">
      <c r="A21" s="63" t="s">
        <v>502</v>
      </c>
      <c r="B21" s="64">
        <f>VLOOKUP($A21,'Return Data'!$B$7:$R$2843,3,0)</f>
        <v>44302</v>
      </c>
      <c r="C21" s="65">
        <f>VLOOKUP($A21,'Return Data'!$B$7:$R$2843,4,0)</f>
        <v>13.702999999999999</v>
      </c>
      <c r="D21" s="65">
        <f>VLOOKUP($A21,'Return Data'!$B$7:$R$2843,10,0)</f>
        <v>0.80630000000000002</v>
      </c>
      <c r="E21" s="66">
        <f t="shared" si="0"/>
        <v>26</v>
      </c>
      <c r="F21" s="65">
        <f>VLOOKUP($A21,'Return Data'!$B$7:$R$2843,11,0)</f>
        <v>15.393700000000001</v>
      </c>
      <c r="G21" s="66">
        <f t="shared" si="1"/>
        <v>31</v>
      </c>
      <c r="H21" s="65">
        <f>VLOOKUP($A21,'Return Data'!$B$7:$R$2843,12,0)</f>
        <v>22.459700000000002</v>
      </c>
      <c r="I21" s="66">
        <f t="shared" si="2"/>
        <v>31</v>
      </c>
      <c r="J21" s="65">
        <f>VLOOKUP($A21,'Return Data'!$B$7:$R$2843,13,0)</f>
        <v>35.962699999999998</v>
      </c>
      <c r="K21" s="66">
        <f t="shared" si="3"/>
        <v>32</v>
      </c>
      <c r="L21" s="65">
        <f>VLOOKUP($A21,'Return Data'!$B$7:$R$2843,17,0)</f>
        <v>8.5661000000000005</v>
      </c>
      <c r="M21" s="66">
        <f>RANK(L21,L$8:L$40,0)</f>
        <v>27</v>
      </c>
      <c r="N21" s="65">
        <f>VLOOKUP($A21,'Return Data'!$B$7:$R$2843,14,0)</f>
        <v>4.1045999999999996</v>
      </c>
      <c r="O21" s="66">
        <f>RANK(N21,N$8:N$40,0)</f>
        <v>25</v>
      </c>
      <c r="P21" s="65"/>
      <c r="Q21" s="66"/>
      <c r="R21" s="65">
        <f>VLOOKUP($A21,'Return Data'!$B$7:$R$2843,16,0)</f>
        <v>7.2859999999999996</v>
      </c>
      <c r="S21" s="67">
        <f t="shared" si="4"/>
        <v>32</v>
      </c>
    </row>
    <row r="22" spans="1:19" x14ac:dyDescent="0.3">
      <c r="A22" s="63" t="s">
        <v>505</v>
      </c>
      <c r="B22" s="64">
        <f>VLOOKUP($A22,'Return Data'!$B$7:$R$2843,3,0)</f>
        <v>44302</v>
      </c>
      <c r="C22" s="65">
        <f>VLOOKUP($A22,'Return Data'!$B$7:$R$2843,4,0)</f>
        <v>14.21</v>
      </c>
      <c r="D22" s="65">
        <f>VLOOKUP($A22,'Return Data'!$B$7:$R$2843,10,0)</f>
        <v>2.6734</v>
      </c>
      <c r="E22" s="66">
        <f t="shared" si="0"/>
        <v>13</v>
      </c>
      <c r="F22" s="65">
        <f>VLOOKUP($A22,'Return Data'!$B$7:$R$2843,11,0)</f>
        <v>22.079000000000001</v>
      </c>
      <c r="G22" s="66">
        <f t="shared" si="1"/>
        <v>15</v>
      </c>
      <c r="H22" s="65">
        <f>VLOOKUP($A22,'Return Data'!$B$7:$R$2843,12,0)</f>
        <v>35.204599999999999</v>
      </c>
      <c r="I22" s="66">
        <f t="shared" si="2"/>
        <v>5</v>
      </c>
      <c r="J22" s="65">
        <f>VLOOKUP($A22,'Return Data'!$B$7:$R$2843,13,0)</f>
        <v>49.736600000000003</v>
      </c>
      <c r="K22" s="66">
        <f t="shared" si="3"/>
        <v>9</v>
      </c>
      <c r="L22" s="65">
        <f>VLOOKUP($A22,'Return Data'!$B$7:$R$2843,17,0)</f>
        <v>10.9513</v>
      </c>
      <c r="M22" s="66">
        <f>RANK(L22,L$8:L$40,0)</f>
        <v>15</v>
      </c>
      <c r="N22" s="65">
        <f>VLOOKUP($A22,'Return Data'!$B$7:$R$2843,14,0)</f>
        <v>7.0804</v>
      </c>
      <c r="O22" s="66">
        <f>RANK(N22,N$8:N$40,0)</f>
        <v>19</v>
      </c>
      <c r="P22" s="65"/>
      <c r="Q22" s="66"/>
      <c r="R22" s="65">
        <f>VLOOKUP($A22,'Return Data'!$B$7:$R$2843,16,0)</f>
        <v>8.5228000000000002</v>
      </c>
      <c r="S22" s="67">
        <f t="shared" si="4"/>
        <v>30</v>
      </c>
    </row>
    <row r="23" spans="1:19" x14ac:dyDescent="0.3">
      <c r="A23" s="63" t="s">
        <v>507</v>
      </c>
      <c r="B23" s="64">
        <f>VLOOKUP($A23,'Return Data'!$B$7:$R$2843,3,0)</f>
        <v>44302</v>
      </c>
      <c r="C23" s="65">
        <f>VLOOKUP($A23,'Return Data'!$B$7:$R$2843,4,0)</f>
        <v>12.899100000000001</v>
      </c>
      <c r="D23" s="65">
        <f>VLOOKUP($A23,'Return Data'!$B$7:$R$2843,10,0)</f>
        <v>2.3632</v>
      </c>
      <c r="E23" s="66">
        <f t="shared" si="0"/>
        <v>16</v>
      </c>
      <c r="F23" s="65">
        <f>VLOOKUP($A23,'Return Data'!$B$7:$R$2843,11,0)</f>
        <v>19.0152</v>
      </c>
      <c r="G23" s="66">
        <f t="shared" si="1"/>
        <v>24</v>
      </c>
      <c r="H23" s="65">
        <f>VLOOKUP($A23,'Return Data'!$B$7:$R$2843,12,0)</f>
        <v>29.619700000000002</v>
      </c>
      <c r="I23" s="66">
        <f t="shared" si="2"/>
        <v>17</v>
      </c>
      <c r="J23" s="65">
        <f>VLOOKUP($A23,'Return Data'!$B$7:$R$2843,13,0)</f>
        <v>42.569299999999998</v>
      </c>
      <c r="K23" s="66">
        <f t="shared" si="3"/>
        <v>20</v>
      </c>
      <c r="L23" s="65"/>
      <c r="M23" s="66"/>
      <c r="N23" s="65"/>
      <c r="O23" s="66"/>
      <c r="P23" s="65"/>
      <c r="Q23" s="66"/>
      <c r="R23" s="65">
        <f>VLOOKUP($A23,'Return Data'!$B$7:$R$2843,16,0)</f>
        <v>11.4802</v>
      </c>
      <c r="S23" s="67">
        <f t="shared" si="4"/>
        <v>22</v>
      </c>
    </row>
    <row r="24" spans="1:19" x14ac:dyDescent="0.3">
      <c r="A24" s="63" t="s">
        <v>509</v>
      </c>
      <c r="B24" s="64">
        <f>VLOOKUP($A24,'Return Data'!$B$7:$R$2843,3,0)</f>
        <v>44302</v>
      </c>
      <c r="C24" s="65">
        <f>VLOOKUP($A24,'Return Data'!$B$7:$R$2843,4,0)</f>
        <v>12.508800000000001</v>
      </c>
      <c r="D24" s="65">
        <f>VLOOKUP($A24,'Return Data'!$B$7:$R$2843,10,0)</f>
        <v>0.1537</v>
      </c>
      <c r="E24" s="66">
        <f t="shared" si="0"/>
        <v>29</v>
      </c>
      <c r="F24" s="65">
        <f>VLOOKUP($A24,'Return Data'!$B$7:$R$2843,11,0)</f>
        <v>14.1845</v>
      </c>
      <c r="G24" s="66">
        <f t="shared" si="1"/>
        <v>33</v>
      </c>
      <c r="H24" s="65">
        <f>VLOOKUP($A24,'Return Data'!$B$7:$R$2843,12,0)</f>
        <v>23.3123</v>
      </c>
      <c r="I24" s="66">
        <f t="shared" si="2"/>
        <v>29</v>
      </c>
      <c r="J24" s="65">
        <f>VLOOKUP($A24,'Return Data'!$B$7:$R$2843,13,0)</f>
        <v>36.433799999999998</v>
      </c>
      <c r="K24" s="66">
        <f t="shared" si="3"/>
        <v>30</v>
      </c>
      <c r="L24" s="65">
        <f>VLOOKUP($A24,'Return Data'!$B$7:$R$2843,17,0)</f>
        <v>8.9061000000000003</v>
      </c>
      <c r="M24" s="66">
        <f t="shared" ref="M24" si="7">RANK(L24,L$8:L$40,0)</f>
        <v>26</v>
      </c>
      <c r="N24" s="65"/>
      <c r="O24" s="66"/>
      <c r="P24" s="65"/>
      <c r="Q24" s="66"/>
      <c r="R24" s="65">
        <f>VLOOKUP($A24,'Return Data'!$B$7:$R$2843,16,0)</f>
        <v>8.3313000000000006</v>
      </c>
      <c r="S24" s="67">
        <f t="shared" si="4"/>
        <v>31</v>
      </c>
    </row>
    <row r="25" spans="1:19" x14ac:dyDescent="0.3">
      <c r="A25" s="63" t="s">
        <v>510</v>
      </c>
      <c r="B25" s="64">
        <f>VLOOKUP($A25,'Return Data'!$B$7:$R$2843,3,0)</f>
        <v>44302</v>
      </c>
      <c r="C25" s="65">
        <f>VLOOKUP($A25,'Return Data'!$B$7:$R$2843,4,0)</f>
        <v>172.77069549298801</v>
      </c>
      <c r="D25" s="65">
        <f>VLOOKUP($A25,'Return Data'!$B$7:$R$2843,10,0)</f>
        <v>1.6214999999999999</v>
      </c>
      <c r="E25" s="66">
        <f t="shared" si="0"/>
        <v>21</v>
      </c>
      <c r="F25" s="65">
        <f>VLOOKUP($A25,'Return Data'!$B$7:$R$2843,11,0)</f>
        <v>25.3371</v>
      </c>
      <c r="G25" s="66">
        <f t="shared" si="1"/>
        <v>7</v>
      </c>
      <c r="H25" s="65">
        <f>VLOOKUP($A25,'Return Data'!$B$7:$R$2843,12,0)</f>
        <v>31.0428</v>
      </c>
      <c r="I25" s="66">
        <f t="shared" si="2"/>
        <v>13</v>
      </c>
      <c r="J25" s="65">
        <f>VLOOKUP($A25,'Return Data'!$B$7:$R$2843,13,0)</f>
        <v>72.582300000000004</v>
      </c>
      <c r="K25" s="66">
        <f t="shared" si="3"/>
        <v>2</v>
      </c>
      <c r="L25" s="65">
        <f>VLOOKUP($A25,'Return Data'!$B$7:$R$2843,17,0)</f>
        <v>10.8146</v>
      </c>
      <c r="M25" s="66">
        <f>RANK(L25,L$8:L$40,0)</f>
        <v>16</v>
      </c>
      <c r="N25" s="65">
        <f>VLOOKUP($A25,'Return Data'!$B$7:$R$2843,14,0)</f>
        <v>9.2227999999999994</v>
      </c>
      <c r="O25" s="66">
        <f>RANK(N25,N$8:N$40,0)</f>
        <v>12</v>
      </c>
      <c r="P25" s="65">
        <f>VLOOKUP($A25,'Return Data'!$B$7:$R$2843,15,0)</f>
        <v>9.6997999999999998</v>
      </c>
      <c r="Q25" s="66">
        <f>RANK(P25,P$8:P$40,0)</f>
        <v>18</v>
      </c>
      <c r="R25" s="65">
        <f>VLOOKUP($A25,'Return Data'!$B$7:$R$2843,16,0)</f>
        <v>11.553900000000001</v>
      </c>
      <c r="S25" s="67">
        <f t="shared" si="4"/>
        <v>18</v>
      </c>
    </row>
    <row r="26" spans="1:19" x14ac:dyDescent="0.3">
      <c r="A26" s="63" t="s">
        <v>1855</v>
      </c>
      <c r="B26" s="64">
        <f>VLOOKUP($A26,'Return Data'!$B$7:$R$2843,3,0)</f>
        <v>44302</v>
      </c>
      <c r="C26" s="65">
        <f>VLOOKUP($A26,'Return Data'!$B$7:$R$2843,4,0)</f>
        <v>33.924999999999997</v>
      </c>
      <c r="D26" s="65">
        <f>VLOOKUP($A26,'Return Data'!$B$7:$R$2843,10,0)</f>
        <v>6.2779999999999996</v>
      </c>
      <c r="E26" s="66">
        <f t="shared" si="0"/>
        <v>3</v>
      </c>
      <c r="F26" s="65">
        <f>VLOOKUP($A26,'Return Data'!$B$7:$R$2843,11,0)</f>
        <v>26.879300000000001</v>
      </c>
      <c r="G26" s="66">
        <f t="shared" si="1"/>
        <v>5</v>
      </c>
      <c r="H26" s="65">
        <f>VLOOKUP($A26,'Return Data'!$B$7:$R$2843,12,0)</f>
        <v>40.076000000000001</v>
      </c>
      <c r="I26" s="66">
        <f t="shared" si="2"/>
        <v>3</v>
      </c>
      <c r="J26" s="65">
        <f>VLOOKUP($A26,'Return Data'!$B$7:$R$2843,13,0)</f>
        <v>59.789900000000003</v>
      </c>
      <c r="K26" s="66">
        <f t="shared" si="3"/>
        <v>4</v>
      </c>
      <c r="L26" s="65">
        <f>VLOOKUP($A26,'Return Data'!$B$7:$R$2843,17,0)</f>
        <v>16.868200000000002</v>
      </c>
      <c r="M26" s="66">
        <f>RANK(L26,L$8:L$40,0)</f>
        <v>2</v>
      </c>
      <c r="N26" s="65">
        <f>VLOOKUP($A26,'Return Data'!$B$7:$R$2843,14,0)</f>
        <v>11.6143</v>
      </c>
      <c r="O26" s="66">
        <f>RANK(N26,N$8:N$40,0)</f>
        <v>4</v>
      </c>
      <c r="P26" s="65">
        <f>VLOOKUP($A26,'Return Data'!$B$7:$R$2843,15,0)</f>
        <v>12.8881</v>
      </c>
      <c r="Q26" s="66">
        <f>RANK(P26,P$8:P$40,0)</f>
        <v>7</v>
      </c>
      <c r="R26" s="65">
        <f>VLOOKUP($A26,'Return Data'!$B$7:$R$2843,16,0)</f>
        <v>10.622999999999999</v>
      </c>
      <c r="S26" s="67">
        <f t="shared" si="4"/>
        <v>25</v>
      </c>
    </row>
    <row r="27" spans="1:19" x14ac:dyDescent="0.3">
      <c r="A27" s="63" t="s">
        <v>513</v>
      </c>
      <c r="B27" s="64">
        <f>VLOOKUP($A27,'Return Data'!$B$7:$R$2843,3,0)</f>
        <v>44302</v>
      </c>
      <c r="C27" s="65">
        <f>VLOOKUP($A27,'Return Data'!$B$7:$R$2843,4,0)</f>
        <v>32.500999999999998</v>
      </c>
      <c r="D27" s="65">
        <f>VLOOKUP($A27,'Return Data'!$B$7:$R$2843,10,0)</f>
        <v>2.9685999999999999</v>
      </c>
      <c r="E27" s="66">
        <f t="shared" si="0"/>
        <v>9</v>
      </c>
      <c r="F27" s="65">
        <f>VLOOKUP($A27,'Return Data'!$B$7:$R$2843,11,0)</f>
        <v>19.077500000000001</v>
      </c>
      <c r="G27" s="66">
        <f t="shared" si="1"/>
        <v>23</v>
      </c>
      <c r="H27" s="65">
        <f>VLOOKUP($A27,'Return Data'!$B$7:$R$2843,12,0)</f>
        <v>28.538699999999999</v>
      </c>
      <c r="I27" s="66">
        <f t="shared" si="2"/>
        <v>19</v>
      </c>
      <c r="J27" s="65">
        <f>VLOOKUP($A27,'Return Data'!$B$7:$R$2843,13,0)</f>
        <v>46.262500000000003</v>
      </c>
      <c r="K27" s="66">
        <f t="shared" si="3"/>
        <v>15</v>
      </c>
      <c r="L27" s="65">
        <f>VLOOKUP($A27,'Return Data'!$B$7:$R$2843,17,0)</f>
        <v>11.2721</v>
      </c>
      <c r="M27" s="66">
        <f>RANK(L27,L$8:L$40,0)</f>
        <v>13</v>
      </c>
      <c r="N27" s="65">
        <f>VLOOKUP($A27,'Return Data'!$B$7:$R$2843,14,0)</f>
        <v>7.0613000000000001</v>
      </c>
      <c r="O27" s="66">
        <f>RANK(N27,N$8:N$40,0)</f>
        <v>20</v>
      </c>
      <c r="P27" s="65">
        <f>VLOOKUP($A27,'Return Data'!$B$7:$R$2843,15,0)</f>
        <v>10.696300000000001</v>
      </c>
      <c r="Q27" s="66">
        <f>RANK(P27,P$8:P$40,0)</f>
        <v>11</v>
      </c>
      <c r="R27" s="65">
        <f>VLOOKUP($A27,'Return Data'!$B$7:$R$2843,16,0)</f>
        <v>12.2569</v>
      </c>
      <c r="S27" s="67">
        <f t="shared" si="4"/>
        <v>16</v>
      </c>
    </row>
    <row r="28" spans="1:19" x14ac:dyDescent="0.3">
      <c r="A28" s="63" t="s">
        <v>514</v>
      </c>
      <c r="B28" s="64">
        <f>VLOOKUP($A28,'Return Data'!$B$7:$R$2843,3,0)</f>
        <v>44302</v>
      </c>
      <c r="C28" s="65">
        <f>VLOOKUP($A28,'Return Data'!$B$7:$R$2843,4,0)</f>
        <v>121.85039999999999</v>
      </c>
      <c r="D28" s="65">
        <f>VLOOKUP($A28,'Return Data'!$B$7:$R$2843,10,0)</f>
        <v>-0.54910000000000003</v>
      </c>
      <c r="E28" s="66">
        <f t="shared" si="0"/>
        <v>33</v>
      </c>
      <c r="F28" s="65">
        <f>VLOOKUP($A28,'Return Data'!$B$7:$R$2843,11,0)</f>
        <v>15.645300000000001</v>
      </c>
      <c r="G28" s="66">
        <f t="shared" si="1"/>
        <v>30</v>
      </c>
      <c r="H28" s="65">
        <f>VLOOKUP($A28,'Return Data'!$B$7:$R$2843,12,0)</f>
        <v>20.845800000000001</v>
      </c>
      <c r="I28" s="66">
        <f t="shared" si="2"/>
        <v>33</v>
      </c>
      <c r="J28" s="65">
        <f>VLOOKUP($A28,'Return Data'!$B$7:$R$2843,13,0)</f>
        <v>33.390300000000003</v>
      </c>
      <c r="K28" s="66">
        <f t="shared" si="3"/>
        <v>33</v>
      </c>
      <c r="L28" s="65">
        <f>VLOOKUP($A28,'Return Data'!$B$7:$R$2843,17,0)</f>
        <v>9.5424000000000007</v>
      </c>
      <c r="M28" s="66">
        <f>RANK(L28,L$8:L$40,0)</f>
        <v>23</v>
      </c>
      <c r="N28" s="65">
        <f>VLOOKUP($A28,'Return Data'!$B$7:$R$2843,14,0)</f>
        <v>8.1028000000000002</v>
      </c>
      <c r="O28" s="66">
        <f>RANK(N28,N$8:N$40,0)</f>
        <v>13</v>
      </c>
      <c r="P28" s="65">
        <f>VLOOKUP($A28,'Return Data'!$B$7:$R$2843,15,0)</f>
        <v>9.2706999999999997</v>
      </c>
      <c r="Q28" s="66">
        <f>RANK(P28,P$8:P$40,0)</f>
        <v>19</v>
      </c>
      <c r="R28" s="65">
        <f>VLOOKUP($A28,'Return Data'!$B$7:$R$2843,16,0)</f>
        <v>8.5986999999999991</v>
      </c>
      <c r="S28" s="67">
        <f t="shared" si="4"/>
        <v>29</v>
      </c>
    </row>
    <row r="29" spans="1:19" x14ac:dyDescent="0.3">
      <c r="A29" s="63" t="s">
        <v>517</v>
      </c>
      <c r="B29" s="64">
        <f>VLOOKUP($A29,'Return Data'!$B$7:$R$2843,3,0)</f>
        <v>44302</v>
      </c>
      <c r="C29" s="65">
        <f>VLOOKUP($A29,'Return Data'!$B$7:$R$2843,4,0)</f>
        <v>13.978</v>
      </c>
      <c r="D29" s="65">
        <f>VLOOKUP($A29,'Return Data'!$B$7:$R$2843,10,0)</f>
        <v>5.4847999999999999</v>
      </c>
      <c r="E29" s="66">
        <f t="shared" si="0"/>
        <v>6</v>
      </c>
      <c r="F29" s="65">
        <f>VLOOKUP($A29,'Return Data'!$B$7:$R$2843,11,0)</f>
        <v>24.922899999999998</v>
      </c>
      <c r="G29" s="66">
        <f t="shared" si="1"/>
        <v>8</v>
      </c>
      <c r="H29" s="65">
        <f>VLOOKUP($A29,'Return Data'!$B$7:$R$2843,12,0)</f>
        <v>32.992100000000001</v>
      </c>
      <c r="I29" s="66">
        <f t="shared" si="2"/>
        <v>9</v>
      </c>
      <c r="J29" s="65">
        <f>VLOOKUP($A29,'Return Data'!$B$7:$R$2843,13,0)</f>
        <v>49.530900000000003</v>
      </c>
      <c r="K29" s="66">
        <f t="shared" si="3"/>
        <v>10</v>
      </c>
      <c r="L29" s="65"/>
      <c r="M29" s="66"/>
      <c r="N29" s="65"/>
      <c r="O29" s="66"/>
      <c r="P29" s="65"/>
      <c r="Q29" s="66"/>
      <c r="R29" s="65">
        <f>VLOOKUP($A29,'Return Data'!$B$7:$R$2843,16,0)</f>
        <v>21.154599999999999</v>
      </c>
      <c r="S29" s="67">
        <f t="shared" si="4"/>
        <v>1</v>
      </c>
    </row>
    <row r="30" spans="1:19" x14ac:dyDescent="0.3">
      <c r="A30" s="63" t="s">
        <v>520</v>
      </c>
      <c r="B30" s="64">
        <f>VLOOKUP($A30,'Return Data'!$B$7:$R$2843,3,0)</f>
        <v>44302</v>
      </c>
      <c r="C30" s="65">
        <f>VLOOKUP($A30,'Return Data'!$B$7:$R$2843,4,0)</f>
        <v>18.661000000000001</v>
      </c>
      <c r="D30" s="65">
        <f>VLOOKUP($A30,'Return Data'!$B$7:$R$2843,10,0)</f>
        <v>1.3633999999999999</v>
      </c>
      <c r="E30" s="66">
        <f t="shared" si="0"/>
        <v>23</v>
      </c>
      <c r="F30" s="65">
        <f>VLOOKUP($A30,'Return Data'!$B$7:$R$2843,11,0)</f>
        <v>19.292999999999999</v>
      </c>
      <c r="G30" s="66">
        <f t="shared" si="1"/>
        <v>22</v>
      </c>
      <c r="H30" s="65">
        <f>VLOOKUP($A30,'Return Data'!$B$7:$R$2843,12,0)</f>
        <v>26.911000000000001</v>
      </c>
      <c r="I30" s="66">
        <f t="shared" si="2"/>
        <v>22</v>
      </c>
      <c r="J30" s="65">
        <f>VLOOKUP($A30,'Return Data'!$B$7:$R$2843,13,0)</f>
        <v>44.022500000000001</v>
      </c>
      <c r="K30" s="66">
        <f t="shared" ref="K30:K40" si="8">RANK(J30,J$8:J$40,0)</f>
        <v>19</v>
      </c>
      <c r="L30" s="65">
        <f>VLOOKUP($A30,'Return Data'!$B$7:$R$2843,17,0)</f>
        <v>11.759399999999999</v>
      </c>
      <c r="M30" s="66">
        <f>RANK(L30,L$8:L$40,0)</f>
        <v>10</v>
      </c>
      <c r="N30" s="65">
        <f>VLOOKUP($A30,'Return Data'!$B$7:$R$2843,14,0)</f>
        <v>11.4091</v>
      </c>
      <c r="O30" s="66">
        <f>RANK(N30,N$8:N$40,0)</f>
        <v>5</v>
      </c>
      <c r="P30" s="65">
        <f>VLOOKUP($A30,'Return Data'!$B$7:$R$2843,15,0)</f>
        <v>13.4693</v>
      </c>
      <c r="Q30" s="66">
        <f>RANK(P30,P$8:P$40,0)</f>
        <v>3</v>
      </c>
      <c r="R30" s="65">
        <f>VLOOKUP($A30,'Return Data'!$B$7:$R$2843,16,0)</f>
        <v>11.5223</v>
      </c>
      <c r="S30" s="67">
        <f t="shared" si="4"/>
        <v>21</v>
      </c>
    </row>
    <row r="31" spans="1:19" x14ac:dyDescent="0.3">
      <c r="A31" s="63" t="s">
        <v>522</v>
      </c>
      <c r="B31" s="64">
        <f>VLOOKUP($A31,'Return Data'!$B$7:$R$2843,3,0)</f>
        <v>44302</v>
      </c>
      <c r="C31" s="65">
        <f>VLOOKUP($A31,'Return Data'!$B$7:$R$2843,4,0)</f>
        <v>13.724600000000001</v>
      </c>
      <c r="D31" s="65">
        <f>VLOOKUP($A31,'Return Data'!$B$7:$R$2843,10,0)</f>
        <v>0.66600000000000004</v>
      </c>
      <c r="E31" s="66">
        <f t="shared" si="0"/>
        <v>27</v>
      </c>
      <c r="F31" s="65">
        <f>VLOOKUP($A31,'Return Data'!$B$7:$R$2843,11,0)</f>
        <v>16.413799999999998</v>
      </c>
      <c r="G31" s="66">
        <f t="shared" si="1"/>
        <v>29</v>
      </c>
      <c r="H31" s="65">
        <f>VLOOKUP($A31,'Return Data'!$B$7:$R$2843,12,0)</f>
        <v>24.415099999999999</v>
      </c>
      <c r="I31" s="66">
        <f t="shared" si="2"/>
        <v>28</v>
      </c>
      <c r="J31" s="65">
        <f>VLOOKUP($A31,'Return Data'!$B$7:$R$2843,13,0)</f>
        <v>37.565199999999997</v>
      </c>
      <c r="K31" s="66">
        <f t="shared" si="8"/>
        <v>28</v>
      </c>
      <c r="L31" s="65"/>
      <c r="M31" s="66"/>
      <c r="N31" s="65"/>
      <c r="O31" s="66"/>
      <c r="P31" s="65"/>
      <c r="Q31" s="66"/>
      <c r="R31" s="65">
        <f>VLOOKUP($A31,'Return Data'!$B$7:$R$2843,16,0)</f>
        <v>13.0078</v>
      </c>
      <c r="S31" s="67">
        <f t="shared" si="4"/>
        <v>11</v>
      </c>
    </row>
    <row r="32" spans="1:19" x14ac:dyDescent="0.3">
      <c r="A32" s="63" t="s">
        <v>523</v>
      </c>
      <c r="B32" s="64">
        <f>VLOOKUP($A32,'Return Data'!$B$7:$R$2843,3,0)</f>
        <v>44302</v>
      </c>
      <c r="C32" s="65">
        <f>VLOOKUP($A32,'Return Data'!$B$7:$R$2843,4,0)</f>
        <v>56.630299999999998</v>
      </c>
      <c r="D32" s="65">
        <f>VLOOKUP($A32,'Return Data'!$B$7:$R$2843,10,0)</f>
        <v>5.6618000000000004</v>
      </c>
      <c r="E32" s="66">
        <f t="shared" si="0"/>
        <v>4</v>
      </c>
      <c r="F32" s="65">
        <f>VLOOKUP($A32,'Return Data'!$B$7:$R$2843,11,0)</f>
        <v>27.1371</v>
      </c>
      <c r="G32" s="66">
        <f t="shared" si="1"/>
        <v>4</v>
      </c>
      <c r="H32" s="65">
        <f>VLOOKUP($A32,'Return Data'!$B$7:$R$2843,12,0)</f>
        <v>34.155000000000001</v>
      </c>
      <c r="I32" s="66">
        <f t="shared" si="2"/>
        <v>7</v>
      </c>
      <c r="J32" s="65">
        <f>VLOOKUP($A32,'Return Data'!$B$7:$R$2843,13,0)</f>
        <v>52.305700000000002</v>
      </c>
      <c r="K32" s="66">
        <f t="shared" si="8"/>
        <v>5</v>
      </c>
      <c r="L32" s="65">
        <f>VLOOKUP($A32,'Return Data'!$B$7:$R$2843,17,0)</f>
        <v>0.95509999999999995</v>
      </c>
      <c r="M32" s="66">
        <f t="shared" ref="M32:M40" si="9">RANK(L32,L$8:L$40,0)</f>
        <v>29</v>
      </c>
      <c r="N32" s="65">
        <f>VLOOKUP($A32,'Return Data'!$B$7:$R$2843,14,0)</f>
        <v>1.1201000000000001</v>
      </c>
      <c r="O32" s="66">
        <f t="shared" ref="O32:O40" si="10">RANK(N32,N$8:N$40,0)</f>
        <v>26</v>
      </c>
      <c r="P32" s="65">
        <f>VLOOKUP($A32,'Return Data'!$B$7:$R$2843,15,0)</f>
        <v>7.2077999999999998</v>
      </c>
      <c r="Q32" s="66">
        <f t="shared" ref="Q32:Q40" si="11">RANK(P32,P$8:P$40,0)</f>
        <v>22</v>
      </c>
      <c r="R32" s="65">
        <f>VLOOKUP($A32,'Return Data'!$B$7:$R$2843,16,0)</f>
        <v>11.5527</v>
      </c>
      <c r="S32" s="67">
        <f t="shared" si="4"/>
        <v>19</v>
      </c>
    </row>
    <row r="33" spans="1:19" x14ac:dyDescent="0.3">
      <c r="A33" s="63" t="s">
        <v>529</v>
      </c>
      <c r="B33" s="64">
        <f>VLOOKUP($A33,'Return Data'!$B$7:$R$2843,3,0)</f>
        <v>44302</v>
      </c>
      <c r="C33" s="65">
        <f>VLOOKUP($A33,'Return Data'!$B$7:$R$2843,4,0)</f>
        <v>83.7</v>
      </c>
      <c r="D33" s="65">
        <f>VLOOKUP($A33,'Return Data'!$B$7:$R$2843,10,0)</f>
        <v>2.6741999999999999</v>
      </c>
      <c r="E33" s="66">
        <f t="shared" si="0"/>
        <v>12</v>
      </c>
      <c r="F33" s="65">
        <f>VLOOKUP($A33,'Return Data'!$B$7:$R$2843,11,0)</f>
        <v>19.828199999999999</v>
      </c>
      <c r="G33" s="66">
        <f t="shared" si="1"/>
        <v>20</v>
      </c>
      <c r="H33" s="65">
        <f>VLOOKUP($A33,'Return Data'!$B$7:$R$2843,12,0)</f>
        <v>29.707100000000001</v>
      </c>
      <c r="I33" s="66">
        <f t="shared" si="2"/>
        <v>16</v>
      </c>
      <c r="J33" s="65">
        <f>VLOOKUP($A33,'Return Data'!$B$7:$R$2843,13,0)</f>
        <v>48.985399999999998</v>
      </c>
      <c r="K33" s="66">
        <f t="shared" si="8"/>
        <v>11</v>
      </c>
      <c r="L33" s="65">
        <f>VLOOKUP($A33,'Return Data'!$B$7:$R$2843,17,0)</f>
        <v>10.387600000000001</v>
      </c>
      <c r="M33" s="66">
        <f t="shared" si="9"/>
        <v>19</v>
      </c>
      <c r="N33" s="65">
        <f>VLOOKUP($A33,'Return Data'!$B$7:$R$2843,14,0)</f>
        <v>7.5808</v>
      </c>
      <c r="O33" s="66">
        <f t="shared" si="10"/>
        <v>16</v>
      </c>
      <c r="P33" s="65">
        <f>VLOOKUP($A33,'Return Data'!$B$7:$R$2843,15,0)</f>
        <v>9.0351999999999997</v>
      </c>
      <c r="Q33" s="66">
        <f t="shared" si="11"/>
        <v>20</v>
      </c>
      <c r="R33" s="65">
        <f>VLOOKUP($A33,'Return Data'!$B$7:$R$2843,16,0)</f>
        <v>13.1435</v>
      </c>
      <c r="S33" s="67">
        <f t="shared" si="4"/>
        <v>10</v>
      </c>
    </row>
    <row r="34" spans="1:19" x14ac:dyDescent="0.3">
      <c r="A34" s="63" t="s">
        <v>531</v>
      </c>
      <c r="B34" s="64">
        <f>VLOOKUP($A34,'Return Data'!$B$7:$R$2843,3,0)</f>
        <v>44302</v>
      </c>
      <c r="C34" s="65">
        <f>VLOOKUP($A34,'Return Data'!$B$7:$R$2843,4,0)</f>
        <v>93.96</v>
      </c>
      <c r="D34" s="65">
        <f>VLOOKUP($A34,'Return Data'!$B$7:$R$2843,10,0)</f>
        <v>2.5205000000000002</v>
      </c>
      <c r="E34" s="66">
        <f t="shared" si="0"/>
        <v>15</v>
      </c>
      <c r="F34" s="65">
        <f>VLOOKUP($A34,'Return Data'!$B$7:$R$2843,11,0)</f>
        <v>20.724699999999999</v>
      </c>
      <c r="G34" s="66">
        <f t="shared" si="1"/>
        <v>17</v>
      </c>
      <c r="H34" s="65">
        <f>VLOOKUP($A34,'Return Data'!$B$7:$R$2843,12,0)</f>
        <v>29.065899999999999</v>
      </c>
      <c r="I34" s="66">
        <f t="shared" si="2"/>
        <v>18</v>
      </c>
      <c r="J34" s="65">
        <f>VLOOKUP($A34,'Return Data'!$B$7:$R$2843,13,0)</f>
        <v>45.291499999999999</v>
      </c>
      <c r="K34" s="66">
        <f t="shared" si="8"/>
        <v>18</v>
      </c>
      <c r="L34" s="65">
        <f>VLOOKUP($A34,'Return Data'!$B$7:$R$2843,17,0)</f>
        <v>9.4192999999999998</v>
      </c>
      <c r="M34" s="66">
        <f t="shared" si="9"/>
        <v>25</v>
      </c>
      <c r="N34" s="65">
        <f>VLOOKUP($A34,'Return Data'!$B$7:$R$2843,14,0)</f>
        <v>7.1702000000000004</v>
      </c>
      <c r="O34" s="66">
        <f t="shared" si="10"/>
        <v>18</v>
      </c>
      <c r="P34" s="65">
        <f>VLOOKUP($A34,'Return Data'!$B$7:$R$2843,15,0)</f>
        <v>13.2943</v>
      </c>
      <c r="Q34" s="66">
        <f t="shared" si="11"/>
        <v>5</v>
      </c>
      <c r="R34" s="65">
        <f>VLOOKUP($A34,'Return Data'!$B$7:$R$2843,16,0)</f>
        <v>11.1081</v>
      </c>
      <c r="S34" s="67">
        <f t="shared" si="4"/>
        <v>24</v>
      </c>
    </row>
    <row r="35" spans="1:19" x14ac:dyDescent="0.3">
      <c r="A35" s="63" t="s">
        <v>533</v>
      </c>
      <c r="B35" s="64">
        <f>VLOOKUP($A35,'Return Data'!$B$7:$R$2843,3,0)</f>
        <v>44302</v>
      </c>
      <c r="C35" s="65">
        <f>VLOOKUP($A35,'Return Data'!$B$7:$R$2843,4,0)</f>
        <v>217.92789999999999</v>
      </c>
      <c r="D35" s="65">
        <f>VLOOKUP($A35,'Return Data'!$B$7:$R$2843,10,0)</f>
        <v>7.8265000000000002</v>
      </c>
      <c r="E35" s="66">
        <f t="shared" si="0"/>
        <v>2</v>
      </c>
      <c r="F35" s="65">
        <f>VLOOKUP($A35,'Return Data'!$B$7:$R$2843,11,0)</f>
        <v>37.488500000000002</v>
      </c>
      <c r="G35" s="66">
        <f t="shared" si="1"/>
        <v>2</v>
      </c>
      <c r="H35" s="65">
        <f>VLOOKUP($A35,'Return Data'!$B$7:$R$2843,12,0)</f>
        <v>56.751300000000001</v>
      </c>
      <c r="I35" s="66">
        <f t="shared" si="2"/>
        <v>1</v>
      </c>
      <c r="J35" s="65">
        <f>VLOOKUP($A35,'Return Data'!$B$7:$R$2843,13,0)</f>
        <v>82.662400000000005</v>
      </c>
      <c r="K35" s="66">
        <f t="shared" si="8"/>
        <v>1</v>
      </c>
      <c r="L35" s="65">
        <f>VLOOKUP($A35,'Return Data'!$B$7:$R$2843,17,0)</f>
        <v>25.293299999999999</v>
      </c>
      <c r="M35" s="66">
        <f t="shared" si="9"/>
        <v>1</v>
      </c>
      <c r="N35" s="65">
        <f>VLOOKUP($A35,'Return Data'!$B$7:$R$2843,14,0)</f>
        <v>18.8048</v>
      </c>
      <c r="O35" s="66">
        <f t="shared" si="10"/>
        <v>1</v>
      </c>
      <c r="P35" s="65">
        <f>VLOOKUP($A35,'Return Data'!$B$7:$R$2843,15,0)</f>
        <v>16.4071</v>
      </c>
      <c r="Q35" s="66">
        <f t="shared" si="11"/>
        <v>1</v>
      </c>
      <c r="R35" s="65">
        <f>VLOOKUP($A35,'Return Data'!$B$7:$R$2843,16,0)</f>
        <v>16.579899999999999</v>
      </c>
      <c r="S35" s="67">
        <f t="shared" si="4"/>
        <v>3</v>
      </c>
    </row>
    <row r="36" spans="1:19" x14ac:dyDescent="0.3">
      <c r="A36" s="63" t="s">
        <v>1861</v>
      </c>
      <c r="B36" s="64">
        <f>VLOOKUP($A36,'Return Data'!$B$7:$R$2843,3,0)</f>
        <v>44302</v>
      </c>
      <c r="C36" s="65">
        <f>VLOOKUP($A36,'Return Data'!$B$7:$R$2843,4,0)</f>
        <v>409.49835828148099</v>
      </c>
      <c r="D36" s="65">
        <f>VLOOKUP($A36,'Return Data'!$B$7:$R$2843,10,0)</f>
        <v>2.0384000000000002</v>
      </c>
      <c r="E36" s="66">
        <f t="shared" si="0"/>
        <v>18</v>
      </c>
      <c r="F36" s="65">
        <f>VLOOKUP($A36,'Return Data'!$B$7:$R$2843,11,0)</f>
        <v>22.238</v>
      </c>
      <c r="G36" s="66">
        <f t="shared" si="1"/>
        <v>14</v>
      </c>
      <c r="H36" s="65">
        <f>VLOOKUP($A36,'Return Data'!$B$7:$R$2843,12,0)</f>
        <v>27.358599999999999</v>
      </c>
      <c r="I36" s="66">
        <f t="shared" si="2"/>
        <v>21</v>
      </c>
      <c r="J36" s="65">
        <f>VLOOKUP($A36,'Return Data'!$B$7:$R$2843,13,0)</f>
        <v>40.219200000000001</v>
      </c>
      <c r="K36" s="66">
        <f t="shared" si="8"/>
        <v>25</v>
      </c>
      <c r="L36" s="65">
        <f>VLOOKUP($A36,'Return Data'!$B$7:$R$2843,17,0)</f>
        <v>12.864699999999999</v>
      </c>
      <c r="M36" s="66">
        <f t="shared" si="9"/>
        <v>7</v>
      </c>
      <c r="N36" s="65">
        <f>VLOOKUP($A36,'Return Data'!$B$7:$R$2843,14,0)</f>
        <v>10.8513</v>
      </c>
      <c r="O36" s="66">
        <f t="shared" si="10"/>
        <v>7</v>
      </c>
      <c r="P36" s="65">
        <f>VLOOKUP($A36,'Return Data'!$B$7:$R$2843,15,0)</f>
        <v>12.344099999999999</v>
      </c>
      <c r="Q36" s="66">
        <f t="shared" si="11"/>
        <v>9</v>
      </c>
      <c r="R36" s="65">
        <f>VLOOKUP($A36,'Return Data'!$B$7:$R$2843,16,0)</f>
        <v>15.780099999999999</v>
      </c>
      <c r="S36" s="67">
        <f t="shared" si="4"/>
        <v>4</v>
      </c>
    </row>
    <row r="37" spans="1:19" x14ac:dyDescent="0.3">
      <c r="A37" s="63" t="s">
        <v>536</v>
      </c>
      <c r="B37" s="64">
        <f>VLOOKUP($A37,'Return Data'!$B$7:$R$2843,3,0)</f>
        <v>44302</v>
      </c>
      <c r="C37" s="65">
        <f>VLOOKUP($A37,'Return Data'!$B$7:$R$2843,4,0)</f>
        <v>20.3689</v>
      </c>
      <c r="D37" s="65">
        <f>VLOOKUP($A37,'Return Data'!$B$7:$R$2843,10,0)</f>
        <v>8.5000000000000006E-2</v>
      </c>
      <c r="E37" s="66">
        <f t="shared" si="0"/>
        <v>30</v>
      </c>
      <c r="F37" s="65">
        <f>VLOOKUP($A37,'Return Data'!$B$7:$R$2843,11,0)</f>
        <v>16.7774</v>
      </c>
      <c r="G37" s="66">
        <f t="shared" si="1"/>
        <v>27</v>
      </c>
      <c r="H37" s="65">
        <f>VLOOKUP($A37,'Return Data'!$B$7:$R$2843,12,0)</f>
        <v>22.994700000000002</v>
      </c>
      <c r="I37" s="66">
        <f t="shared" si="2"/>
        <v>30</v>
      </c>
      <c r="J37" s="65">
        <f>VLOOKUP($A37,'Return Data'!$B$7:$R$2843,13,0)</f>
        <v>37.487400000000001</v>
      </c>
      <c r="K37" s="66">
        <f t="shared" si="8"/>
        <v>29</v>
      </c>
      <c r="L37" s="65">
        <f>VLOOKUP($A37,'Return Data'!$B$7:$R$2843,17,0)</f>
        <v>9.5458999999999996</v>
      </c>
      <c r="M37" s="66">
        <f t="shared" si="9"/>
        <v>22</v>
      </c>
      <c r="N37" s="65">
        <f>VLOOKUP($A37,'Return Data'!$B$7:$R$2843,14,0)</f>
        <v>8.0233000000000008</v>
      </c>
      <c r="O37" s="66">
        <f t="shared" si="10"/>
        <v>14</v>
      </c>
      <c r="P37" s="65">
        <f>VLOOKUP($A37,'Return Data'!$B$7:$R$2843,15,0)</f>
        <v>10.0182</v>
      </c>
      <c r="Q37" s="66">
        <f t="shared" si="11"/>
        <v>17</v>
      </c>
      <c r="R37" s="65">
        <f>VLOOKUP($A37,'Return Data'!$B$7:$R$2843,16,0)</f>
        <v>10.1525</v>
      </c>
      <c r="S37" s="67">
        <f t="shared" si="4"/>
        <v>27</v>
      </c>
    </row>
    <row r="38" spans="1:19" x14ac:dyDescent="0.3">
      <c r="A38" s="63" t="s">
        <v>537</v>
      </c>
      <c r="B38" s="64">
        <f>VLOOKUP($A38,'Return Data'!$B$7:$R$2843,3,0)</f>
        <v>44302</v>
      </c>
      <c r="C38" s="65">
        <f>VLOOKUP($A38,'Return Data'!$B$7:$R$2843,4,0)</f>
        <v>111.8023</v>
      </c>
      <c r="D38" s="65">
        <f>VLOOKUP($A38,'Return Data'!$B$7:$R$2843,10,0)</f>
        <v>1.4905999999999999</v>
      </c>
      <c r="E38" s="66">
        <f t="shared" si="0"/>
        <v>22</v>
      </c>
      <c r="F38" s="65">
        <f>VLOOKUP($A38,'Return Data'!$B$7:$R$2843,11,0)</f>
        <v>19.691800000000001</v>
      </c>
      <c r="G38" s="66">
        <f t="shared" si="1"/>
        <v>21</v>
      </c>
      <c r="H38" s="65">
        <f>VLOOKUP($A38,'Return Data'!$B$7:$R$2843,12,0)</f>
        <v>25.376999999999999</v>
      </c>
      <c r="I38" s="66">
        <f t="shared" si="2"/>
        <v>25</v>
      </c>
      <c r="J38" s="65">
        <f>VLOOKUP($A38,'Return Data'!$B$7:$R$2843,13,0)</f>
        <v>39.558500000000002</v>
      </c>
      <c r="K38" s="66">
        <f t="shared" si="8"/>
        <v>27</v>
      </c>
      <c r="L38" s="65">
        <f>VLOOKUP($A38,'Return Data'!$B$7:$R$2843,17,0)</f>
        <v>11.0426</v>
      </c>
      <c r="M38" s="66">
        <f t="shared" si="9"/>
        <v>14</v>
      </c>
      <c r="N38" s="65">
        <f>VLOOKUP($A38,'Return Data'!$B$7:$R$2843,14,0)</f>
        <v>9.6082999999999998</v>
      </c>
      <c r="O38" s="66">
        <f t="shared" si="10"/>
        <v>10</v>
      </c>
      <c r="P38" s="65">
        <f>VLOOKUP($A38,'Return Data'!$B$7:$R$2843,15,0)</f>
        <v>12.536199999999999</v>
      </c>
      <c r="Q38" s="66">
        <f t="shared" si="11"/>
        <v>8</v>
      </c>
      <c r="R38" s="65">
        <f>VLOOKUP($A38,'Return Data'!$B$7:$R$2843,16,0)</f>
        <v>12.276</v>
      </c>
      <c r="S38" s="67">
        <f t="shared" si="4"/>
        <v>15</v>
      </c>
    </row>
    <row r="39" spans="1:19" x14ac:dyDescent="0.3">
      <c r="A39" s="63" t="s">
        <v>540</v>
      </c>
      <c r="B39" s="64">
        <f>VLOOKUP($A39,'Return Data'!$B$7:$R$2843,3,0)</f>
        <v>44302</v>
      </c>
      <c r="C39" s="65">
        <f>VLOOKUP($A39,'Return Data'!$B$7:$R$2843,4,0)</f>
        <v>349.14679822987898</v>
      </c>
      <c r="D39" s="65">
        <f>VLOOKUP($A39,'Return Data'!$B$7:$R$2843,10,0)</f>
        <v>2.6496</v>
      </c>
      <c r="E39" s="66">
        <f t="shared" si="0"/>
        <v>14</v>
      </c>
      <c r="F39" s="65">
        <f>VLOOKUP($A39,'Return Data'!$B$7:$R$2843,11,0)</f>
        <v>20.5685</v>
      </c>
      <c r="G39" s="66">
        <f t="shared" si="1"/>
        <v>18</v>
      </c>
      <c r="H39" s="65">
        <f>VLOOKUP($A39,'Return Data'!$B$7:$R$2843,12,0)</f>
        <v>27.9223</v>
      </c>
      <c r="I39" s="66">
        <f t="shared" si="2"/>
        <v>20</v>
      </c>
      <c r="J39" s="65">
        <f>VLOOKUP($A39,'Return Data'!$B$7:$R$2843,13,0)</f>
        <v>46.195099999999996</v>
      </c>
      <c r="K39" s="66">
        <f t="shared" si="8"/>
        <v>16</v>
      </c>
      <c r="L39" s="65">
        <f>VLOOKUP($A39,'Return Data'!$B$7:$R$2843,17,0)</f>
        <v>9.4423999999999992</v>
      </c>
      <c r="M39" s="66">
        <f t="shared" si="9"/>
        <v>24</v>
      </c>
      <c r="N39" s="65">
        <f>VLOOKUP($A39,'Return Data'!$B$7:$R$2843,14,0)</f>
        <v>7.3047000000000004</v>
      </c>
      <c r="O39" s="66">
        <f t="shared" si="10"/>
        <v>17</v>
      </c>
      <c r="P39" s="65">
        <f>VLOOKUP($A39,'Return Data'!$B$7:$R$2843,15,0)</f>
        <v>9.0274999999999999</v>
      </c>
      <c r="Q39" s="66">
        <f t="shared" si="11"/>
        <v>21</v>
      </c>
      <c r="R39" s="65">
        <f>VLOOKUP($A39,'Return Data'!$B$7:$R$2843,16,0)</f>
        <v>14.9254</v>
      </c>
      <c r="S39" s="67">
        <f t="shared" si="4"/>
        <v>5</v>
      </c>
    </row>
    <row r="40" spans="1:19" x14ac:dyDescent="0.3">
      <c r="A40" s="63" t="s">
        <v>542</v>
      </c>
      <c r="B40" s="64">
        <f>VLOOKUP($A40,'Return Data'!$B$7:$R$2843,3,0)</f>
        <v>44302</v>
      </c>
      <c r="C40" s="65">
        <f>VLOOKUP($A40,'Return Data'!$B$7:$R$2843,4,0)</f>
        <v>211.475145210102</v>
      </c>
      <c r="D40" s="65">
        <f>VLOOKUP($A40,'Return Data'!$B$7:$R$2843,10,0)</f>
        <v>3.6909000000000001</v>
      </c>
      <c r="E40" s="66">
        <f t="shared" si="0"/>
        <v>7</v>
      </c>
      <c r="F40" s="65">
        <f>VLOOKUP($A40,'Return Data'!$B$7:$R$2843,11,0)</f>
        <v>25.565300000000001</v>
      </c>
      <c r="G40" s="66">
        <f t="shared" si="1"/>
        <v>6</v>
      </c>
      <c r="H40" s="65">
        <f>VLOOKUP($A40,'Return Data'!$B$7:$R$2843,12,0)</f>
        <v>33.172899999999998</v>
      </c>
      <c r="I40" s="66">
        <f t="shared" si="2"/>
        <v>8</v>
      </c>
      <c r="J40" s="65">
        <f>VLOOKUP($A40,'Return Data'!$B$7:$R$2843,13,0)</f>
        <v>51.612400000000001</v>
      </c>
      <c r="K40" s="66">
        <f t="shared" si="8"/>
        <v>6</v>
      </c>
      <c r="L40" s="65">
        <f>VLOOKUP($A40,'Return Data'!$B$7:$R$2843,17,0)</f>
        <v>9.6983999999999995</v>
      </c>
      <c r="M40" s="66">
        <f t="shared" si="9"/>
        <v>20</v>
      </c>
      <c r="N40" s="65">
        <f>VLOOKUP($A40,'Return Data'!$B$7:$R$2843,14,0)</f>
        <v>6.7344999999999997</v>
      </c>
      <c r="O40" s="66">
        <f t="shared" si="10"/>
        <v>21</v>
      </c>
      <c r="P40" s="65">
        <f>VLOOKUP($A40,'Return Data'!$B$7:$R$2843,15,0)</f>
        <v>10.535500000000001</v>
      </c>
      <c r="Q40" s="66">
        <f t="shared" si="11"/>
        <v>13</v>
      </c>
      <c r="R40" s="65">
        <f>VLOOKUP($A40,'Return Data'!$B$7:$R$2843,16,0)</f>
        <v>12.300599999999999</v>
      </c>
      <c r="S40" s="67">
        <f t="shared" si="4"/>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2.5586545454545448</v>
      </c>
      <c r="E42" s="74"/>
      <c r="F42" s="75">
        <f>AVERAGE(F8:F40)</f>
        <v>21.774109090909093</v>
      </c>
      <c r="G42" s="74"/>
      <c r="H42" s="75">
        <f>AVERAGE(H8:H40)</f>
        <v>30.400242424242432</v>
      </c>
      <c r="I42" s="74"/>
      <c r="J42" s="75">
        <f>AVERAGE(J8:J40)</f>
        <v>46.783548484848488</v>
      </c>
      <c r="K42" s="74"/>
      <c r="L42" s="75">
        <f>AVERAGE(L8:L40)</f>
        <v>11.517472413793103</v>
      </c>
      <c r="M42" s="74"/>
      <c r="N42" s="75">
        <f>AVERAGE(N8:N40)</f>
        <v>8.7691346153846155</v>
      </c>
      <c r="O42" s="74"/>
      <c r="P42" s="75">
        <f>AVERAGE(P8:P40)</f>
        <v>11.34633181818182</v>
      </c>
      <c r="Q42" s="74"/>
      <c r="R42" s="75">
        <f>AVERAGE(R8:R40)</f>
        <v>12.233984848484846</v>
      </c>
      <c r="S42" s="76"/>
    </row>
    <row r="43" spans="1:19" x14ac:dyDescent="0.3">
      <c r="A43" s="73" t="s">
        <v>28</v>
      </c>
      <c r="B43" s="74"/>
      <c r="C43" s="74"/>
      <c r="D43" s="75">
        <f>MIN(D8:D40)</f>
        <v>-0.54910000000000003</v>
      </c>
      <c r="E43" s="74"/>
      <c r="F43" s="75">
        <f>MIN(F8:F40)</f>
        <v>14.1845</v>
      </c>
      <c r="G43" s="74"/>
      <c r="H43" s="75">
        <f>MIN(H8:H40)</f>
        <v>20.845800000000001</v>
      </c>
      <c r="I43" s="74"/>
      <c r="J43" s="75">
        <f>MIN(J8:J40)</f>
        <v>33.390300000000003</v>
      </c>
      <c r="K43" s="74"/>
      <c r="L43" s="75">
        <f>MIN(L8:L40)</f>
        <v>0.95509999999999995</v>
      </c>
      <c r="M43" s="74"/>
      <c r="N43" s="75">
        <f>MIN(N8:N40)</f>
        <v>1.1201000000000001</v>
      </c>
      <c r="O43" s="74"/>
      <c r="P43" s="75">
        <f>MIN(P8:P40)</f>
        <v>7.2077999999999998</v>
      </c>
      <c r="Q43" s="74"/>
      <c r="R43" s="75">
        <f>MIN(R8:R40)</f>
        <v>6.6986999999999997</v>
      </c>
      <c r="S43" s="76"/>
    </row>
    <row r="44" spans="1:19" ht="15" thickBot="1" x14ac:dyDescent="0.35">
      <c r="A44" s="77" t="s">
        <v>29</v>
      </c>
      <c r="B44" s="78"/>
      <c r="C44" s="78"/>
      <c r="D44" s="79">
        <f>MAX(D8:D40)</f>
        <v>8.9441000000000006</v>
      </c>
      <c r="E44" s="78"/>
      <c r="F44" s="79">
        <f>MAX(F8:F40)</f>
        <v>37.6755</v>
      </c>
      <c r="G44" s="78"/>
      <c r="H44" s="79">
        <f>MAX(H8:H40)</f>
        <v>56.751300000000001</v>
      </c>
      <c r="I44" s="78"/>
      <c r="J44" s="79">
        <f>MAX(J8:J40)</f>
        <v>82.662400000000005</v>
      </c>
      <c r="K44" s="78"/>
      <c r="L44" s="79">
        <f>MAX(L8:L40)</f>
        <v>25.293299999999999</v>
      </c>
      <c r="M44" s="78"/>
      <c r="N44" s="79">
        <f>MAX(N8:N40)</f>
        <v>18.8048</v>
      </c>
      <c r="O44" s="78"/>
      <c r="P44" s="79">
        <f>MAX(P8:P40)</f>
        <v>16.4071</v>
      </c>
      <c r="Q44" s="78"/>
      <c r="R44" s="79">
        <f>MAX(R8:R40)</f>
        <v>21.154599999999999</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1626</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1627</v>
      </c>
      <c r="B8" s="64">
        <f>VLOOKUP($A8,'Return Data'!$B$7:$R$2843,3,0)</f>
        <v>44302</v>
      </c>
      <c r="C8" s="65">
        <f>VLOOKUP($A8,'Return Data'!$B$7:$R$2843,4,0)</f>
        <v>49.711799999999997</v>
      </c>
      <c r="D8" s="65">
        <f>VLOOKUP($A8,'Return Data'!$B$7:$R$2843,10,0)</f>
        <v>10.801299999999999</v>
      </c>
      <c r="E8" s="66">
        <f t="shared" ref="E8:E16" si="0">RANK(D8,D$8:D$31,0)</f>
        <v>1</v>
      </c>
      <c r="F8" s="65">
        <f>VLOOKUP($A8,'Return Data'!$B$7:$R$2843,11,0)</f>
        <v>27.7227</v>
      </c>
      <c r="G8" s="66">
        <f t="shared" ref="G8:G16" si="1">RANK(F8,F$8:F$31,0)</f>
        <v>1</v>
      </c>
      <c r="H8" s="65">
        <f>VLOOKUP($A8,'Return Data'!$B$7:$R$2843,12,0)</f>
        <v>25.7803</v>
      </c>
      <c r="I8" s="66">
        <f t="shared" ref="I8:I16" si="2">RANK(H8,H$8:H$31,0)</f>
        <v>1</v>
      </c>
      <c r="J8" s="65">
        <f>VLOOKUP($A8,'Return Data'!$B$7:$R$2843,13,0)</f>
        <v>29.0167</v>
      </c>
      <c r="K8" s="66">
        <f t="shared" ref="K8:K16" si="3">RANK(J8,J$8:J$31,0)</f>
        <v>1</v>
      </c>
      <c r="L8" s="65">
        <f>VLOOKUP($A8,'Return Data'!$B$7:$R$2843,17,0)</f>
        <v>9.6922999999999995</v>
      </c>
      <c r="M8" s="66">
        <f>RANK(L8,L$8:L$31,0)</f>
        <v>7</v>
      </c>
      <c r="N8" s="65">
        <f>VLOOKUP($A8,'Return Data'!$B$7:$R$2843,14,0)</f>
        <v>6.9770000000000003</v>
      </c>
      <c r="O8" s="66">
        <f>RANK(N8,N$8:N$31,0)</f>
        <v>15</v>
      </c>
      <c r="P8" s="65">
        <f>VLOOKUP($A8,'Return Data'!$B$7:$R$2843,15,0)</f>
        <v>9.7660999999999998</v>
      </c>
      <c r="Q8" s="66">
        <f>RANK(P8,P$8:P$31,0)</f>
        <v>4</v>
      </c>
      <c r="R8" s="65">
        <f>VLOOKUP($A8,'Return Data'!$B$7:$R$2843,16,0)</f>
        <v>10.9909</v>
      </c>
      <c r="S8" s="67">
        <f>RANK(R8,R$8:R$31,0)</f>
        <v>1</v>
      </c>
    </row>
    <row r="9" spans="1:20" x14ac:dyDescent="0.3">
      <c r="A9" s="63" t="s">
        <v>1628</v>
      </c>
      <c r="B9" s="64">
        <f>VLOOKUP($A9,'Return Data'!$B$7:$R$2843,3,0)</f>
        <v>44302</v>
      </c>
      <c r="C9" s="65">
        <f>VLOOKUP($A9,'Return Data'!$B$7:$R$2843,4,0)</f>
        <v>24.8157</v>
      </c>
      <c r="D9" s="65">
        <f>VLOOKUP($A9,'Return Data'!$B$7:$R$2843,10,0)</f>
        <v>5.6233000000000004</v>
      </c>
      <c r="E9" s="66">
        <f t="shared" si="0"/>
        <v>8</v>
      </c>
      <c r="F9" s="65">
        <f>VLOOKUP($A9,'Return Data'!$B$7:$R$2843,11,0)</f>
        <v>16.809200000000001</v>
      </c>
      <c r="G9" s="66">
        <f t="shared" si="1"/>
        <v>7</v>
      </c>
      <c r="H9" s="65">
        <f>VLOOKUP($A9,'Return Data'!$B$7:$R$2843,12,0)</f>
        <v>15.580299999999999</v>
      </c>
      <c r="I9" s="66">
        <f t="shared" si="2"/>
        <v>6</v>
      </c>
      <c r="J9" s="65">
        <f>VLOOKUP($A9,'Return Data'!$B$7:$R$2843,13,0)</f>
        <v>20.5928</v>
      </c>
      <c r="K9" s="66">
        <f t="shared" si="3"/>
        <v>6</v>
      </c>
      <c r="L9" s="65">
        <f>VLOOKUP($A9,'Return Data'!$B$7:$R$2843,17,0)</f>
        <v>8.1755999999999993</v>
      </c>
      <c r="M9" s="66">
        <f t="shared" ref="M9:M31" si="4">RANK(L9,L$8:L$31,0)</f>
        <v>14</v>
      </c>
      <c r="N9" s="65">
        <f>VLOOKUP($A9,'Return Data'!$B$7:$R$2843,14,0)</f>
        <v>7.2262000000000004</v>
      </c>
      <c r="O9" s="66">
        <f t="shared" ref="O9:O31" si="5">RANK(N9,N$8:N$31,0)</f>
        <v>14</v>
      </c>
      <c r="P9" s="65">
        <f>VLOOKUP($A9,'Return Data'!$B$7:$R$2843,15,0)</f>
        <v>8.2189999999999994</v>
      </c>
      <c r="Q9" s="66">
        <f t="shared" ref="Q9:Q31" si="6">RANK(P9,P$8:P$31,0)</f>
        <v>11</v>
      </c>
      <c r="R9" s="65">
        <f>VLOOKUP($A9,'Return Data'!$B$7:$R$2843,16,0)</f>
        <v>9.4192</v>
      </c>
      <c r="S9" s="67">
        <f t="shared" ref="S9:S30" si="7">RANK(R9,R$8:R$31,0)</f>
        <v>11</v>
      </c>
    </row>
    <row r="10" spans="1:20" x14ac:dyDescent="0.3">
      <c r="A10" s="63" t="s">
        <v>1629</v>
      </c>
      <c r="B10" s="64">
        <f>VLOOKUP($A10,'Return Data'!$B$7:$R$2843,3,0)</f>
        <v>44302</v>
      </c>
      <c r="C10" s="65">
        <f>VLOOKUP($A10,'Return Data'!$B$7:$R$2843,4,0)</f>
        <v>31.081700000000001</v>
      </c>
      <c r="D10" s="65">
        <f>VLOOKUP($A10,'Return Data'!$B$7:$R$2843,10,0)</f>
        <v>-2.9399000000000002</v>
      </c>
      <c r="E10" s="66">
        <f t="shared" si="0"/>
        <v>21</v>
      </c>
      <c r="F10" s="65">
        <f>VLOOKUP($A10,'Return Data'!$B$7:$R$2843,11,0)</f>
        <v>8.6389999999999993</v>
      </c>
      <c r="G10" s="66">
        <f t="shared" si="1"/>
        <v>21</v>
      </c>
      <c r="H10" s="65">
        <f>VLOOKUP($A10,'Return Data'!$B$7:$R$2843,12,0)</f>
        <v>8.1506000000000007</v>
      </c>
      <c r="I10" s="66">
        <f t="shared" si="2"/>
        <v>20</v>
      </c>
      <c r="J10" s="65">
        <f>VLOOKUP($A10,'Return Data'!$B$7:$R$2843,13,0)</f>
        <v>13.899900000000001</v>
      </c>
      <c r="K10" s="66">
        <f t="shared" si="3"/>
        <v>18</v>
      </c>
      <c r="L10" s="65">
        <f>VLOOKUP($A10,'Return Data'!$B$7:$R$2843,17,0)</f>
        <v>11.620100000000001</v>
      </c>
      <c r="M10" s="66">
        <f t="shared" si="4"/>
        <v>3</v>
      </c>
      <c r="N10" s="65">
        <f>VLOOKUP($A10,'Return Data'!$B$7:$R$2843,14,0)</f>
        <v>9.8003999999999998</v>
      </c>
      <c r="O10" s="66">
        <f t="shared" si="5"/>
        <v>3</v>
      </c>
      <c r="P10" s="65">
        <f>VLOOKUP($A10,'Return Data'!$B$7:$R$2843,15,0)</f>
        <v>9.3230000000000004</v>
      </c>
      <c r="Q10" s="66">
        <f t="shared" si="6"/>
        <v>6</v>
      </c>
      <c r="R10" s="65">
        <f>VLOOKUP($A10,'Return Data'!$B$7:$R$2843,16,0)</f>
        <v>9.4374000000000002</v>
      </c>
      <c r="S10" s="67">
        <f t="shared" si="7"/>
        <v>10</v>
      </c>
    </row>
    <row r="11" spans="1:20" x14ac:dyDescent="0.3">
      <c r="A11" s="63" t="s">
        <v>1630</v>
      </c>
      <c r="B11" s="64">
        <f>VLOOKUP($A11,'Return Data'!$B$7:$R$2843,3,0)</f>
        <v>44302</v>
      </c>
      <c r="C11" s="65">
        <f>VLOOKUP($A11,'Return Data'!$B$7:$R$2843,4,0)</f>
        <v>37.442100000000003</v>
      </c>
      <c r="D11" s="65">
        <f>VLOOKUP($A11,'Return Data'!$B$7:$R$2843,10,0)</f>
        <v>-3.8600000000000002E-2</v>
      </c>
      <c r="E11" s="66">
        <f t="shared" si="0"/>
        <v>18</v>
      </c>
      <c r="F11" s="65">
        <f>VLOOKUP($A11,'Return Data'!$B$7:$R$2843,11,0)</f>
        <v>12.0374</v>
      </c>
      <c r="G11" s="66">
        <f t="shared" si="1"/>
        <v>15</v>
      </c>
      <c r="H11" s="65">
        <f>VLOOKUP($A11,'Return Data'!$B$7:$R$2843,12,0)</f>
        <v>10.703900000000001</v>
      </c>
      <c r="I11" s="66">
        <f t="shared" si="2"/>
        <v>18</v>
      </c>
      <c r="J11" s="65">
        <f>VLOOKUP($A11,'Return Data'!$B$7:$R$2843,13,0)</f>
        <v>14.4581</v>
      </c>
      <c r="K11" s="66">
        <f t="shared" si="3"/>
        <v>17</v>
      </c>
      <c r="L11" s="65">
        <f>VLOOKUP($A11,'Return Data'!$B$7:$R$2843,17,0)</f>
        <v>9.1335999999999995</v>
      </c>
      <c r="M11" s="66">
        <f t="shared" si="4"/>
        <v>9</v>
      </c>
      <c r="N11" s="65">
        <f>VLOOKUP($A11,'Return Data'!$B$7:$R$2843,14,0)</f>
        <v>8.5147999999999993</v>
      </c>
      <c r="O11" s="66">
        <f t="shared" si="5"/>
        <v>5</v>
      </c>
      <c r="P11" s="65">
        <f>VLOOKUP($A11,'Return Data'!$B$7:$R$2843,15,0)</f>
        <v>9.4908999999999999</v>
      </c>
      <c r="Q11" s="66">
        <f t="shared" si="6"/>
        <v>5</v>
      </c>
      <c r="R11" s="65">
        <f>VLOOKUP($A11,'Return Data'!$B$7:$R$2843,16,0)</f>
        <v>9.9001000000000001</v>
      </c>
      <c r="S11" s="67">
        <f t="shared" si="7"/>
        <v>5</v>
      </c>
    </row>
    <row r="12" spans="1:20" x14ac:dyDescent="0.3">
      <c r="A12" s="63" t="s">
        <v>1631</v>
      </c>
      <c r="B12" s="64">
        <f>VLOOKUP($A12,'Return Data'!$B$7:$R$2843,3,0)</f>
        <v>44302</v>
      </c>
      <c r="C12" s="65">
        <f>VLOOKUP($A12,'Return Data'!$B$7:$R$2843,4,0)</f>
        <v>22.3461</v>
      </c>
      <c r="D12" s="65">
        <f>VLOOKUP($A12,'Return Data'!$B$7:$R$2843,10,0)</f>
        <v>2.2418</v>
      </c>
      <c r="E12" s="66">
        <f t="shared" si="0"/>
        <v>16</v>
      </c>
      <c r="F12" s="65">
        <f>VLOOKUP($A12,'Return Data'!$B$7:$R$2843,11,0)</f>
        <v>9.4364000000000008</v>
      </c>
      <c r="G12" s="66">
        <f t="shared" si="1"/>
        <v>19</v>
      </c>
      <c r="H12" s="65">
        <f>VLOOKUP($A12,'Return Data'!$B$7:$R$2843,12,0)</f>
        <v>14.117000000000001</v>
      </c>
      <c r="I12" s="66">
        <f t="shared" si="2"/>
        <v>11</v>
      </c>
      <c r="J12" s="65">
        <f>VLOOKUP($A12,'Return Data'!$B$7:$R$2843,13,0)</f>
        <v>14.723100000000001</v>
      </c>
      <c r="K12" s="66">
        <f t="shared" si="3"/>
        <v>16</v>
      </c>
      <c r="L12" s="65">
        <f>VLOOKUP($A12,'Return Data'!$B$7:$R$2843,17,0)</f>
        <v>1.3070999999999999</v>
      </c>
      <c r="M12" s="66">
        <f t="shared" si="4"/>
        <v>20</v>
      </c>
      <c r="N12" s="65">
        <f>VLOOKUP($A12,'Return Data'!$B$7:$R$2843,14,0)</f>
        <v>0.91490000000000005</v>
      </c>
      <c r="O12" s="66">
        <f t="shared" si="5"/>
        <v>20</v>
      </c>
      <c r="P12" s="65">
        <f>VLOOKUP($A12,'Return Data'!$B$7:$R$2843,15,0)</f>
        <v>5.0937999999999999</v>
      </c>
      <c r="Q12" s="66">
        <f t="shared" si="6"/>
        <v>19</v>
      </c>
      <c r="R12" s="65">
        <f>VLOOKUP($A12,'Return Data'!$B$7:$R$2843,16,0)</f>
        <v>6.7306999999999997</v>
      </c>
      <c r="S12" s="67">
        <f t="shared" si="7"/>
        <v>21</v>
      </c>
    </row>
    <row r="13" spans="1:20" x14ac:dyDescent="0.3">
      <c r="A13" s="63" t="s">
        <v>1632</v>
      </c>
      <c r="B13" s="64">
        <f>VLOOKUP($A13,'Return Data'!$B$7:$R$2843,3,0)</f>
        <v>44302</v>
      </c>
      <c r="C13" s="65">
        <f>VLOOKUP($A13,'Return Data'!$B$7:$R$2843,4,0)</f>
        <v>76.070300000000003</v>
      </c>
      <c r="D13" s="65">
        <f>VLOOKUP($A13,'Return Data'!$B$7:$R$2843,10,0)</f>
        <v>6.9104000000000001</v>
      </c>
      <c r="E13" s="66">
        <f t="shared" si="0"/>
        <v>4</v>
      </c>
      <c r="F13" s="65">
        <f>VLOOKUP($A13,'Return Data'!$B$7:$R$2843,11,0)</f>
        <v>15.2921</v>
      </c>
      <c r="G13" s="66">
        <f t="shared" si="1"/>
        <v>10</v>
      </c>
      <c r="H13" s="65">
        <f>VLOOKUP($A13,'Return Data'!$B$7:$R$2843,12,0)</f>
        <v>14.977399999999999</v>
      </c>
      <c r="I13" s="66">
        <f t="shared" si="2"/>
        <v>8</v>
      </c>
      <c r="J13" s="65">
        <f>VLOOKUP($A13,'Return Data'!$B$7:$R$2843,13,0)</f>
        <v>20.5886</v>
      </c>
      <c r="K13" s="66">
        <f t="shared" si="3"/>
        <v>7</v>
      </c>
      <c r="L13" s="65">
        <f>VLOOKUP($A13,'Return Data'!$B$7:$R$2843,17,0)</f>
        <v>12.5435</v>
      </c>
      <c r="M13" s="66">
        <f t="shared" si="4"/>
        <v>2</v>
      </c>
      <c r="N13" s="65">
        <f>VLOOKUP($A13,'Return Data'!$B$7:$R$2843,14,0)</f>
        <v>10.8714</v>
      </c>
      <c r="O13" s="66">
        <f t="shared" si="5"/>
        <v>1</v>
      </c>
      <c r="P13" s="65">
        <f>VLOOKUP($A13,'Return Data'!$B$7:$R$2843,15,0)</f>
        <v>9.9873999999999992</v>
      </c>
      <c r="Q13" s="66">
        <f t="shared" si="6"/>
        <v>3</v>
      </c>
      <c r="R13" s="65">
        <f>VLOOKUP($A13,'Return Data'!$B$7:$R$2843,16,0)</f>
        <v>10.177099999999999</v>
      </c>
      <c r="S13" s="67">
        <f t="shared" si="7"/>
        <v>4</v>
      </c>
    </row>
    <row r="14" spans="1:20" x14ac:dyDescent="0.3">
      <c r="A14" s="63" t="s">
        <v>1633</v>
      </c>
      <c r="B14" s="64">
        <f>VLOOKUP($A14,'Return Data'!$B$7:$R$2843,3,0)</f>
        <v>44302</v>
      </c>
      <c r="C14" s="65">
        <f>VLOOKUP($A14,'Return Data'!$B$7:$R$2843,4,0)</f>
        <v>45.041899999999998</v>
      </c>
      <c r="D14" s="65">
        <f>VLOOKUP($A14,'Return Data'!$B$7:$R$2843,10,0)</f>
        <v>8.8726000000000003</v>
      </c>
      <c r="E14" s="66">
        <f t="shared" si="0"/>
        <v>2</v>
      </c>
      <c r="F14" s="65">
        <f>VLOOKUP($A14,'Return Data'!$B$7:$R$2843,11,0)</f>
        <v>15.975199999999999</v>
      </c>
      <c r="G14" s="66">
        <f t="shared" si="1"/>
        <v>8</v>
      </c>
      <c r="H14" s="65">
        <f>VLOOKUP($A14,'Return Data'!$B$7:$R$2843,12,0)</f>
        <v>15.345499999999999</v>
      </c>
      <c r="I14" s="66">
        <f t="shared" si="2"/>
        <v>7</v>
      </c>
      <c r="J14" s="65">
        <f>VLOOKUP($A14,'Return Data'!$B$7:$R$2843,13,0)</f>
        <v>20.454499999999999</v>
      </c>
      <c r="K14" s="66">
        <f t="shared" si="3"/>
        <v>8</v>
      </c>
      <c r="L14" s="65">
        <f>VLOOKUP($A14,'Return Data'!$B$7:$R$2843,17,0)</f>
        <v>9.5519999999999996</v>
      </c>
      <c r="M14" s="66">
        <f t="shared" si="4"/>
        <v>8</v>
      </c>
      <c r="N14" s="65">
        <f>VLOOKUP($A14,'Return Data'!$B$7:$R$2843,14,0)</f>
        <v>5.7972999999999999</v>
      </c>
      <c r="O14" s="66">
        <f t="shared" si="5"/>
        <v>18</v>
      </c>
      <c r="P14" s="65">
        <f>VLOOKUP($A14,'Return Data'!$B$7:$R$2843,15,0)</f>
        <v>8.0550999999999995</v>
      </c>
      <c r="Q14" s="66">
        <f t="shared" si="6"/>
        <v>13</v>
      </c>
      <c r="R14" s="65">
        <f>VLOOKUP($A14,'Return Data'!$B$7:$R$2843,16,0)</f>
        <v>8.5967000000000002</v>
      </c>
      <c r="S14" s="67">
        <f t="shared" si="7"/>
        <v>16</v>
      </c>
    </row>
    <row r="15" spans="1:20" x14ac:dyDescent="0.3">
      <c r="A15" s="63" t="s">
        <v>1634</v>
      </c>
      <c r="B15" s="64">
        <f>VLOOKUP($A15,'Return Data'!$B$7:$R$2843,3,0)</f>
        <v>44302</v>
      </c>
      <c r="C15" s="65">
        <f>VLOOKUP($A15,'Return Data'!$B$7:$R$2843,4,0)</f>
        <v>23.878299999999999</v>
      </c>
      <c r="D15" s="65">
        <f>VLOOKUP($A15,'Return Data'!$B$7:$R$2843,10,0)</f>
        <v>2.4318</v>
      </c>
      <c r="E15" s="66">
        <f t="shared" si="0"/>
        <v>15</v>
      </c>
      <c r="F15" s="65">
        <f>VLOOKUP($A15,'Return Data'!$B$7:$R$2843,11,0)</f>
        <v>11.520799999999999</v>
      </c>
      <c r="G15" s="66">
        <f t="shared" si="1"/>
        <v>17</v>
      </c>
      <c r="H15" s="65">
        <f>VLOOKUP($A15,'Return Data'!$B$7:$R$2843,12,0)</f>
        <v>10.5181</v>
      </c>
      <c r="I15" s="66">
        <f t="shared" si="2"/>
        <v>19</v>
      </c>
      <c r="J15" s="65">
        <f>VLOOKUP($A15,'Return Data'!$B$7:$R$2843,13,0)</f>
        <v>13.7837</v>
      </c>
      <c r="K15" s="66">
        <f t="shared" si="3"/>
        <v>19</v>
      </c>
      <c r="L15" s="65">
        <f>VLOOKUP($A15,'Return Data'!$B$7:$R$2843,17,0)</f>
        <v>6.6961000000000004</v>
      </c>
      <c r="M15" s="66">
        <f t="shared" si="4"/>
        <v>17</v>
      </c>
      <c r="N15" s="65">
        <f>VLOOKUP($A15,'Return Data'!$B$7:$R$2843,14,0)</f>
        <v>6.8254000000000001</v>
      </c>
      <c r="O15" s="66">
        <f t="shared" si="5"/>
        <v>16</v>
      </c>
      <c r="P15" s="65">
        <f>VLOOKUP($A15,'Return Data'!$B$7:$R$2843,15,0)</f>
        <v>7.7679</v>
      </c>
      <c r="Q15" s="66">
        <f t="shared" si="6"/>
        <v>17</v>
      </c>
      <c r="R15" s="65">
        <f>VLOOKUP($A15,'Return Data'!$B$7:$R$2843,16,0)</f>
        <v>8.7236999999999991</v>
      </c>
      <c r="S15" s="67">
        <f t="shared" si="7"/>
        <v>15</v>
      </c>
    </row>
    <row r="16" spans="1:20" x14ac:dyDescent="0.3">
      <c r="A16" s="63" t="s">
        <v>1635</v>
      </c>
      <c r="B16" s="64">
        <f>VLOOKUP($A16,'Return Data'!$B$7:$R$2843,3,0)</f>
        <v>44302</v>
      </c>
      <c r="C16" s="65">
        <f>VLOOKUP($A16,'Return Data'!$B$7:$R$2843,4,0)</f>
        <v>68.265900000000002</v>
      </c>
      <c r="D16" s="65">
        <f>VLOOKUP($A16,'Return Data'!$B$7:$R$2843,10,0)</f>
        <v>3.9001000000000001</v>
      </c>
      <c r="E16" s="66">
        <f t="shared" si="0"/>
        <v>12</v>
      </c>
      <c r="F16" s="65">
        <f>VLOOKUP($A16,'Return Data'!$B$7:$R$2843,11,0)</f>
        <v>15.803599999999999</v>
      </c>
      <c r="G16" s="66">
        <f t="shared" si="1"/>
        <v>9</v>
      </c>
      <c r="H16" s="65">
        <f>VLOOKUP($A16,'Return Data'!$B$7:$R$2843,12,0)</f>
        <v>13.8851</v>
      </c>
      <c r="I16" s="66">
        <f t="shared" si="2"/>
        <v>12</v>
      </c>
      <c r="J16" s="65">
        <f>VLOOKUP($A16,'Return Data'!$B$7:$R$2843,13,0)</f>
        <v>16.897500000000001</v>
      </c>
      <c r="K16" s="66">
        <f t="shared" si="3"/>
        <v>11</v>
      </c>
      <c r="L16" s="65">
        <f>VLOOKUP($A16,'Return Data'!$B$7:$R$2843,17,0)</f>
        <v>8.2782</v>
      </c>
      <c r="M16" s="66">
        <f t="shared" si="4"/>
        <v>13</v>
      </c>
      <c r="N16" s="65">
        <f>VLOOKUP($A16,'Return Data'!$B$7:$R$2843,14,0)</f>
        <v>7.3830999999999998</v>
      </c>
      <c r="O16" s="66">
        <f t="shared" si="5"/>
        <v>12</v>
      </c>
      <c r="P16" s="65">
        <f>VLOOKUP($A16,'Return Data'!$B$7:$R$2843,15,0)</f>
        <v>7.8014000000000001</v>
      </c>
      <c r="Q16" s="66">
        <f t="shared" si="6"/>
        <v>16</v>
      </c>
      <c r="R16" s="65">
        <f>VLOOKUP($A16,'Return Data'!$B$7:$R$2843,16,0)</f>
        <v>9.3781999999999996</v>
      </c>
      <c r="S16" s="67">
        <f t="shared" si="7"/>
        <v>12</v>
      </c>
    </row>
    <row r="17" spans="1:19" x14ac:dyDescent="0.3">
      <c r="A17" s="63" t="s">
        <v>1636</v>
      </c>
      <c r="B17" s="64"/>
      <c r="C17" s="65"/>
      <c r="D17" s="65"/>
      <c r="E17" s="66"/>
      <c r="F17" s="65"/>
      <c r="G17" s="66"/>
      <c r="H17" s="65"/>
      <c r="I17" s="66"/>
      <c r="J17" s="65"/>
      <c r="K17" s="66"/>
      <c r="L17" s="65"/>
      <c r="M17" s="66"/>
      <c r="N17" s="65"/>
      <c r="O17" s="66"/>
      <c r="P17" s="65"/>
      <c r="Q17" s="66"/>
      <c r="R17" s="65"/>
      <c r="S17" s="67"/>
    </row>
    <row r="18" spans="1:19" x14ac:dyDescent="0.3">
      <c r="A18" s="63" t="s">
        <v>1637</v>
      </c>
      <c r="B18" s="64">
        <f>VLOOKUP($A18,'Return Data'!$B$7:$R$2843,3,0)</f>
        <v>44302</v>
      </c>
      <c r="C18" s="65">
        <f>VLOOKUP($A18,'Return Data'!$B$7:$R$2843,4,0)</f>
        <v>56.187399999999997</v>
      </c>
      <c r="D18" s="65">
        <f>VLOOKUP($A18,'Return Data'!$B$7:$R$2843,10,0)</f>
        <v>6.5072000000000001</v>
      </c>
      <c r="E18" s="66">
        <f t="shared" ref="E18:E26" si="8">RANK(D18,D$8:D$31,0)</f>
        <v>5</v>
      </c>
      <c r="F18" s="65">
        <f>VLOOKUP($A18,'Return Data'!$B$7:$R$2843,11,0)</f>
        <v>23.082699999999999</v>
      </c>
      <c r="G18" s="66">
        <f t="shared" ref="G18:G26" si="9">RANK(F18,F$8:F$31,0)</f>
        <v>2</v>
      </c>
      <c r="H18" s="65">
        <f>VLOOKUP($A18,'Return Data'!$B$7:$R$2843,12,0)</f>
        <v>19.36</v>
      </c>
      <c r="I18" s="66">
        <f t="shared" ref="I18:I26" si="10">RANK(H18,H$8:H$31,0)</f>
        <v>4</v>
      </c>
      <c r="J18" s="65">
        <f>VLOOKUP($A18,'Return Data'!$B$7:$R$2843,13,0)</f>
        <v>21.155200000000001</v>
      </c>
      <c r="K18" s="66">
        <f t="shared" ref="K18:K26" si="11">RANK(J18,J$8:J$31,0)</f>
        <v>5</v>
      </c>
      <c r="L18" s="65">
        <f>VLOOKUP($A18,'Return Data'!$B$7:$R$2843,17,0)</f>
        <v>9.1113</v>
      </c>
      <c r="M18" s="66">
        <f t="shared" si="4"/>
        <v>10</v>
      </c>
      <c r="N18" s="65">
        <f>VLOOKUP($A18,'Return Data'!$B$7:$R$2843,14,0)</f>
        <v>7.7968000000000002</v>
      </c>
      <c r="O18" s="66">
        <f t="shared" si="5"/>
        <v>8</v>
      </c>
      <c r="P18" s="65">
        <f>VLOOKUP($A18,'Return Data'!$B$7:$R$2843,15,0)</f>
        <v>9.0074000000000005</v>
      </c>
      <c r="Q18" s="66">
        <f t="shared" si="6"/>
        <v>8</v>
      </c>
      <c r="R18" s="65">
        <f>VLOOKUP($A18,'Return Data'!$B$7:$R$2843,16,0)</f>
        <v>9.4982000000000006</v>
      </c>
      <c r="S18" s="67">
        <f t="shared" si="7"/>
        <v>8</v>
      </c>
    </row>
    <row r="19" spans="1:19" x14ac:dyDescent="0.3">
      <c r="A19" s="63" t="s">
        <v>1638</v>
      </c>
      <c r="B19" s="64">
        <f>VLOOKUP($A19,'Return Data'!$B$7:$R$2843,3,0)</f>
        <v>44302</v>
      </c>
      <c r="C19" s="65">
        <f>VLOOKUP($A19,'Return Data'!$B$7:$R$2843,4,0)</f>
        <v>45.709600000000002</v>
      </c>
      <c r="D19" s="65">
        <f>VLOOKUP($A19,'Return Data'!$B$7:$R$2843,10,0)</f>
        <v>-0.54859999999999998</v>
      </c>
      <c r="E19" s="66">
        <f t="shared" si="8"/>
        <v>19</v>
      </c>
      <c r="F19" s="65">
        <f>VLOOKUP($A19,'Return Data'!$B$7:$R$2843,11,0)</f>
        <v>12.883599999999999</v>
      </c>
      <c r="G19" s="66">
        <f t="shared" si="9"/>
        <v>13</v>
      </c>
      <c r="H19" s="65">
        <f>VLOOKUP($A19,'Return Data'!$B$7:$R$2843,12,0)</f>
        <v>12.693300000000001</v>
      </c>
      <c r="I19" s="66">
        <f t="shared" si="10"/>
        <v>13</v>
      </c>
      <c r="J19" s="65">
        <f>VLOOKUP($A19,'Return Data'!$B$7:$R$2843,13,0)</f>
        <v>17.716899999999999</v>
      </c>
      <c r="K19" s="66">
        <f t="shared" si="11"/>
        <v>10</v>
      </c>
      <c r="L19" s="65">
        <f>VLOOKUP($A19,'Return Data'!$B$7:$R$2843,17,0)</f>
        <v>9.9366000000000003</v>
      </c>
      <c r="M19" s="66">
        <f t="shared" si="4"/>
        <v>6</v>
      </c>
      <c r="N19" s="65">
        <f>VLOOKUP($A19,'Return Data'!$B$7:$R$2843,14,0)</f>
        <v>8.0129999999999999</v>
      </c>
      <c r="O19" s="66">
        <f t="shared" si="5"/>
        <v>7</v>
      </c>
      <c r="P19" s="65">
        <f>VLOOKUP($A19,'Return Data'!$B$7:$R$2843,15,0)</f>
        <v>8.4139999999999997</v>
      </c>
      <c r="Q19" s="66">
        <f t="shared" si="6"/>
        <v>9</v>
      </c>
      <c r="R19" s="65">
        <f>VLOOKUP($A19,'Return Data'!$B$7:$R$2843,16,0)</f>
        <v>8.8137000000000008</v>
      </c>
      <c r="S19" s="67">
        <f t="shared" si="7"/>
        <v>14</v>
      </c>
    </row>
    <row r="20" spans="1:19" x14ac:dyDescent="0.3">
      <c r="A20" s="63" t="s">
        <v>1639</v>
      </c>
      <c r="B20" s="64">
        <f>VLOOKUP($A20,'Return Data'!$B$7:$R$2843,3,0)</f>
        <v>44302</v>
      </c>
      <c r="C20" s="65">
        <f>VLOOKUP($A20,'Return Data'!$B$7:$R$2843,4,0)</f>
        <v>54.3919</v>
      </c>
      <c r="D20" s="65">
        <f>VLOOKUP($A20,'Return Data'!$B$7:$R$2843,10,0)</f>
        <v>4.6059000000000001</v>
      </c>
      <c r="E20" s="66">
        <f t="shared" si="8"/>
        <v>10</v>
      </c>
      <c r="F20" s="65">
        <f>VLOOKUP($A20,'Return Data'!$B$7:$R$2843,11,0)</f>
        <v>13.3536</v>
      </c>
      <c r="G20" s="66">
        <f t="shared" si="9"/>
        <v>11</v>
      </c>
      <c r="H20" s="65">
        <f>VLOOKUP($A20,'Return Data'!$B$7:$R$2843,12,0)</f>
        <v>14.772600000000001</v>
      </c>
      <c r="I20" s="66">
        <f t="shared" si="10"/>
        <v>10</v>
      </c>
      <c r="J20" s="65">
        <f>VLOOKUP($A20,'Return Data'!$B$7:$R$2843,13,0)</f>
        <v>17.849499999999999</v>
      </c>
      <c r="K20" s="66">
        <f t="shared" si="11"/>
        <v>9</v>
      </c>
      <c r="L20" s="65">
        <f>VLOOKUP($A20,'Return Data'!$B$7:$R$2843,17,0)</f>
        <v>10.1411</v>
      </c>
      <c r="M20" s="66">
        <f t="shared" si="4"/>
        <v>5</v>
      </c>
      <c r="N20" s="65">
        <f>VLOOKUP($A20,'Return Data'!$B$7:$R$2843,14,0)</f>
        <v>9.2959999999999994</v>
      </c>
      <c r="O20" s="66">
        <f t="shared" si="5"/>
        <v>4</v>
      </c>
      <c r="P20" s="65">
        <f>VLOOKUP($A20,'Return Data'!$B$7:$R$2843,15,0)</f>
        <v>10.748900000000001</v>
      </c>
      <c r="Q20" s="66">
        <f t="shared" si="6"/>
        <v>2</v>
      </c>
      <c r="R20" s="65">
        <f>VLOOKUP($A20,'Return Data'!$B$7:$R$2843,16,0)</f>
        <v>10.9306</v>
      </c>
      <c r="S20" s="67">
        <f t="shared" si="7"/>
        <v>2</v>
      </c>
    </row>
    <row r="21" spans="1:19" x14ac:dyDescent="0.3">
      <c r="A21" s="63" t="s">
        <v>1640</v>
      </c>
      <c r="B21" s="64">
        <f>VLOOKUP($A21,'Return Data'!$B$7:$R$2843,3,0)</f>
        <v>44302</v>
      </c>
      <c r="C21" s="65">
        <f>VLOOKUP($A21,'Return Data'!$B$7:$R$2843,4,0)</f>
        <v>26.484200000000001</v>
      </c>
      <c r="D21" s="65">
        <f>VLOOKUP($A21,'Return Data'!$B$7:$R$2843,10,0)</f>
        <v>1.0370999999999999</v>
      </c>
      <c r="E21" s="66">
        <f t="shared" si="8"/>
        <v>17</v>
      </c>
      <c r="F21" s="65">
        <f>VLOOKUP($A21,'Return Data'!$B$7:$R$2843,11,0)</f>
        <v>9.6769999999999996</v>
      </c>
      <c r="G21" s="66">
        <f t="shared" si="9"/>
        <v>18</v>
      </c>
      <c r="H21" s="65">
        <f>VLOOKUP($A21,'Return Data'!$B$7:$R$2843,12,0)</f>
        <v>10.8308</v>
      </c>
      <c r="I21" s="66">
        <f t="shared" si="10"/>
        <v>16</v>
      </c>
      <c r="J21" s="65">
        <f>VLOOKUP($A21,'Return Data'!$B$7:$R$2843,13,0)</f>
        <v>15.464</v>
      </c>
      <c r="K21" s="66">
        <f t="shared" si="11"/>
        <v>13</v>
      </c>
      <c r="L21" s="65">
        <f>VLOOKUP($A21,'Return Data'!$B$7:$R$2843,17,0)</f>
        <v>8.0571999999999999</v>
      </c>
      <c r="M21" s="66">
        <f t="shared" si="4"/>
        <v>15</v>
      </c>
      <c r="N21" s="65">
        <f>VLOOKUP($A21,'Return Data'!$B$7:$R$2843,14,0)</f>
        <v>7.2632000000000003</v>
      </c>
      <c r="O21" s="66">
        <f t="shared" si="5"/>
        <v>13</v>
      </c>
      <c r="P21" s="65">
        <f>VLOOKUP($A21,'Return Data'!$B$7:$R$2843,15,0)</f>
        <v>8.2447999999999997</v>
      </c>
      <c r="Q21" s="66">
        <f t="shared" si="6"/>
        <v>10</v>
      </c>
      <c r="R21" s="65">
        <f>VLOOKUP($A21,'Return Data'!$B$7:$R$2843,16,0)</f>
        <v>9.0490999999999993</v>
      </c>
      <c r="S21" s="67">
        <f t="shared" si="7"/>
        <v>13</v>
      </c>
    </row>
    <row r="22" spans="1:19" x14ac:dyDescent="0.3">
      <c r="A22" s="63" t="s">
        <v>1641</v>
      </c>
      <c r="B22" s="64">
        <f>VLOOKUP($A22,'Return Data'!$B$7:$R$2843,3,0)</f>
        <v>44302</v>
      </c>
      <c r="C22" s="65">
        <f>VLOOKUP($A22,'Return Data'!$B$7:$R$2843,4,0)</f>
        <v>16.536999999999999</v>
      </c>
      <c r="D22" s="65">
        <f>VLOOKUP($A22,'Return Data'!$B$7:$R$2843,10,0)</f>
        <v>5.0743999999999998</v>
      </c>
      <c r="E22" s="66">
        <f t="shared" si="8"/>
        <v>9</v>
      </c>
      <c r="F22" s="65">
        <f>VLOOKUP($A22,'Return Data'!$B$7:$R$2843,11,0)</f>
        <v>17.316500000000001</v>
      </c>
      <c r="G22" s="66">
        <f t="shared" si="9"/>
        <v>6</v>
      </c>
      <c r="H22" s="65">
        <f>VLOOKUP($A22,'Return Data'!$B$7:$R$2843,12,0)</f>
        <v>14.856</v>
      </c>
      <c r="I22" s="66">
        <f t="shared" si="10"/>
        <v>9</v>
      </c>
      <c r="J22" s="65">
        <f>VLOOKUP($A22,'Return Data'!$B$7:$R$2843,13,0)</f>
        <v>15.242800000000001</v>
      </c>
      <c r="K22" s="66">
        <f t="shared" si="11"/>
        <v>14</v>
      </c>
      <c r="L22" s="65">
        <f>VLOOKUP($A22,'Return Data'!$B$7:$R$2843,17,0)</f>
        <v>7.9598000000000004</v>
      </c>
      <c r="M22" s="66">
        <f t="shared" si="4"/>
        <v>16</v>
      </c>
      <c r="N22" s="65">
        <f>VLOOKUP($A22,'Return Data'!$B$7:$R$2843,14,0)</f>
        <v>7.4191000000000003</v>
      </c>
      <c r="O22" s="66">
        <f t="shared" si="5"/>
        <v>11</v>
      </c>
      <c r="P22" s="65"/>
      <c r="Q22" s="66"/>
      <c r="R22" s="65">
        <f>VLOOKUP($A22,'Return Data'!$B$7:$R$2843,16,0)</f>
        <v>9.8096999999999994</v>
      </c>
      <c r="S22" s="67">
        <f t="shared" si="7"/>
        <v>6</v>
      </c>
    </row>
    <row r="23" spans="1:19" x14ac:dyDescent="0.3">
      <c r="A23" s="63" t="s">
        <v>1642</v>
      </c>
      <c r="B23" s="64">
        <f>VLOOKUP($A23,'Return Data'!$B$7:$R$2843,3,0)</f>
        <v>44302</v>
      </c>
      <c r="C23" s="65">
        <f>VLOOKUP($A23,'Return Data'!$B$7:$R$2843,4,0)</f>
        <v>42.368099999999998</v>
      </c>
      <c r="D23" s="65">
        <f>VLOOKUP($A23,'Return Data'!$B$7:$R$2843,10,0)</f>
        <v>6.4419000000000004</v>
      </c>
      <c r="E23" s="66">
        <f t="shared" si="8"/>
        <v>6</v>
      </c>
      <c r="F23" s="65">
        <f>VLOOKUP($A23,'Return Data'!$B$7:$R$2843,11,0)</f>
        <v>21.297599999999999</v>
      </c>
      <c r="G23" s="66">
        <f t="shared" si="9"/>
        <v>4</v>
      </c>
      <c r="H23" s="65">
        <f>VLOOKUP($A23,'Return Data'!$B$7:$R$2843,12,0)</f>
        <v>20.022600000000001</v>
      </c>
      <c r="I23" s="66">
        <f t="shared" si="10"/>
        <v>2</v>
      </c>
      <c r="J23" s="65">
        <f>VLOOKUP($A23,'Return Data'!$B$7:$R$2843,13,0)</f>
        <v>24.073799999999999</v>
      </c>
      <c r="K23" s="66">
        <f t="shared" si="11"/>
        <v>3</v>
      </c>
      <c r="L23" s="65">
        <f>VLOOKUP($A23,'Return Data'!$B$7:$R$2843,17,0)</f>
        <v>13.1287</v>
      </c>
      <c r="M23" s="66">
        <f t="shared" si="4"/>
        <v>1</v>
      </c>
      <c r="N23" s="65">
        <f>VLOOKUP($A23,'Return Data'!$B$7:$R$2843,14,0)</f>
        <v>10.424300000000001</v>
      </c>
      <c r="O23" s="66">
        <f t="shared" si="5"/>
        <v>2</v>
      </c>
      <c r="P23" s="65">
        <f>VLOOKUP($A23,'Return Data'!$B$7:$R$2843,15,0)</f>
        <v>10.813700000000001</v>
      </c>
      <c r="Q23" s="66">
        <f t="shared" si="6"/>
        <v>1</v>
      </c>
      <c r="R23" s="65">
        <f>VLOOKUP($A23,'Return Data'!$B$7:$R$2843,16,0)</f>
        <v>10.7211</v>
      </c>
      <c r="S23" s="67">
        <f t="shared" si="7"/>
        <v>3</v>
      </c>
    </row>
    <row r="24" spans="1:19" x14ac:dyDescent="0.3">
      <c r="A24" s="63" t="s">
        <v>1643</v>
      </c>
      <c r="B24" s="64">
        <f>VLOOKUP($A24,'Return Data'!$B$7:$R$2843,3,0)</f>
        <v>44302</v>
      </c>
      <c r="C24" s="65">
        <f>VLOOKUP($A24,'Return Data'!$B$7:$R$2843,4,0)</f>
        <v>42.567399999999999</v>
      </c>
      <c r="D24" s="65">
        <f>VLOOKUP($A24,'Return Data'!$B$7:$R$2843,10,0)</f>
        <v>3.9613999999999998</v>
      </c>
      <c r="E24" s="66">
        <f t="shared" si="8"/>
        <v>11</v>
      </c>
      <c r="F24" s="65">
        <f>VLOOKUP($A24,'Return Data'!$B$7:$R$2843,11,0)</f>
        <v>11.5962</v>
      </c>
      <c r="G24" s="66">
        <f t="shared" si="9"/>
        <v>16</v>
      </c>
      <c r="H24" s="65">
        <f>VLOOKUP($A24,'Return Data'!$B$7:$R$2843,12,0)</f>
        <v>10.933299999999999</v>
      </c>
      <c r="I24" s="66">
        <f t="shared" si="10"/>
        <v>15</v>
      </c>
      <c r="J24" s="65">
        <f>VLOOKUP($A24,'Return Data'!$B$7:$R$2843,13,0)</f>
        <v>15.0421</v>
      </c>
      <c r="K24" s="66">
        <f t="shared" si="11"/>
        <v>15</v>
      </c>
      <c r="L24" s="65">
        <f>VLOOKUP($A24,'Return Data'!$B$7:$R$2843,17,0)</f>
        <v>8.4728999999999992</v>
      </c>
      <c r="M24" s="66">
        <f t="shared" si="4"/>
        <v>12</v>
      </c>
      <c r="N24" s="65">
        <f>VLOOKUP($A24,'Return Data'!$B$7:$R$2843,14,0)</f>
        <v>7.4298999999999999</v>
      </c>
      <c r="O24" s="66">
        <f t="shared" si="5"/>
        <v>10</v>
      </c>
      <c r="P24" s="65">
        <f>VLOOKUP($A24,'Return Data'!$B$7:$R$2843,15,0)</f>
        <v>7.9637000000000002</v>
      </c>
      <c r="Q24" s="66">
        <f t="shared" si="6"/>
        <v>15</v>
      </c>
      <c r="R24" s="65">
        <f>VLOOKUP($A24,'Return Data'!$B$7:$R$2843,16,0)</f>
        <v>8.0368999999999993</v>
      </c>
      <c r="S24" s="67">
        <f t="shared" si="7"/>
        <v>18</v>
      </c>
    </row>
    <row r="25" spans="1:19" x14ac:dyDescent="0.3">
      <c r="A25" s="63" t="s">
        <v>1644</v>
      </c>
      <c r="B25" s="64">
        <f>VLOOKUP($A25,'Return Data'!$B$7:$R$2843,3,0)</f>
        <v>44302</v>
      </c>
      <c r="C25" s="65">
        <f>VLOOKUP($A25,'Return Data'!$B$7:$R$2843,4,0)</f>
        <v>67.486099999999993</v>
      </c>
      <c r="D25" s="65">
        <f>VLOOKUP($A25,'Return Data'!$B$7:$R$2843,10,0)</f>
        <v>-1.0640000000000001</v>
      </c>
      <c r="E25" s="66">
        <f t="shared" si="8"/>
        <v>20</v>
      </c>
      <c r="F25" s="65">
        <f>VLOOKUP($A25,'Return Data'!$B$7:$R$2843,11,0)</f>
        <v>9.3308999999999997</v>
      </c>
      <c r="G25" s="66">
        <f t="shared" si="9"/>
        <v>20</v>
      </c>
      <c r="H25" s="65">
        <f>VLOOKUP($A25,'Return Data'!$B$7:$R$2843,12,0)</f>
        <v>7.8239999999999998</v>
      </c>
      <c r="I25" s="66">
        <f t="shared" si="10"/>
        <v>21</v>
      </c>
      <c r="J25" s="65">
        <f>VLOOKUP($A25,'Return Data'!$B$7:$R$2843,13,0)</f>
        <v>13.323700000000001</v>
      </c>
      <c r="K25" s="66">
        <f t="shared" si="11"/>
        <v>20</v>
      </c>
      <c r="L25" s="65">
        <f>VLOOKUP($A25,'Return Data'!$B$7:$R$2843,17,0)</f>
        <v>9.0683000000000007</v>
      </c>
      <c r="M25" s="66">
        <f t="shared" si="4"/>
        <v>11</v>
      </c>
      <c r="N25" s="65">
        <f>VLOOKUP($A25,'Return Data'!$B$7:$R$2843,14,0)</f>
        <v>7.7717000000000001</v>
      </c>
      <c r="O25" s="66">
        <f t="shared" si="5"/>
        <v>9</v>
      </c>
      <c r="P25" s="65">
        <f>VLOOKUP($A25,'Return Data'!$B$7:$R$2843,15,0)</f>
        <v>8.0030000000000001</v>
      </c>
      <c r="Q25" s="66">
        <f t="shared" si="6"/>
        <v>14</v>
      </c>
      <c r="R25" s="65">
        <f>VLOOKUP($A25,'Return Data'!$B$7:$R$2843,16,0)</f>
        <v>8.1300000000000008</v>
      </c>
      <c r="S25" s="67">
        <f t="shared" si="7"/>
        <v>17</v>
      </c>
    </row>
    <row r="26" spans="1:19" x14ac:dyDescent="0.3">
      <c r="A26" s="63" t="s">
        <v>1645</v>
      </c>
      <c r="B26" s="64">
        <f>VLOOKUP($A26,'Return Data'!$B$7:$R$2843,3,0)</f>
        <v>44302</v>
      </c>
      <c r="C26" s="65">
        <f>VLOOKUP($A26,'Return Data'!$B$7:$R$2843,4,0)</f>
        <v>43.901499999999999</v>
      </c>
      <c r="D26" s="65">
        <f>VLOOKUP($A26,'Return Data'!$B$7:$R$2843,10,0)</f>
        <v>8.0313999999999997</v>
      </c>
      <c r="E26" s="66">
        <f t="shared" si="8"/>
        <v>3</v>
      </c>
      <c r="F26" s="65">
        <f>VLOOKUP($A26,'Return Data'!$B$7:$R$2843,11,0)</f>
        <v>13.2928</v>
      </c>
      <c r="G26" s="66">
        <f t="shared" si="9"/>
        <v>12</v>
      </c>
      <c r="H26" s="65">
        <f>VLOOKUP($A26,'Return Data'!$B$7:$R$2843,12,0)</f>
        <v>12.563499999999999</v>
      </c>
      <c r="I26" s="66">
        <f t="shared" si="10"/>
        <v>14</v>
      </c>
      <c r="J26" s="65">
        <f>VLOOKUP($A26,'Return Data'!$B$7:$R$2843,13,0)</f>
        <v>12.625400000000001</v>
      </c>
      <c r="K26" s="66">
        <f t="shared" si="11"/>
        <v>21</v>
      </c>
      <c r="L26" s="65">
        <f>VLOOKUP($A26,'Return Data'!$B$7:$R$2843,17,0)</f>
        <v>-2.2797999999999998</v>
      </c>
      <c r="M26" s="66">
        <f t="shared" si="4"/>
        <v>21</v>
      </c>
      <c r="N26" s="65">
        <f>VLOOKUP($A26,'Return Data'!$B$7:$R$2843,14,0)</f>
        <v>0.64890000000000003</v>
      </c>
      <c r="O26" s="66">
        <f t="shared" si="5"/>
        <v>21</v>
      </c>
      <c r="P26" s="65">
        <f>VLOOKUP($A26,'Return Data'!$B$7:$R$2843,15,0)</f>
        <v>4.2144000000000004</v>
      </c>
      <c r="Q26" s="66">
        <f t="shared" si="6"/>
        <v>20</v>
      </c>
      <c r="R26" s="65">
        <f>VLOOKUP($A26,'Return Data'!$B$7:$R$2843,16,0)</f>
        <v>6.8133999999999997</v>
      </c>
      <c r="S26" s="67">
        <f t="shared" si="7"/>
        <v>20</v>
      </c>
    </row>
    <row r="27" spans="1:19" x14ac:dyDescent="0.3">
      <c r="A27" s="63" t="s">
        <v>1646</v>
      </c>
      <c r="B27" s="64"/>
      <c r="C27" s="65"/>
      <c r="D27" s="65"/>
      <c r="E27" s="66"/>
      <c r="F27" s="65"/>
      <c r="G27" s="66"/>
      <c r="H27" s="65"/>
      <c r="I27" s="66"/>
      <c r="J27" s="65"/>
      <c r="K27" s="66"/>
      <c r="L27" s="65"/>
      <c r="M27" s="66"/>
      <c r="N27" s="65"/>
      <c r="O27" s="66"/>
      <c r="P27" s="65"/>
      <c r="Q27" s="66"/>
      <c r="R27" s="65"/>
      <c r="S27" s="67"/>
    </row>
    <row r="28" spans="1:19" x14ac:dyDescent="0.3">
      <c r="A28" s="63" t="s">
        <v>1647</v>
      </c>
      <c r="B28" s="64">
        <f>VLOOKUP($A28,'Return Data'!$B$7:$R$2843,3,0)</f>
        <v>44302</v>
      </c>
      <c r="C28" s="65">
        <f>VLOOKUP($A28,'Return Data'!$B$7:$R$2843,4,0)</f>
        <v>51.352499999999999</v>
      </c>
      <c r="D28" s="65">
        <f>VLOOKUP($A28,'Return Data'!$B$7:$R$2843,10,0)</f>
        <v>6.1710000000000003</v>
      </c>
      <c r="E28" s="66">
        <f>RANK(D28,D$8:D$31,0)</f>
        <v>7</v>
      </c>
      <c r="F28" s="65">
        <f>VLOOKUP($A28,'Return Data'!$B$7:$R$2843,11,0)</f>
        <v>21.901299999999999</v>
      </c>
      <c r="G28" s="66">
        <f>RANK(F28,F$8:F$31,0)</f>
        <v>3</v>
      </c>
      <c r="H28" s="65">
        <f>VLOOKUP($A28,'Return Data'!$B$7:$R$2843,12,0)</f>
        <v>19.878399999999999</v>
      </c>
      <c r="I28" s="66">
        <f>RANK(H28,H$8:H$31,0)</f>
        <v>3</v>
      </c>
      <c r="J28" s="65">
        <f>VLOOKUP($A28,'Return Data'!$B$7:$R$2843,13,0)</f>
        <v>24.153500000000001</v>
      </c>
      <c r="K28" s="66">
        <f>RANK(J28,J$8:J$31,0)</f>
        <v>2</v>
      </c>
      <c r="L28" s="65">
        <f>VLOOKUP($A28,'Return Data'!$B$7:$R$2843,17,0)</f>
        <v>10.5428</v>
      </c>
      <c r="M28" s="66">
        <f t="shared" si="4"/>
        <v>4</v>
      </c>
      <c r="N28" s="65">
        <f>VLOOKUP($A28,'Return Data'!$B$7:$R$2843,14,0)</f>
        <v>8.3724000000000007</v>
      </c>
      <c r="O28" s="66">
        <f t="shared" si="5"/>
        <v>6</v>
      </c>
      <c r="P28" s="65">
        <f>VLOOKUP($A28,'Return Data'!$B$7:$R$2843,15,0)</f>
        <v>9.2324999999999999</v>
      </c>
      <c r="Q28" s="66">
        <f t="shared" si="6"/>
        <v>7</v>
      </c>
      <c r="R28" s="65">
        <f>VLOOKUP($A28,'Return Data'!$B$7:$R$2843,16,0)</f>
        <v>9.7080000000000002</v>
      </c>
      <c r="S28" s="67">
        <f t="shared" si="7"/>
        <v>7</v>
      </c>
    </row>
    <row r="29" spans="1:19" x14ac:dyDescent="0.3">
      <c r="A29" s="63" t="s">
        <v>1648</v>
      </c>
      <c r="B29" s="64">
        <f>VLOOKUP($A29,'Return Data'!$B$7:$R$2843,3,0)</f>
        <v>44302</v>
      </c>
      <c r="C29" s="65">
        <f>VLOOKUP($A29,'Return Data'!$B$7:$R$2843,4,0)</f>
        <v>22.337800000000001</v>
      </c>
      <c r="D29" s="65">
        <f>VLOOKUP($A29,'Return Data'!$B$7:$R$2843,10,0)</f>
        <v>3.7772999999999999</v>
      </c>
      <c r="E29" s="66">
        <f>RANK(D29,D$8:D$31,0)</f>
        <v>13</v>
      </c>
      <c r="F29" s="65">
        <f>VLOOKUP($A29,'Return Data'!$B$7:$R$2843,11,0)</f>
        <v>12.697800000000001</v>
      </c>
      <c r="G29" s="66">
        <f>RANK(F29,F$8:F$31,0)</f>
        <v>14</v>
      </c>
      <c r="H29" s="65">
        <f>VLOOKUP($A29,'Return Data'!$B$7:$R$2843,12,0)</f>
        <v>10.754</v>
      </c>
      <c r="I29" s="66">
        <f>RANK(H29,H$8:H$31,0)</f>
        <v>17</v>
      </c>
      <c r="J29" s="65">
        <f>VLOOKUP($A29,'Return Data'!$B$7:$R$2843,13,0)</f>
        <v>15.5388</v>
      </c>
      <c r="K29" s="66">
        <f>RANK(J29,J$8:J$31,0)</f>
        <v>12</v>
      </c>
      <c r="L29" s="65">
        <f>VLOOKUP($A29,'Return Data'!$B$7:$R$2843,17,0)</f>
        <v>4.4768999999999997</v>
      </c>
      <c r="M29" s="66">
        <f t="shared" si="4"/>
        <v>19</v>
      </c>
      <c r="N29" s="65">
        <f>VLOOKUP($A29,'Return Data'!$B$7:$R$2843,14,0)</f>
        <v>4.2122999999999999</v>
      </c>
      <c r="O29" s="66">
        <f t="shared" si="5"/>
        <v>19</v>
      </c>
      <c r="P29" s="65">
        <f>VLOOKUP($A29,'Return Data'!$B$7:$R$2843,15,0)</f>
        <v>6.9132999999999996</v>
      </c>
      <c r="Q29" s="66">
        <f t="shared" si="6"/>
        <v>18</v>
      </c>
      <c r="R29" s="65">
        <f>VLOOKUP($A29,'Return Data'!$B$7:$R$2843,16,0)</f>
        <v>7.8129</v>
      </c>
      <c r="S29" s="67">
        <f t="shared" si="7"/>
        <v>19</v>
      </c>
    </row>
    <row r="30" spans="1:19" x14ac:dyDescent="0.3">
      <c r="A30" s="63" t="s">
        <v>1649</v>
      </c>
      <c r="B30" s="64">
        <f>VLOOKUP($A30,'Return Data'!$B$7:$R$2843,3,0)</f>
        <v>44302</v>
      </c>
      <c r="C30" s="65">
        <f>VLOOKUP($A30,'Return Data'!$B$7:$R$2843,4,0)</f>
        <v>0.9526</v>
      </c>
      <c r="D30" s="65">
        <f>VLOOKUP($A30,'Return Data'!$B$7:$R$2843,10,0)</f>
        <v>-88.4512</v>
      </c>
      <c r="E30" s="66">
        <f>RANK(D30,D$8:D$31,0)</f>
        <v>22</v>
      </c>
      <c r="F30" s="65">
        <f>VLOOKUP($A30,'Return Data'!$B$7:$R$2843,11,0)</f>
        <v>-40.947600000000001</v>
      </c>
      <c r="G30" s="66">
        <f>RANK(F30,F$8:F$31,0)</f>
        <v>22</v>
      </c>
      <c r="H30" s="65"/>
      <c r="I30" s="66"/>
      <c r="J30" s="65"/>
      <c r="K30" s="66"/>
      <c r="L30" s="65"/>
      <c r="M30" s="66"/>
      <c r="N30" s="65"/>
      <c r="O30" s="66"/>
      <c r="P30" s="65"/>
      <c r="Q30" s="66"/>
      <c r="R30" s="65">
        <f>VLOOKUP($A30,'Return Data'!$B$7:$R$2843,16,0)</f>
        <v>-13.704700000000001</v>
      </c>
      <c r="S30" s="67">
        <f t="shared" si="7"/>
        <v>22</v>
      </c>
    </row>
    <row r="31" spans="1:19" x14ac:dyDescent="0.3">
      <c r="A31" s="63" t="s">
        <v>1650</v>
      </c>
      <c r="B31" s="64">
        <f>VLOOKUP($A31,'Return Data'!$B$7:$R$2843,3,0)</f>
        <v>44302</v>
      </c>
      <c r="C31" s="65">
        <f>VLOOKUP($A31,'Return Data'!$B$7:$R$2843,4,0)</f>
        <v>48.922499999999999</v>
      </c>
      <c r="D31" s="65">
        <f>VLOOKUP($A31,'Return Data'!$B$7:$R$2843,10,0)</f>
        <v>2.8370000000000002</v>
      </c>
      <c r="E31" s="66">
        <f>RANK(D31,D$8:D$31,0)</f>
        <v>14</v>
      </c>
      <c r="F31" s="65">
        <f>VLOOKUP($A31,'Return Data'!$B$7:$R$2843,11,0)</f>
        <v>19.231200000000001</v>
      </c>
      <c r="G31" s="66">
        <f>RANK(F31,F$8:F$31,0)</f>
        <v>5</v>
      </c>
      <c r="H31" s="65">
        <f>VLOOKUP($A31,'Return Data'!$B$7:$R$2843,12,0)</f>
        <v>19.1843</v>
      </c>
      <c r="I31" s="66">
        <f>RANK(H31,H$8:H$31,0)</f>
        <v>5</v>
      </c>
      <c r="J31" s="65">
        <f>VLOOKUP($A31,'Return Data'!$B$7:$R$2843,13,0)</f>
        <v>23.634399999999999</v>
      </c>
      <c r="K31" s="66">
        <f>RANK(J31,J$8:J$31,0)</f>
        <v>4</v>
      </c>
      <c r="L31" s="65">
        <f>VLOOKUP($A31,'Return Data'!$B$7:$R$2843,17,0)</f>
        <v>6.2744999999999997</v>
      </c>
      <c r="M31" s="66">
        <f t="shared" si="4"/>
        <v>18</v>
      </c>
      <c r="N31" s="65">
        <f>VLOOKUP($A31,'Return Data'!$B$7:$R$2843,14,0)</f>
        <v>5.9774000000000003</v>
      </c>
      <c r="O31" s="66">
        <f t="shared" si="5"/>
        <v>17</v>
      </c>
      <c r="P31" s="65">
        <f>VLOOKUP($A31,'Return Data'!$B$7:$R$2843,15,0)</f>
        <v>8.0676000000000005</v>
      </c>
      <c r="Q31" s="66">
        <f t="shared" si="6"/>
        <v>12</v>
      </c>
      <c r="R31" s="65">
        <f>VLOOKUP($A31,'Return Data'!$B$7:$R$2843,16,0)</f>
        <v>9.4517000000000007</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-0.17347272727272747</v>
      </c>
      <c r="E33" s="74"/>
      <c r="F33" s="75">
        <f>AVERAGE(F8:F31)</f>
        <v>12.634090909090906</v>
      </c>
      <c r="G33" s="74"/>
      <c r="H33" s="75">
        <f>AVERAGE(H8:H31)</f>
        <v>14.41576190476191</v>
      </c>
      <c r="I33" s="74"/>
      <c r="J33" s="75">
        <f>AVERAGE(J8:J31)</f>
        <v>18.106428571428573</v>
      </c>
      <c r="K33" s="74"/>
      <c r="L33" s="75">
        <f>AVERAGE(L8:L31)</f>
        <v>8.1851809523809518</v>
      </c>
      <c r="M33" s="74"/>
      <c r="N33" s="75">
        <f>AVERAGE(N8:N31)</f>
        <v>7.0921666666666665</v>
      </c>
      <c r="O33" s="74"/>
      <c r="P33" s="75">
        <f>AVERAGE(P8:P31)</f>
        <v>8.3563950000000009</v>
      </c>
      <c r="Q33" s="74"/>
      <c r="R33" s="75">
        <f>AVERAGE(R8:R31)</f>
        <v>8.1102090909090894</v>
      </c>
      <c r="S33" s="76"/>
    </row>
    <row r="34" spans="1:19" x14ac:dyDescent="0.3">
      <c r="A34" s="73" t="s">
        <v>28</v>
      </c>
      <c r="B34" s="74"/>
      <c r="C34" s="74"/>
      <c r="D34" s="75">
        <f>MIN(D8:D31)</f>
        <v>-88.4512</v>
      </c>
      <c r="E34" s="74"/>
      <c r="F34" s="75">
        <f>MIN(F8:F31)</f>
        <v>-40.947600000000001</v>
      </c>
      <c r="G34" s="74"/>
      <c r="H34" s="75">
        <f>MIN(H8:H31)</f>
        <v>7.8239999999999998</v>
      </c>
      <c r="I34" s="74"/>
      <c r="J34" s="75">
        <f>MIN(J8:J31)</f>
        <v>12.625400000000001</v>
      </c>
      <c r="K34" s="74"/>
      <c r="L34" s="75">
        <f>MIN(L8:L31)</f>
        <v>-2.2797999999999998</v>
      </c>
      <c r="M34" s="74"/>
      <c r="N34" s="75">
        <f>MIN(N8:N31)</f>
        <v>0.64890000000000003</v>
      </c>
      <c r="O34" s="74"/>
      <c r="P34" s="75">
        <f>MIN(P8:P31)</f>
        <v>4.2144000000000004</v>
      </c>
      <c r="Q34" s="74"/>
      <c r="R34" s="75">
        <f>MIN(R8:R31)</f>
        <v>-13.704700000000001</v>
      </c>
      <c r="S34" s="76"/>
    </row>
    <row r="35" spans="1:19" ht="15" thickBot="1" x14ac:dyDescent="0.35">
      <c r="A35" s="77" t="s">
        <v>29</v>
      </c>
      <c r="B35" s="78"/>
      <c r="C35" s="78"/>
      <c r="D35" s="79">
        <f>MAX(D8:D31)</f>
        <v>10.801299999999999</v>
      </c>
      <c r="E35" s="78"/>
      <c r="F35" s="79">
        <f>MAX(F8:F31)</f>
        <v>27.7227</v>
      </c>
      <c r="G35" s="78"/>
      <c r="H35" s="79">
        <f>MAX(H8:H31)</f>
        <v>25.7803</v>
      </c>
      <c r="I35" s="78"/>
      <c r="J35" s="79">
        <f>MAX(J8:J31)</f>
        <v>29.0167</v>
      </c>
      <c r="K35" s="78"/>
      <c r="L35" s="79">
        <f>MAX(L8:L31)</f>
        <v>13.1287</v>
      </c>
      <c r="M35" s="78"/>
      <c r="N35" s="79">
        <f>MAX(N8:N31)</f>
        <v>10.8714</v>
      </c>
      <c r="O35" s="78"/>
      <c r="P35" s="79">
        <f>MAX(P8:P31)</f>
        <v>10.813700000000001</v>
      </c>
      <c r="Q35" s="78"/>
      <c r="R35" s="79">
        <f>MAX(R8:R31)</f>
        <v>10.9909</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1625</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1651</v>
      </c>
      <c r="B8" s="64">
        <f>VLOOKUP($A8,'Return Data'!$B$7:$R$2843,3,0)</f>
        <v>44302</v>
      </c>
      <c r="C8" s="65">
        <f>VLOOKUP($A8,'Return Data'!$B$7:$R$2843,4,0)</f>
        <v>46.244</v>
      </c>
      <c r="D8" s="65">
        <f>VLOOKUP($A8,'Return Data'!$B$7:$R$2843,10,0)</f>
        <v>9.9382000000000001</v>
      </c>
      <c r="E8" s="66">
        <f>RANK(D8,D$8:D$31,0)</f>
        <v>1</v>
      </c>
      <c r="F8" s="65">
        <f>VLOOKUP($A8,'Return Data'!$B$7:$R$2843,11,0)</f>
        <v>26.774100000000001</v>
      </c>
      <c r="G8" s="66">
        <f>RANK(F8,F$8:F$31,0)</f>
        <v>1</v>
      </c>
      <c r="H8" s="65">
        <f>VLOOKUP($A8,'Return Data'!$B$7:$R$2843,12,0)</f>
        <v>24.785799999999998</v>
      </c>
      <c r="I8" s="66">
        <f>RANK(H8,H$8:H$31,0)</f>
        <v>1</v>
      </c>
      <c r="J8" s="65">
        <f>VLOOKUP($A8,'Return Data'!$B$7:$R$2843,13,0)</f>
        <v>27.9084</v>
      </c>
      <c r="K8" s="66">
        <f>RANK(J8,J$8:J$31,0)</f>
        <v>1</v>
      </c>
      <c r="L8" s="65">
        <f>VLOOKUP($A8,'Return Data'!$B$7:$R$2843,17,0)</f>
        <v>8.7955000000000005</v>
      </c>
      <c r="M8" s="66">
        <f>RANK(L8,L$8:L$31,0)</f>
        <v>6</v>
      </c>
      <c r="N8" s="65">
        <f>VLOOKUP($A8,'Return Data'!$B$7:$R$2843,14,0)</f>
        <v>6.1003999999999996</v>
      </c>
      <c r="O8" s="66">
        <f>RANK(N8,N$8:N$31,0)</f>
        <v>14</v>
      </c>
      <c r="P8" s="65">
        <f>VLOOKUP($A8,'Return Data'!$B$7:$R$2843,15,0)</f>
        <v>8.6821000000000002</v>
      </c>
      <c r="Q8" s="66">
        <f>RANK(P8,P$8:P$31,0)</f>
        <v>4</v>
      </c>
      <c r="R8" s="65">
        <f>VLOOKUP($A8,'Return Data'!$B$7:$R$2843,16,0)</f>
        <v>9.4771999999999998</v>
      </c>
      <c r="S8" s="67">
        <f>RANK(R8,R$8:R$31,0)</f>
        <v>3</v>
      </c>
    </row>
    <row r="9" spans="1:20" x14ac:dyDescent="0.3">
      <c r="A9" s="63" t="s">
        <v>1652</v>
      </c>
      <c r="B9" s="64">
        <f>VLOOKUP($A9,'Return Data'!$B$7:$R$2843,3,0)</f>
        <v>44302</v>
      </c>
      <c r="C9" s="65">
        <f>VLOOKUP($A9,'Return Data'!$B$7:$R$2843,4,0)</f>
        <v>22.427299999999999</v>
      </c>
      <c r="D9" s="65">
        <f>VLOOKUP($A9,'Return Data'!$B$7:$R$2843,10,0)</f>
        <v>4.4885999999999999</v>
      </c>
      <c r="E9" s="66">
        <f t="shared" ref="E9:E31" si="0">RANK(D9,D$8:D$31,0)</f>
        <v>8</v>
      </c>
      <c r="F9" s="65">
        <f>VLOOKUP($A9,'Return Data'!$B$7:$R$2843,11,0)</f>
        <v>15.601800000000001</v>
      </c>
      <c r="G9" s="66">
        <f t="shared" ref="G9:G31" si="1">RANK(F9,F$8:F$31,0)</f>
        <v>6</v>
      </c>
      <c r="H9" s="65">
        <f>VLOOKUP($A9,'Return Data'!$B$7:$R$2843,12,0)</f>
        <v>14.347099999999999</v>
      </c>
      <c r="I9" s="66">
        <f t="shared" ref="I9:I31" si="2">RANK(H9,H$8:H$31,0)</f>
        <v>6</v>
      </c>
      <c r="J9" s="65">
        <f>VLOOKUP($A9,'Return Data'!$B$7:$R$2843,13,0)</f>
        <v>19.378599999999999</v>
      </c>
      <c r="K9" s="66">
        <f t="shared" ref="K9:K31" si="3">RANK(J9,J$8:J$31,0)</f>
        <v>6</v>
      </c>
      <c r="L9" s="65">
        <f>VLOOKUP($A9,'Return Data'!$B$7:$R$2843,17,0)</f>
        <v>7.0721999999999996</v>
      </c>
      <c r="M9" s="66">
        <f t="shared" ref="M9:M31" si="4">RANK(L9,L$8:L$31,0)</f>
        <v>15</v>
      </c>
      <c r="N9" s="65">
        <f>VLOOKUP($A9,'Return Data'!$B$7:$R$2843,14,0)</f>
        <v>6.1586999999999996</v>
      </c>
      <c r="O9" s="66">
        <f t="shared" ref="O9:O31" si="5">RANK(N9,N$8:N$31,0)</f>
        <v>13</v>
      </c>
      <c r="P9" s="65">
        <f>VLOOKUP($A9,'Return Data'!$B$7:$R$2843,15,0)</f>
        <v>7.0035999999999996</v>
      </c>
      <c r="Q9" s="66">
        <f t="shared" ref="Q9:Q31" si="6">RANK(P9,P$8:P$31,0)</f>
        <v>14</v>
      </c>
      <c r="R9" s="65">
        <f>VLOOKUP($A9,'Return Data'!$B$7:$R$2843,16,0)</f>
        <v>7.7961999999999998</v>
      </c>
      <c r="S9" s="67">
        <f t="shared" ref="S9:S31" si="7">RANK(R9,R$8:R$31,0)</f>
        <v>15</v>
      </c>
    </row>
    <row r="10" spans="1:20" x14ac:dyDescent="0.3">
      <c r="A10" s="63" t="s">
        <v>1653</v>
      </c>
      <c r="B10" s="64">
        <f>VLOOKUP($A10,'Return Data'!$B$7:$R$2843,3,0)</f>
        <v>44302</v>
      </c>
      <c r="C10" s="65">
        <f>VLOOKUP($A10,'Return Data'!$B$7:$R$2843,4,0)</f>
        <v>28.974699999999999</v>
      </c>
      <c r="D10" s="65">
        <f>VLOOKUP($A10,'Return Data'!$B$7:$R$2843,10,0)</f>
        <v>-3.8321999999999998</v>
      </c>
      <c r="E10" s="66">
        <f t="shared" si="0"/>
        <v>21</v>
      </c>
      <c r="F10" s="65">
        <f>VLOOKUP($A10,'Return Data'!$B$7:$R$2843,11,0)</f>
        <v>7.7035</v>
      </c>
      <c r="G10" s="66">
        <f t="shared" si="1"/>
        <v>21</v>
      </c>
      <c r="H10" s="65">
        <f>VLOOKUP($A10,'Return Data'!$B$7:$R$2843,12,0)</f>
        <v>7.2053000000000003</v>
      </c>
      <c r="I10" s="66">
        <f t="shared" si="2"/>
        <v>20</v>
      </c>
      <c r="J10" s="65">
        <f>VLOOKUP($A10,'Return Data'!$B$7:$R$2843,13,0)</f>
        <v>12.9099</v>
      </c>
      <c r="K10" s="66">
        <f t="shared" si="3"/>
        <v>17</v>
      </c>
      <c r="L10" s="65">
        <f>VLOOKUP($A10,'Return Data'!$B$7:$R$2843,17,0)</f>
        <v>10.6793</v>
      </c>
      <c r="M10" s="66">
        <f t="shared" si="4"/>
        <v>3</v>
      </c>
      <c r="N10" s="65">
        <f>VLOOKUP($A10,'Return Data'!$B$7:$R$2843,14,0)</f>
        <v>8.9114000000000004</v>
      </c>
      <c r="O10" s="66">
        <f t="shared" si="5"/>
        <v>3</v>
      </c>
      <c r="P10" s="65">
        <f>VLOOKUP($A10,'Return Data'!$B$7:$R$2843,15,0)</f>
        <v>8.4106000000000005</v>
      </c>
      <c r="Q10" s="66">
        <f t="shared" si="6"/>
        <v>6</v>
      </c>
      <c r="R10" s="65">
        <f>VLOOKUP($A10,'Return Data'!$B$7:$R$2843,16,0)</f>
        <v>6.6128</v>
      </c>
      <c r="S10" s="67">
        <f t="shared" si="7"/>
        <v>19</v>
      </c>
    </row>
    <row r="11" spans="1:20" x14ac:dyDescent="0.3">
      <c r="A11" s="63" t="s">
        <v>1654</v>
      </c>
      <c r="B11" s="64">
        <f>VLOOKUP($A11,'Return Data'!$B$7:$R$2843,3,0)</f>
        <v>44302</v>
      </c>
      <c r="C11" s="65">
        <f>VLOOKUP($A11,'Return Data'!$B$7:$R$2843,4,0)</f>
        <v>32.827100000000002</v>
      </c>
      <c r="D11" s="65">
        <f>VLOOKUP($A11,'Return Data'!$B$7:$R$2843,10,0)</f>
        <v>-1.6464000000000001</v>
      </c>
      <c r="E11" s="66">
        <f t="shared" si="0"/>
        <v>18</v>
      </c>
      <c r="F11" s="65">
        <f>VLOOKUP($A11,'Return Data'!$B$7:$R$2843,11,0)</f>
        <v>10.4344</v>
      </c>
      <c r="G11" s="66">
        <f t="shared" si="1"/>
        <v>16</v>
      </c>
      <c r="H11" s="65">
        <f>VLOOKUP($A11,'Return Data'!$B$7:$R$2843,12,0)</f>
        <v>9.0786999999999995</v>
      </c>
      <c r="I11" s="66">
        <f t="shared" si="2"/>
        <v>18</v>
      </c>
      <c r="J11" s="65">
        <f>VLOOKUP($A11,'Return Data'!$B$7:$R$2843,13,0)</f>
        <v>12.742000000000001</v>
      </c>
      <c r="K11" s="66">
        <f t="shared" si="3"/>
        <v>18</v>
      </c>
      <c r="L11" s="65">
        <f>VLOOKUP($A11,'Return Data'!$B$7:$R$2843,17,0)</f>
        <v>7.4569999999999999</v>
      </c>
      <c r="M11" s="66">
        <f t="shared" si="4"/>
        <v>12</v>
      </c>
      <c r="N11" s="65">
        <f>VLOOKUP($A11,'Return Data'!$B$7:$R$2843,14,0)</f>
        <v>6.7298999999999998</v>
      </c>
      <c r="O11" s="66">
        <f t="shared" si="5"/>
        <v>9</v>
      </c>
      <c r="P11" s="65">
        <f>VLOOKUP($A11,'Return Data'!$B$7:$R$2843,15,0)</f>
        <v>7.4214000000000002</v>
      </c>
      <c r="Q11" s="66">
        <f t="shared" si="6"/>
        <v>8</v>
      </c>
      <c r="R11" s="65">
        <f>VLOOKUP($A11,'Return Data'!$B$7:$R$2843,16,0)</f>
        <v>7.4359999999999999</v>
      </c>
      <c r="S11" s="67">
        <f t="shared" si="7"/>
        <v>16</v>
      </c>
    </row>
    <row r="12" spans="1:20" x14ac:dyDescent="0.3">
      <c r="A12" s="63" t="s">
        <v>1655</v>
      </c>
      <c r="B12" s="64">
        <f>VLOOKUP($A12,'Return Data'!$B$7:$R$2843,3,0)</f>
        <v>44302</v>
      </c>
      <c r="C12" s="65">
        <f>VLOOKUP($A12,'Return Data'!$B$7:$R$2843,4,0)</f>
        <v>21.450800000000001</v>
      </c>
      <c r="D12" s="65">
        <f>VLOOKUP($A12,'Return Data'!$B$7:$R$2843,10,0)</f>
        <v>1.5409999999999999</v>
      </c>
      <c r="E12" s="66">
        <f t="shared" si="0"/>
        <v>15</v>
      </c>
      <c r="F12" s="65">
        <f>VLOOKUP($A12,'Return Data'!$B$7:$R$2843,11,0)</f>
        <v>8.7268000000000008</v>
      </c>
      <c r="G12" s="66">
        <f t="shared" si="1"/>
        <v>18</v>
      </c>
      <c r="H12" s="65">
        <f>VLOOKUP($A12,'Return Data'!$B$7:$R$2843,12,0)</f>
        <v>13.392799999999999</v>
      </c>
      <c r="I12" s="66">
        <f t="shared" si="2"/>
        <v>10</v>
      </c>
      <c r="J12" s="65">
        <f>VLOOKUP($A12,'Return Data'!$B$7:$R$2843,13,0)</f>
        <v>13.9878</v>
      </c>
      <c r="K12" s="66">
        <f t="shared" si="3"/>
        <v>15</v>
      </c>
      <c r="L12" s="65">
        <f>VLOOKUP($A12,'Return Data'!$B$7:$R$2843,17,0)</f>
        <v>0.68959999999999999</v>
      </c>
      <c r="M12" s="66">
        <f t="shared" si="4"/>
        <v>20</v>
      </c>
      <c r="N12" s="65">
        <f>VLOOKUP($A12,'Return Data'!$B$7:$R$2843,14,0)</f>
        <v>0.30680000000000002</v>
      </c>
      <c r="O12" s="66">
        <f t="shared" si="5"/>
        <v>20</v>
      </c>
      <c r="P12" s="65">
        <f>VLOOKUP($A12,'Return Data'!$B$7:$R$2843,15,0)</f>
        <v>4.4614000000000003</v>
      </c>
      <c r="Q12" s="66">
        <f t="shared" si="6"/>
        <v>19</v>
      </c>
      <c r="R12" s="65">
        <f>VLOOKUP($A12,'Return Data'!$B$7:$R$2843,16,0)</f>
        <v>6.5172999999999996</v>
      </c>
      <c r="S12" s="67">
        <f t="shared" si="7"/>
        <v>20</v>
      </c>
    </row>
    <row r="13" spans="1:20" x14ac:dyDescent="0.3">
      <c r="A13" s="63" t="s">
        <v>1656</v>
      </c>
      <c r="B13" s="64">
        <f>VLOOKUP($A13,'Return Data'!$B$7:$R$2843,3,0)</f>
        <v>44302</v>
      </c>
      <c r="C13" s="65">
        <f>VLOOKUP($A13,'Return Data'!$B$7:$R$2843,4,0)</f>
        <v>80.447280994756497</v>
      </c>
      <c r="D13" s="65">
        <f>VLOOKUP($A13,'Return Data'!$B$7:$R$2843,10,0)</f>
        <v>5.5521000000000003</v>
      </c>
      <c r="E13" s="66">
        <f t="shared" si="0"/>
        <v>6</v>
      </c>
      <c r="F13" s="65">
        <f>VLOOKUP($A13,'Return Data'!$B$7:$R$2843,11,0)</f>
        <v>13.9194</v>
      </c>
      <c r="G13" s="66">
        <f t="shared" si="1"/>
        <v>10</v>
      </c>
      <c r="H13" s="65">
        <f>VLOOKUP($A13,'Return Data'!$B$7:$R$2843,12,0)</f>
        <v>13.6173</v>
      </c>
      <c r="I13" s="66">
        <f t="shared" si="2"/>
        <v>8</v>
      </c>
      <c r="J13" s="65">
        <f>VLOOKUP($A13,'Return Data'!$B$7:$R$2843,13,0)</f>
        <v>19.155100000000001</v>
      </c>
      <c r="K13" s="66">
        <f t="shared" si="3"/>
        <v>7</v>
      </c>
      <c r="L13" s="65">
        <f>VLOOKUP($A13,'Return Data'!$B$7:$R$2843,17,0)</f>
        <v>11.3055</v>
      </c>
      <c r="M13" s="66">
        <f t="shared" si="4"/>
        <v>2</v>
      </c>
      <c r="N13" s="65">
        <f>VLOOKUP($A13,'Return Data'!$B$7:$R$2843,14,0)</f>
        <v>9.6984999999999992</v>
      </c>
      <c r="O13" s="66">
        <f t="shared" si="5"/>
        <v>1</v>
      </c>
      <c r="P13" s="65">
        <f>VLOOKUP($A13,'Return Data'!$B$7:$R$2843,15,0)</f>
        <v>8.7996999999999996</v>
      </c>
      <c r="Q13" s="66">
        <f t="shared" si="6"/>
        <v>3</v>
      </c>
      <c r="R13" s="65">
        <f>VLOOKUP($A13,'Return Data'!$B$7:$R$2843,16,0)</f>
        <v>8.4856999999999996</v>
      </c>
      <c r="S13" s="67">
        <f t="shared" si="7"/>
        <v>9</v>
      </c>
    </row>
    <row r="14" spans="1:20" x14ac:dyDescent="0.3">
      <c r="A14" s="63" t="s">
        <v>1657</v>
      </c>
      <c r="B14" s="64">
        <f>VLOOKUP($A14,'Return Data'!$B$7:$R$2843,3,0)</f>
        <v>44302</v>
      </c>
      <c r="C14" s="65">
        <f>VLOOKUP($A14,'Return Data'!$B$7:$R$2843,4,0)</f>
        <v>41.374499999999998</v>
      </c>
      <c r="D14" s="65">
        <f>VLOOKUP($A14,'Return Data'!$B$7:$R$2843,10,0)</f>
        <v>7.1155999999999997</v>
      </c>
      <c r="E14" s="66">
        <f t="shared" si="0"/>
        <v>3</v>
      </c>
      <c r="F14" s="65">
        <f>VLOOKUP($A14,'Return Data'!$B$7:$R$2843,11,0)</f>
        <v>14.114800000000001</v>
      </c>
      <c r="G14" s="66">
        <f t="shared" si="1"/>
        <v>9</v>
      </c>
      <c r="H14" s="65">
        <f>VLOOKUP($A14,'Return Data'!$B$7:$R$2843,12,0)</f>
        <v>13.4642</v>
      </c>
      <c r="I14" s="66">
        <f t="shared" si="2"/>
        <v>9</v>
      </c>
      <c r="J14" s="65">
        <f>VLOOKUP($A14,'Return Data'!$B$7:$R$2843,13,0)</f>
        <v>18.4528</v>
      </c>
      <c r="K14" s="66">
        <f t="shared" si="3"/>
        <v>8</v>
      </c>
      <c r="L14" s="65">
        <f>VLOOKUP($A14,'Return Data'!$B$7:$R$2843,17,0)</f>
        <v>7.7766999999999999</v>
      </c>
      <c r="M14" s="66">
        <f t="shared" si="4"/>
        <v>11</v>
      </c>
      <c r="N14" s="65">
        <f>VLOOKUP($A14,'Return Data'!$B$7:$R$2843,14,0)</f>
        <v>4.0810000000000004</v>
      </c>
      <c r="O14" s="66">
        <f t="shared" si="5"/>
        <v>18</v>
      </c>
      <c r="P14" s="65">
        <f>VLOOKUP($A14,'Return Data'!$B$7:$R$2843,15,0)</f>
        <v>6.6806999999999999</v>
      </c>
      <c r="Q14" s="66">
        <f t="shared" si="6"/>
        <v>16</v>
      </c>
      <c r="R14" s="65">
        <f>VLOOKUP($A14,'Return Data'!$B$7:$R$2843,16,0)</f>
        <v>8.7889999999999997</v>
      </c>
      <c r="S14" s="67">
        <f t="shared" si="7"/>
        <v>7</v>
      </c>
    </row>
    <row r="15" spans="1:20" x14ac:dyDescent="0.3">
      <c r="A15" s="63" t="s">
        <v>1658</v>
      </c>
      <c r="B15" s="64">
        <f>VLOOKUP($A15,'Return Data'!$B$7:$R$2843,3,0)</f>
        <v>44302</v>
      </c>
      <c r="C15" s="65">
        <f>VLOOKUP($A15,'Return Data'!$B$7:$R$2843,4,0)</f>
        <v>21.074400000000001</v>
      </c>
      <c r="D15" s="65">
        <f>VLOOKUP($A15,'Return Data'!$B$7:$R$2843,10,0)</f>
        <v>0.73029999999999995</v>
      </c>
      <c r="E15" s="66">
        <f t="shared" si="0"/>
        <v>16</v>
      </c>
      <c r="F15" s="65">
        <f>VLOOKUP($A15,'Return Data'!$B$7:$R$2843,11,0)</f>
        <v>9.5632999999999999</v>
      </c>
      <c r="G15" s="66">
        <f t="shared" si="1"/>
        <v>17</v>
      </c>
      <c r="H15" s="65">
        <f>VLOOKUP($A15,'Return Data'!$B$7:$R$2843,12,0)</f>
        <v>8.5574999999999992</v>
      </c>
      <c r="I15" s="66">
        <f t="shared" si="2"/>
        <v>19</v>
      </c>
      <c r="J15" s="65">
        <f>VLOOKUP($A15,'Return Data'!$B$7:$R$2843,13,0)</f>
        <v>11.743600000000001</v>
      </c>
      <c r="K15" s="66">
        <f t="shared" si="3"/>
        <v>21</v>
      </c>
      <c r="L15" s="65">
        <f>VLOOKUP($A15,'Return Data'!$B$7:$R$2843,17,0)</f>
        <v>5.1383999999999999</v>
      </c>
      <c r="M15" s="66">
        <f t="shared" si="4"/>
        <v>18</v>
      </c>
      <c r="N15" s="65">
        <f>VLOOKUP($A15,'Return Data'!$B$7:$R$2843,14,0)</f>
        <v>5.1063000000000001</v>
      </c>
      <c r="O15" s="66">
        <f t="shared" si="5"/>
        <v>17</v>
      </c>
      <c r="P15" s="65">
        <f>VLOOKUP($A15,'Return Data'!$B$7:$R$2843,15,0)</f>
        <v>6.0133999999999999</v>
      </c>
      <c r="Q15" s="66">
        <f t="shared" si="6"/>
        <v>17</v>
      </c>
      <c r="R15" s="65">
        <f>VLOOKUP($A15,'Return Data'!$B$7:$R$2843,16,0)</f>
        <v>7.1993</v>
      </c>
      <c r="S15" s="67">
        <f t="shared" si="7"/>
        <v>17</v>
      </c>
    </row>
    <row r="16" spans="1:20" x14ac:dyDescent="0.3">
      <c r="A16" s="63" t="s">
        <v>1659</v>
      </c>
      <c r="B16" s="64">
        <f>VLOOKUP($A16,'Return Data'!$B$7:$R$2843,3,0)</f>
        <v>44302</v>
      </c>
      <c r="C16" s="65">
        <f>VLOOKUP($A16,'Return Data'!$B$7:$R$2843,4,0)</f>
        <v>64.142600000000002</v>
      </c>
      <c r="D16" s="65">
        <f>VLOOKUP($A16,'Return Data'!$B$7:$R$2843,10,0)</f>
        <v>3.1892999999999998</v>
      </c>
      <c r="E16" s="66">
        <f t="shared" si="0"/>
        <v>12</v>
      </c>
      <c r="F16" s="65">
        <f>VLOOKUP($A16,'Return Data'!$B$7:$R$2843,11,0)</f>
        <v>15.0052</v>
      </c>
      <c r="G16" s="66">
        <f t="shared" si="1"/>
        <v>8</v>
      </c>
      <c r="H16" s="65">
        <f>VLOOKUP($A16,'Return Data'!$B$7:$R$2843,12,0)</f>
        <v>13.033099999999999</v>
      </c>
      <c r="I16" s="66">
        <f t="shared" si="2"/>
        <v>11</v>
      </c>
      <c r="J16" s="65">
        <f>VLOOKUP($A16,'Return Data'!$B$7:$R$2843,13,0)</f>
        <v>15.9665</v>
      </c>
      <c r="K16" s="66">
        <f t="shared" si="3"/>
        <v>10</v>
      </c>
      <c r="L16" s="65">
        <f>VLOOKUP($A16,'Return Data'!$B$7:$R$2843,17,0)</f>
        <v>7.4330999999999996</v>
      </c>
      <c r="M16" s="66">
        <f t="shared" si="4"/>
        <v>13</v>
      </c>
      <c r="N16" s="65">
        <f>VLOOKUP($A16,'Return Data'!$B$7:$R$2843,14,0)</f>
        <v>6.5776000000000003</v>
      </c>
      <c r="O16" s="66">
        <f t="shared" si="5"/>
        <v>11</v>
      </c>
      <c r="P16" s="65">
        <f>VLOOKUP($A16,'Return Data'!$B$7:$R$2843,15,0)</f>
        <v>6.9932999999999996</v>
      </c>
      <c r="Q16" s="66">
        <f t="shared" si="6"/>
        <v>15</v>
      </c>
      <c r="R16" s="65">
        <f>VLOOKUP($A16,'Return Data'!$B$7:$R$2843,16,0)</f>
        <v>9.4598999999999993</v>
      </c>
      <c r="S16" s="67">
        <f t="shared" si="7"/>
        <v>4</v>
      </c>
    </row>
    <row r="17" spans="1:19" x14ac:dyDescent="0.3">
      <c r="A17" s="63" t="s">
        <v>1660</v>
      </c>
      <c r="B17" s="64"/>
      <c r="C17" s="65"/>
      <c r="D17" s="65"/>
      <c r="E17" s="66"/>
      <c r="F17" s="65"/>
      <c r="G17" s="66"/>
      <c r="H17" s="65"/>
      <c r="I17" s="66"/>
      <c r="J17" s="65"/>
      <c r="K17" s="66"/>
      <c r="L17" s="65"/>
      <c r="M17" s="66"/>
      <c r="N17" s="65"/>
      <c r="O17" s="66"/>
      <c r="P17" s="65"/>
      <c r="Q17" s="66"/>
      <c r="R17" s="65"/>
      <c r="S17" s="67"/>
    </row>
    <row r="18" spans="1:19" x14ac:dyDescent="0.3">
      <c r="A18" s="63" t="s">
        <v>1661</v>
      </c>
      <c r="B18" s="64">
        <f>VLOOKUP($A18,'Return Data'!$B$7:$R$2843,3,0)</f>
        <v>44302</v>
      </c>
      <c r="C18" s="65">
        <f>VLOOKUP($A18,'Return Data'!$B$7:$R$2843,4,0)</f>
        <v>53.944800000000001</v>
      </c>
      <c r="D18" s="65">
        <f>VLOOKUP($A18,'Return Data'!$B$7:$R$2843,10,0)</f>
        <v>6.1013999999999999</v>
      </c>
      <c r="E18" s="66">
        <f t="shared" si="0"/>
        <v>4</v>
      </c>
      <c r="F18" s="65">
        <f>VLOOKUP($A18,'Return Data'!$B$7:$R$2843,11,0)</f>
        <v>22.6281</v>
      </c>
      <c r="G18" s="66">
        <f t="shared" si="1"/>
        <v>2</v>
      </c>
      <c r="H18" s="65">
        <f>VLOOKUP($A18,'Return Data'!$B$7:$R$2843,12,0)</f>
        <v>18.893599999999999</v>
      </c>
      <c r="I18" s="66">
        <f t="shared" si="2"/>
        <v>3</v>
      </c>
      <c r="J18" s="65">
        <f>VLOOKUP($A18,'Return Data'!$B$7:$R$2843,13,0)</f>
        <v>20.6541</v>
      </c>
      <c r="K18" s="66">
        <f t="shared" si="3"/>
        <v>5</v>
      </c>
      <c r="L18" s="65">
        <f>VLOOKUP($A18,'Return Data'!$B$7:$R$2843,17,0)</f>
        <v>8.6652000000000005</v>
      </c>
      <c r="M18" s="66">
        <f t="shared" si="4"/>
        <v>7</v>
      </c>
      <c r="N18" s="65">
        <f>VLOOKUP($A18,'Return Data'!$B$7:$R$2843,14,0)</f>
        <v>7.3029999999999999</v>
      </c>
      <c r="O18" s="66">
        <f t="shared" si="5"/>
        <v>6</v>
      </c>
      <c r="P18" s="65">
        <f>VLOOKUP($A18,'Return Data'!$B$7:$R$2843,15,0)</f>
        <v>8.44</v>
      </c>
      <c r="Q18" s="66">
        <f t="shared" si="6"/>
        <v>5</v>
      </c>
      <c r="R18" s="65">
        <f>VLOOKUP($A18,'Return Data'!$B$7:$R$2843,16,0)</f>
        <v>10.221299999999999</v>
      </c>
      <c r="S18" s="67">
        <f t="shared" si="7"/>
        <v>1</v>
      </c>
    </row>
    <row r="19" spans="1:19" x14ac:dyDescent="0.3">
      <c r="A19" s="63" t="s">
        <v>1662</v>
      </c>
      <c r="B19" s="64">
        <f>VLOOKUP($A19,'Return Data'!$B$7:$R$2843,3,0)</f>
        <v>44302</v>
      </c>
      <c r="C19" s="65">
        <f>VLOOKUP($A19,'Return Data'!$B$7:$R$2843,4,0)</f>
        <v>42.738700000000001</v>
      </c>
      <c r="D19" s="65">
        <f>VLOOKUP($A19,'Return Data'!$B$7:$R$2843,10,0)</f>
        <v>-2.1720000000000002</v>
      </c>
      <c r="E19" s="66">
        <f t="shared" si="0"/>
        <v>20</v>
      </c>
      <c r="F19" s="65">
        <f>VLOOKUP($A19,'Return Data'!$B$7:$R$2843,11,0)</f>
        <v>11.1495</v>
      </c>
      <c r="G19" s="66">
        <f t="shared" si="1"/>
        <v>14</v>
      </c>
      <c r="H19" s="65">
        <f>VLOOKUP($A19,'Return Data'!$B$7:$R$2843,12,0)</f>
        <v>10.852</v>
      </c>
      <c r="I19" s="66">
        <f t="shared" si="2"/>
        <v>14</v>
      </c>
      <c r="J19" s="65">
        <f>VLOOKUP($A19,'Return Data'!$B$7:$R$2843,13,0)</f>
        <v>15.7095</v>
      </c>
      <c r="K19" s="66">
        <f t="shared" si="3"/>
        <v>11</v>
      </c>
      <c r="L19" s="65">
        <f>VLOOKUP($A19,'Return Data'!$B$7:$R$2843,17,0)</f>
        <v>8.0911000000000008</v>
      </c>
      <c r="M19" s="66">
        <f t="shared" si="4"/>
        <v>9</v>
      </c>
      <c r="N19" s="65">
        <f>VLOOKUP($A19,'Return Data'!$B$7:$R$2843,14,0)</f>
        <v>6.6212999999999997</v>
      </c>
      <c r="O19" s="66">
        <f t="shared" si="5"/>
        <v>10</v>
      </c>
      <c r="P19" s="65">
        <f>VLOOKUP($A19,'Return Data'!$B$7:$R$2843,15,0)</f>
        <v>7.3471000000000002</v>
      </c>
      <c r="Q19" s="66">
        <f t="shared" si="6"/>
        <v>9</v>
      </c>
      <c r="R19" s="65">
        <f>VLOOKUP($A19,'Return Data'!$B$7:$R$2843,16,0)</f>
        <v>8.8367000000000004</v>
      </c>
      <c r="S19" s="67">
        <f t="shared" si="7"/>
        <v>6</v>
      </c>
    </row>
    <row r="20" spans="1:19" x14ac:dyDescent="0.3">
      <c r="A20" s="63" t="s">
        <v>1663</v>
      </c>
      <c r="B20" s="64">
        <f>VLOOKUP($A20,'Return Data'!$B$7:$R$2843,3,0)</f>
        <v>44302</v>
      </c>
      <c r="C20" s="65">
        <f>VLOOKUP($A20,'Return Data'!$B$7:$R$2843,4,0)</f>
        <v>51.113799999999998</v>
      </c>
      <c r="D20" s="65">
        <f>VLOOKUP($A20,'Return Data'!$B$7:$R$2843,10,0)</f>
        <v>3.6888000000000001</v>
      </c>
      <c r="E20" s="66">
        <f t="shared" si="0"/>
        <v>9</v>
      </c>
      <c r="F20" s="65">
        <f>VLOOKUP($A20,'Return Data'!$B$7:$R$2843,11,0)</f>
        <v>12.4086</v>
      </c>
      <c r="G20" s="66">
        <f t="shared" si="1"/>
        <v>12</v>
      </c>
      <c r="H20" s="65">
        <f>VLOOKUP($A20,'Return Data'!$B$7:$R$2843,12,0)</f>
        <v>13.8268</v>
      </c>
      <c r="I20" s="66">
        <f t="shared" si="2"/>
        <v>7</v>
      </c>
      <c r="J20" s="65">
        <f>VLOOKUP($A20,'Return Data'!$B$7:$R$2843,13,0)</f>
        <v>16.9069</v>
      </c>
      <c r="K20" s="66">
        <f t="shared" si="3"/>
        <v>9</v>
      </c>
      <c r="L20" s="65">
        <f>VLOOKUP($A20,'Return Data'!$B$7:$R$2843,17,0)</f>
        <v>9.3590999999999998</v>
      </c>
      <c r="M20" s="66">
        <f t="shared" si="4"/>
        <v>5</v>
      </c>
      <c r="N20" s="65">
        <f>VLOOKUP($A20,'Return Data'!$B$7:$R$2843,14,0)</f>
        <v>8.5328999999999997</v>
      </c>
      <c r="O20" s="66">
        <f t="shared" si="5"/>
        <v>4</v>
      </c>
      <c r="P20" s="65">
        <f>VLOOKUP($A20,'Return Data'!$B$7:$R$2843,15,0)</f>
        <v>9.9200999999999997</v>
      </c>
      <c r="Q20" s="66">
        <f t="shared" si="6"/>
        <v>1</v>
      </c>
      <c r="R20" s="65">
        <f>VLOOKUP($A20,'Return Data'!$B$7:$R$2843,16,0)</f>
        <v>10.036799999999999</v>
      </c>
      <c r="S20" s="67">
        <f t="shared" si="7"/>
        <v>2</v>
      </c>
    </row>
    <row r="21" spans="1:19" x14ac:dyDescent="0.3">
      <c r="A21" s="63" t="s">
        <v>1664</v>
      </c>
      <c r="B21" s="64">
        <f>VLOOKUP($A21,'Return Data'!$B$7:$R$2843,3,0)</f>
        <v>44302</v>
      </c>
      <c r="C21" s="65">
        <f>VLOOKUP($A21,'Return Data'!$B$7:$R$2843,4,0)</f>
        <v>24.624600000000001</v>
      </c>
      <c r="D21" s="65">
        <f>VLOOKUP($A21,'Return Data'!$B$7:$R$2843,10,0)</f>
        <v>0.1026</v>
      </c>
      <c r="E21" s="66">
        <f t="shared" si="0"/>
        <v>17</v>
      </c>
      <c r="F21" s="65">
        <f>VLOOKUP($A21,'Return Data'!$B$7:$R$2843,11,0)</f>
        <v>8.7006999999999994</v>
      </c>
      <c r="G21" s="66">
        <f t="shared" si="1"/>
        <v>19</v>
      </c>
      <c r="H21" s="65">
        <f>VLOOKUP($A21,'Return Data'!$B$7:$R$2843,12,0)</f>
        <v>9.8272999999999993</v>
      </c>
      <c r="I21" s="66">
        <f t="shared" si="2"/>
        <v>17</v>
      </c>
      <c r="J21" s="65">
        <f>VLOOKUP($A21,'Return Data'!$B$7:$R$2843,13,0)</f>
        <v>14.3926</v>
      </c>
      <c r="K21" s="66">
        <f t="shared" si="3"/>
        <v>14</v>
      </c>
      <c r="L21" s="65">
        <f>VLOOKUP($A21,'Return Data'!$B$7:$R$2843,17,0)</f>
        <v>7.0782999999999996</v>
      </c>
      <c r="M21" s="66">
        <f t="shared" si="4"/>
        <v>14</v>
      </c>
      <c r="N21" s="65">
        <f>VLOOKUP($A21,'Return Data'!$B$7:$R$2843,14,0)</f>
        <v>6.3312999999999997</v>
      </c>
      <c r="O21" s="66">
        <f t="shared" si="5"/>
        <v>12</v>
      </c>
      <c r="P21" s="65">
        <f>VLOOKUP($A21,'Return Data'!$B$7:$R$2843,15,0)</f>
        <v>7.3056999999999999</v>
      </c>
      <c r="Q21" s="66">
        <f t="shared" si="6"/>
        <v>11</v>
      </c>
      <c r="R21" s="65">
        <f>VLOOKUP($A21,'Return Data'!$B$7:$R$2843,16,0)</f>
        <v>8.4215</v>
      </c>
      <c r="S21" s="67">
        <f t="shared" si="7"/>
        <v>10</v>
      </c>
    </row>
    <row r="22" spans="1:19" x14ac:dyDescent="0.3">
      <c r="A22" s="63" t="s">
        <v>1665</v>
      </c>
      <c r="B22" s="64">
        <f>VLOOKUP($A22,'Return Data'!$B$7:$R$2843,3,0)</f>
        <v>44302</v>
      </c>
      <c r="C22" s="65">
        <f>VLOOKUP($A22,'Return Data'!$B$7:$R$2843,4,0)</f>
        <v>15.249599999999999</v>
      </c>
      <c r="D22" s="65">
        <f>VLOOKUP($A22,'Return Data'!$B$7:$R$2843,10,0)</f>
        <v>2.7622</v>
      </c>
      <c r="E22" s="66">
        <f t="shared" si="0"/>
        <v>13</v>
      </c>
      <c r="F22" s="65">
        <f>VLOOKUP($A22,'Return Data'!$B$7:$R$2843,11,0)</f>
        <v>15.132</v>
      </c>
      <c r="G22" s="66">
        <f t="shared" si="1"/>
        <v>7</v>
      </c>
      <c r="H22" s="65">
        <f>VLOOKUP($A22,'Return Data'!$B$7:$R$2843,12,0)</f>
        <v>12.7272</v>
      </c>
      <c r="I22" s="66">
        <f t="shared" si="2"/>
        <v>12</v>
      </c>
      <c r="J22" s="65">
        <f>VLOOKUP($A22,'Return Data'!$B$7:$R$2843,13,0)</f>
        <v>13.0907</v>
      </c>
      <c r="K22" s="66">
        <f t="shared" si="3"/>
        <v>16</v>
      </c>
      <c r="L22" s="65">
        <f>VLOOKUP($A22,'Return Data'!$B$7:$R$2843,17,0)</f>
        <v>6.133</v>
      </c>
      <c r="M22" s="66">
        <f t="shared" si="4"/>
        <v>16</v>
      </c>
      <c r="N22" s="65">
        <f>VLOOKUP($A22,'Return Data'!$B$7:$R$2843,14,0)</f>
        <v>5.7393999999999998</v>
      </c>
      <c r="O22" s="66">
        <f t="shared" si="5"/>
        <v>15</v>
      </c>
      <c r="P22" s="65"/>
      <c r="Q22" s="66"/>
      <c r="R22" s="65">
        <f>VLOOKUP($A22,'Return Data'!$B$7:$R$2843,16,0)</f>
        <v>8.1663999999999994</v>
      </c>
      <c r="S22" s="67">
        <f t="shared" si="7"/>
        <v>12</v>
      </c>
    </row>
    <row r="23" spans="1:19" x14ac:dyDescent="0.3">
      <c r="A23" s="63" t="s">
        <v>1666</v>
      </c>
      <c r="B23" s="64">
        <f>VLOOKUP($A23,'Return Data'!$B$7:$R$2843,3,0)</f>
        <v>44302</v>
      </c>
      <c r="C23" s="65">
        <f>VLOOKUP($A23,'Return Data'!$B$7:$R$2843,4,0)</f>
        <v>38.789400000000001</v>
      </c>
      <c r="D23" s="65">
        <f>VLOOKUP($A23,'Return Data'!$B$7:$R$2843,10,0)</f>
        <v>5.2865000000000002</v>
      </c>
      <c r="E23" s="66">
        <f t="shared" si="0"/>
        <v>7</v>
      </c>
      <c r="F23" s="65">
        <f>VLOOKUP($A23,'Return Data'!$B$7:$R$2843,11,0)</f>
        <v>20.0092</v>
      </c>
      <c r="G23" s="66">
        <f t="shared" si="1"/>
        <v>4</v>
      </c>
      <c r="H23" s="65">
        <f>VLOOKUP($A23,'Return Data'!$B$7:$R$2843,12,0)</f>
        <v>18.680800000000001</v>
      </c>
      <c r="I23" s="66">
        <f t="shared" si="2"/>
        <v>4</v>
      </c>
      <c r="J23" s="65">
        <f>VLOOKUP($A23,'Return Data'!$B$7:$R$2843,13,0)</f>
        <v>22.640699999999999</v>
      </c>
      <c r="K23" s="66">
        <f t="shared" si="3"/>
        <v>4</v>
      </c>
      <c r="L23" s="65">
        <f>VLOOKUP($A23,'Return Data'!$B$7:$R$2843,17,0)</f>
        <v>11.842000000000001</v>
      </c>
      <c r="M23" s="66">
        <f t="shared" si="4"/>
        <v>1</v>
      </c>
      <c r="N23" s="65">
        <f>VLOOKUP($A23,'Return Data'!$B$7:$R$2843,14,0)</f>
        <v>9.1519999999999992</v>
      </c>
      <c r="O23" s="66">
        <f t="shared" si="5"/>
        <v>2</v>
      </c>
      <c r="P23" s="65">
        <f>VLOOKUP($A23,'Return Data'!$B$7:$R$2843,15,0)</f>
        <v>9.4661000000000008</v>
      </c>
      <c r="Q23" s="66">
        <f t="shared" si="6"/>
        <v>2</v>
      </c>
      <c r="R23" s="65">
        <f>VLOOKUP($A23,'Return Data'!$B$7:$R$2843,16,0)</f>
        <v>8.1100999999999992</v>
      </c>
      <c r="S23" s="67">
        <f t="shared" si="7"/>
        <v>14</v>
      </c>
    </row>
    <row r="24" spans="1:19" x14ac:dyDescent="0.3">
      <c r="A24" s="63" t="s">
        <v>1667</v>
      </c>
      <c r="B24" s="64">
        <f>VLOOKUP($A24,'Return Data'!$B$7:$R$2843,3,0)</f>
        <v>44302</v>
      </c>
      <c r="C24" s="65">
        <f>VLOOKUP($A24,'Return Data'!$B$7:$R$2843,4,0)</f>
        <v>40.279200000000003</v>
      </c>
      <c r="D24" s="65">
        <f>VLOOKUP($A24,'Return Data'!$B$7:$R$2843,10,0)</f>
        <v>3.3679000000000001</v>
      </c>
      <c r="E24" s="66">
        <f t="shared" si="0"/>
        <v>10</v>
      </c>
      <c r="F24" s="65">
        <f>VLOOKUP($A24,'Return Data'!$B$7:$R$2843,11,0)</f>
        <v>10.9999</v>
      </c>
      <c r="G24" s="66">
        <f t="shared" si="1"/>
        <v>15</v>
      </c>
      <c r="H24" s="65">
        <f>VLOOKUP($A24,'Return Data'!$B$7:$R$2843,12,0)</f>
        <v>10.3385</v>
      </c>
      <c r="I24" s="66">
        <f t="shared" si="2"/>
        <v>15</v>
      </c>
      <c r="J24" s="65">
        <f>VLOOKUP($A24,'Return Data'!$B$7:$R$2843,13,0)</f>
        <v>14.417199999999999</v>
      </c>
      <c r="K24" s="66">
        <f t="shared" si="3"/>
        <v>13</v>
      </c>
      <c r="L24" s="65">
        <f>VLOOKUP($A24,'Return Data'!$B$7:$R$2843,17,0)</f>
        <v>7.8780999999999999</v>
      </c>
      <c r="M24" s="66">
        <f t="shared" si="4"/>
        <v>10</v>
      </c>
      <c r="N24" s="65">
        <f>VLOOKUP($A24,'Return Data'!$B$7:$R$2843,14,0)</f>
        <v>6.7758000000000003</v>
      </c>
      <c r="O24" s="66">
        <f t="shared" si="5"/>
        <v>8</v>
      </c>
      <c r="P24" s="65">
        <f>VLOOKUP($A24,'Return Data'!$B$7:$R$2843,15,0)</f>
        <v>7.2592999999999996</v>
      </c>
      <c r="Q24" s="66">
        <f t="shared" si="6"/>
        <v>12</v>
      </c>
      <c r="R24" s="65">
        <f>VLOOKUP($A24,'Return Data'!$B$7:$R$2843,16,0)</f>
        <v>5.9255000000000004</v>
      </c>
      <c r="S24" s="67">
        <f t="shared" si="7"/>
        <v>21</v>
      </c>
    </row>
    <row r="25" spans="1:19" x14ac:dyDescent="0.3">
      <c r="A25" s="63" t="s">
        <v>1668</v>
      </c>
      <c r="B25" s="64">
        <f>VLOOKUP($A25,'Return Data'!$B$7:$R$2843,3,0)</f>
        <v>44302</v>
      </c>
      <c r="C25" s="65">
        <f>VLOOKUP($A25,'Return Data'!$B$7:$R$2843,4,0)</f>
        <v>63.315800000000003</v>
      </c>
      <c r="D25" s="65">
        <f>VLOOKUP($A25,'Return Data'!$B$7:$R$2843,10,0)</f>
        <v>-1.8363</v>
      </c>
      <c r="E25" s="66">
        <f t="shared" si="0"/>
        <v>19</v>
      </c>
      <c r="F25" s="65">
        <f>VLOOKUP($A25,'Return Data'!$B$7:$R$2843,11,0)</f>
        <v>8.5091999999999999</v>
      </c>
      <c r="G25" s="66">
        <f t="shared" si="1"/>
        <v>20</v>
      </c>
      <c r="H25" s="65">
        <f>VLOOKUP($A25,'Return Data'!$B$7:$R$2843,12,0)</f>
        <v>6.9146999999999998</v>
      </c>
      <c r="I25" s="66">
        <f t="shared" si="2"/>
        <v>21</v>
      </c>
      <c r="J25" s="65">
        <f>VLOOKUP($A25,'Return Data'!$B$7:$R$2843,13,0)</f>
        <v>12.2897</v>
      </c>
      <c r="K25" s="66">
        <f t="shared" si="3"/>
        <v>19</v>
      </c>
      <c r="L25" s="65">
        <f>VLOOKUP($A25,'Return Data'!$B$7:$R$2843,17,0)</f>
        <v>8.1030999999999995</v>
      </c>
      <c r="M25" s="66">
        <f t="shared" si="4"/>
        <v>8</v>
      </c>
      <c r="N25" s="65">
        <f>VLOOKUP($A25,'Return Data'!$B$7:$R$2843,14,0)</f>
        <v>6.8114999999999997</v>
      </c>
      <c r="O25" s="66">
        <f t="shared" si="5"/>
        <v>7</v>
      </c>
      <c r="P25" s="65">
        <f>VLOOKUP($A25,'Return Data'!$B$7:$R$2843,15,0)</f>
        <v>7.0582000000000003</v>
      </c>
      <c r="Q25" s="66">
        <f t="shared" si="6"/>
        <v>13</v>
      </c>
      <c r="R25" s="65">
        <f>VLOOKUP($A25,'Return Data'!$B$7:$R$2843,16,0)</f>
        <v>8.3331999999999997</v>
      </c>
      <c r="S25" s="67">
        <f t="shared" si="7"/>
        <v>11</v>
      </c>
    </row>
    <row r="26" spans="1:19" x14ac:dyDescent="0.3">
      <c r="A26" s="63" t="s">
        <v>1669</v>
      </c>
      <c r="B26" s="64">
        <f>VLOOKUP($A26,'Return Data'!$B$7:$R$2843,3,0)</f>
        <v>44302</v>
      </c>
      <c r="C26" s="65">
        <f>VLOOKUP($A26,'Return Data'!$B$7:$R$2843,4,0)</f>
        <v>41.012999999999998</v>
      </c>
      <c r="D26" s="65">
        <f>VLOOKUP($A26,'Return Data'!$B$7:$R$2843,10,0)</f>
        <v>7.3954000000000004</v>
      </c>
      <c r="E26" s="66">
        <f t="shared" si="0"/>
        <v>2</v>
      </c>
      <c r="F26" s="65">
        <f>VLOOKUP($A26,'Return Data'!$B$7:$R$2843,11,0)</f>
        <v>12.6275</v>
      </c>
      <c r="G26" s="66">
        <f t="shared" si="1"/>
        <v>11</v>
      </c>
      <c r="H26" s="65">
        <f>VLOOKUP($A26,'Return Data'!$B$7:$R$2843,12,0)</f>
        <v>11.8819</v>
      </c>
      <c r="I26" s="66">
        <f t="shared" si="2"/>
        <v>13</v>
      </c>
      <c r="J26" s="65">
        <f>VLOOKUP($A26,'Return Data'!$B$7:$R$2843,13,0)</f>
        <v>11.9421</v>
      </c>
      <c r="K26" s="66">
        <f t="shared" si="3"/>
        <v>20</v>
      </c>
      <c r="L26" s="65">
        <f>VLOOKUP($A26,'Return Data'!$B$7:$R$2843,17,0)</f>
        <v>-2.9388999999999998</v>
      </c>
      <c r="M26" s="66">
        <f t="shared" si="4"/>
        <v>21</v>
      </c>
      <c r="N26" s="65">
        <f>VLOOKUP($A26,'Return Data'!$B$7:$R$2843,14,0)</f>
        <v>-0.10829999999999999</v>
      </c>
      <c r="O26" s="66">
        <f t="shared" si="5"/>
        <v>21</v>
      </c>
      <c r="P26" s="65">
        <f>VLOOKUP($A26,'Return Data'!$B$7:$R$2843,15,0)</f>
        <v>3.3824999999999998</v>
      </c>
      <c r="Q26" s="66">
        <f t="shared" si="6"/>
        <v>20</v>
      </c>
      <c r="R26" s="65">
        <f>VLOOKUP($A26,'Return Data'!$B$7:$R$2843,16,0)</f>
        <v>8.5145999999999997</v>
      </c>
      <c r="S26" s="67">
        <f t="shared" si="7"/>
        <v>8</v>
      </c>
    </row>
    <row r="27" spans="1:19" x14ac:dyDescent="0.3">
      <c r="A27" s="63" t="s">
        <v>1670</v>
      </c>
      <c r="B27" s="64"/>
      <c r="C27" s="65"/>
      <c r="D27" s="65"/>
      <c r="E27" s="66"/>
      <c r="F27" s="65"/>
      <c r="G27" s="66"/>
      <c r="H27" s="65"/>
      <c r="I27" s="66"/>
      <c r="J27" s="65"/>
      <c r="K27" s="66"/>
      <c r="L27" s="65"/>
      <c r="M27" s="66"/>
      <c r="N27" s="65"/>
      <c r="O27" s="66"/>
      <c r="P27" s="65"/>
      <c r="Q27" s="66"/>
      <c r="R27" s="65"/>
      <c r="S27" s="67"/>
    </row>
    <row r="28" spans="1:19" x14ac:dyDescent="0.3">
      <c r="A28" s="63" t="s">
        <v>1671</v>
      </c>
      <c r="B28" s="64">
        <f>VLOOKUP($A28,'Return Data'!$B$7:$R$2843,3,0)</f>
        <v>44302</v>
      </c>
      <c r="C28" s="65">
        <f>VLOOKUP($A28,'Return Data'!$B$7:$R$2843,4,0)</f>
        <v>48.053800000000003</v>
      </c>
      <c r="D28" s="65">
        <f>VLOOKUP($A28,'Return Data'!$B$7:$R$2843,10,0)</f>
        <v>5.5984999999999996</v>
      </c>
      <c r="E28" s="66">
        <f t="shared" si="0"/>
        <v>5</v>
      </c>
      <c r="F28" s="65">
        <f>VLOOKUP($A28,'Return Data'!$B$7:$R$2843,11,0)</f>
        <v>21.2485</v>
      </c>
      <c r="G28" s="66">
        <f t="shared" si="1"/>
        <v>3</v>
      </c>
      <c r="H28" s="65">
        <f>VLOOKUP($A28,'Return Data'!$B$7:$R$2843,12,0)</f>
        <v>19.1875</v>
      </c>
      <c r="I28" s="66">
        <f t="shared" si="2"/>
        <v>2</v>
      </c>
      <c r="J28" s="65">
        <f>VLOOKUP($A28,'Return Data'!$B$7:$R$2843,13,0)</f>
        <v>23.405999999999999</v>
      </c>
      <c r="K28" s="66">
        <f t="shared" si="3"/>
        <v>2</v>
      </c>
      <c r="L28" s="65">
        <f>VLOOKUP($A28,'Return Data'!$B$7:$R$2843,17,0)</f>
        <v>9.8896999999999995</v>
      </c>
      <c r="M28" s="66">
        <f t="shared" si="4"/>
        <v>4</v>
      </c>
      <c r="N28" s="65">
        <f>VLOOKUP($A28,'Return Data'!$B$7:$R$2843,14,0)</f>
        <v>7.6275000000000004</v>
      </c>
      <c r="O28" s="66">
        <f t="shared" si="5"/>
        <v>5</v>
      </c>
      <c r="P28" s="65">
        <f>VLOOKUP($A28,'Return Data'!$B$7:$R$2843,15,0)</f>
        <v>8.3574999999999999</v>
      </c>
      <c r="Q28" s="66">
        <f t="shared" si="6"/>
        <v>7</v>
      </c>
      <c r="R28" s="65">
        <f>VLOOKUP($A28,'Return Data'!$B$7:$R$2843,16,0)</f>
        <v>8.1312999999999995</v>
      </c>
      <c r="S28" s="67">
        <f t="shared" si="7"/>
        <v>13</v>
      </c>
    </row>
    <row r="29" spans="1:19" x14ac:dyDescent="0.3">
      <c r="A29" s="63" t="s">
        <v>1672</v>
      </c>
      <c r="B29" s="64">
        <f>VLOOKUP($A29,'Return Data'!$B$7:$R$2843,3,0)</f>
        <v>44302</v>
      </c>
      <c r="C29" s="65">
        <f>VLOOKUP($A29,'Return Data'!$B$7:$R$2843,4,0)</f>
        <v>21.078700000000001</v>
      </c>
      <c r="D29" s="65">
        <f>VLOOKUP($A29,'Return Data'!$B$7:$R$2843,10,0)</f>
        <v>3.2881999999999998</v>
      </c>
      <c r="E29" s="66">
        <f t="shared" si="0"/>
        <v>11</v>
      </c>
      <c r="F29" s="65">
        <f>VLOOKUP($A29,'Return Data'!$B$7:$R$2843,11,0)</f>
        <v>12.095700000000001</v>
      </c>
      <c r="G29" s="66">
        <f t="shared" si="1"/>
        <v>13</v>
      </c>
      <c r="H29" s="65">
        <f>VLOOKUP($A29,'Return Data'!$B$7:$R$2843,12,0)</f>
        <v>10.0471</v>
      </c>
      <c r="I29" s="66">
        <f t="shared" si="2"/>
        <v>16</v>
      </c>
      <c r="J29" s="65">
        <f>VLOOKUP($A29,'Return Data'!$B$7:$R$2843,13,0)</f>
        <v>14.7821</v>
      </c>
      <c r="K29" s="66">
        <f t="shared" si="3"/>
        <v>12</v>
      </c>
      <c r="L29" s="65">
        <f>VLOOKUP($A29,'Return Data'!$B$7:$R$2843,17,0)</f>
        <v>3.6764999999999999</v>
      </c>
      <c r="M29" s="66">
        <f t="shared" si="4"/>
        <v>19</v>
      </c>
      <c r="N29" s="65">
        <f>VLOOKUP($A29,'Return Data'!$B$7:$R$2843,14,0)</f>
        <v>3.2126999999999999</v>
      </c>
      <c r="O29" s="66">
        <f t="shared" si="5"/>
        <v>19</v>
      </c>
      <c r="P29" s="65">
        <f>VLOOKUP($A29,'Return Data'!$B$7:$R$2843,15,0)</f>
        <v>5.9004000000000003</v>
      </c>
      <c r="Q29" s="66">
        <f t="shared" si="6"/>
        <v>18</v>
      </c>
      <c r="R29" s="65">
        <f>VLOOKUP($A29,'Return Data'!$B$7:$R$2843,16,0)</f>
        <v>6.9389000000000003</v>
      </c>
      <c r="S29" s="67">
        <f t="shared" si="7"/>
        <v>18</v>
      </c>
    </row>
    <row r="30" spans="1:19" x14ac:dyDescent="0.3">
      <c r="A30" s="63" t="s">
        <v>1673</v>
      </c>
      <c r="B30" s="64">
        <f>VLOOKUP($A30,'Return Data'!$B$7:$R$2843,3,0)</f>
        <v>44302</v>
      </c>
      <c r="C30" s="65">
        <f>VLOOKUP($A30,'Return Data'!$B$7:$R$2843,4,0)</f>
        <v>0.90739999999999998</v>
      </c>
      <c r="D30" s="65">
        <f>VLOOKUP($A30,'Return Data'!$B$7:$R$2843,10,0)</f>
        <v>-89.171300000000002</v>
      </c>
      <c r="E30" s="66">
        <f t="shared" si="0"/>
        <v>22</v>
      </c>
      <c r="F30" s="65">
        <f>VLOOKUP($A30,'Return Data'!$B$7:$R$2843,11,0)</f>
        <v>-41.324199999999998</v>
      </c>
      <c r="G30" s="66">
        <f t="shared" si="1"/>
        <v>22</v>
      </c>
      <c r="H30" s="65"/>
      <c r="I30" s="66"/>
      <c r="J30" s="65"/>
      <c r="K30" s="66"/>
      <c r="L30" s="65"/>
      <c r="M30" s="66"/>
      <c r="N30" s="65"/>
      <c r="O30" s="66"/>
      <c r="P30" s="65"/>
      <c r="Q30" s="66"/>
      <c r="R30" s="65">
        <f>VLOOKUP($A30,'Return Data'!$B$7:$R$2843,16,0)</f>
        <v>-13.8796</v>
      </c>
      <c r="S30" s="67">
        <f t="shared" si="7"/>
        <v>22</v>
      </c>
    </row>
    <row r="31" spans="1:19" x14ac:dyDescent="0.3">
      <c r="A31" s="63" t="s">
        <v>1674</v>
      </c>
      <c r="B31" s="64">
        <f>VLOOKUP($A31,'Return Data'!$B$7:$R$2843,3,0)</f>
        <v>44302</v>
      </c>
      <c r="C31" s="65">
        <f>VLOOKUP($A31,'Return Data'!$B$7:$R$2843,4,0)</f>
        <v>46.361400000000003</v>
      </c>
      <c r="D31" s="65">
        <f>VLOOKUP($A31,'Return Data'!$B$7:$R$2843,10,0)</f>
        <v>2.2130999999999998</v>
      </c>
      <c r="E31" s="66">
        <f t="shared" si="0"/>
        <v>14</v>
      </c>
      <c r="F31" s="65">
        <f>VLOOKUP($A31,'Return Data'!$B$7:$R$2843,11,0)</f>
        <v>18.548100000000002</v>
      </c>
      <c r="G31" s="66">
        <f t="shared" si="1"/>
        <v>5</v>
      </c>
      <c r="H31" s="65">
        <f>VLOOKUP($A31,'Return Data'!$B$7:$R$2843,12,0)</f>
        <v>18.465699999999998</v>
      </c>
      <c r="I31" s="66">
        <f t="shared" si="2"/>
        <v>5</v>
      </c>
      <c r="J31" s="65">
        <f>VLOOKUP($A31,'Return Data'!$B$7:$R$2843,13,0)</f>
        <v>22.847100000000001</v>
      </c>
      <c r="K31" s="66">
        <f t="shared" si="3"/>
        <v>3</v>
      </c>
      <c r="L31" s="65">
        <f>VLOOKUP($A31,'Return Data'!$B$7:$R$2843,17,0)</f>
        <v>5.5797999999999996</v>
      </c>
      <c r="M31" s="66">
        <f t="shared" si="4"/>
        <v>17</v>
      </c>
      <c r="N31" s="65">
        <f>VLOOKUP($A31,'Return Data'!$B$7:$R$2843,14,0)</f>
        <v>5.2797000000000001</v>
      </c>
      <c r="O31" s="66">
        <f t="shared" si="5"/>
        <v>16</v>
      </c>
      <c r="P31" s="65">
        <f>VLOOKUP($A31,'Return Data'!$B$7:$R$2843,15,0)</f>
        <v>7.3384999999999998</v>
      </c>
      <c r="Q31" s="66">
        <f t="shared" si="6"/>
        <v>10</v>
      </c>
      <c r="R31" s="65">
        <f>VLOOKUP($A31,'Return Data'!$B$7:$R$2843,16,0)</f>
        <v>9.2461000000000002</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-1.1953863636363637</v>
      </c>
      <c r="E33" s="74"/>
      <c r="F33" s="75">
        <f>AVERAGE(F8:F31)</f>
        <v>11.57164090909091</v>
      </c>
      <c r="G33" s="74"/>
      <c r="H33" s="75">
        <f>AVERAGE(H8:H31)</f>
        <v>13.291661904761906</v>
      </c>
      <c r="I33" s="74"/>
      <c r="J33" s="75">
        <f>AVERAGE(J8:J31)</f>
        <v>16.920161904761905</v>
      </c>
      <c r="K33" s="74"/>
      <c r="L33" s="75">
        <f>AVERAGE(L8:L31)</f>
        <v>7.1287761904761915</v>
      </c>
      <c r="M33" s="74"/>
      <c r="N33" s="75">
        <f>AVERAGE(N8:N31)</f>
        <v>6.0452095238095236</v>
      </c>
      <c r="O33" s="74"/>
      <c r="P33" s="75">
        <f>AVERAGE(P8:P31)</f>
        <v>7.312079999999999</v>
      </c>
      <c r="Q33" s="74"/>
      <c r="R33" s="75">
        <f>AVERAGE(R8:R31)</f>
        <v>7.2171000000000012</v>
      </c>
      <c r="S33" s="76"/>
    </row>
    <row r="34" spans="1:19" x14ac:dyDescent="0.3">
      <c r="A34" s="73" t="s">
        <v>28</v>
      </c>
      <c r="B34" s="74"/>
      <c r="C34" s="74"/>
      <c r="D34" s="75">
        <f>MIN(D8:D31)</f>
        <v>-89.171300000000002</v>
      </c>
      <c r="E34" s="74"/>
      <c r="F34" s="75">
        <f>MIN(F8:F31)</f>
        <v>-41.324199999999998</v>
      </c>
      <c r="G34" s="74"/>
      <c r="H34" s="75">
        <f>MIN(H8:H31)</f>
        <v>6.9146999999999998</v>
      </c>
      <c r="I34" s="74"/>
      <c r="J34" s="75">
        <f>MIN(J8:J31)</f>
        <v>11.743600000000001</v>
      </c>
      <c r="K34" s="74"/>
      <c r="L34" s="75">
        <f>MIN(L8:L31)</f>
        <v>-2.9388999999999998</v>
      </c>
      <c r="M34" s="74"/>
      <c r="N34" s="75">
        <f>MIN(N8:N31)</f>
        <v>-0.10829999999999999</v>
      </c>
      <c r="O34" s="74"/>
      <c r="P34" s="75">
        <f>MIN(P8:P31)</f>
        <v>3.3824999999999998</v>
      </c>
      <c r="Q34" s="74"/>
      <c r="R34" s="75">
        <f>MIN(R8:R31)</f>
        <v>-13.8796</v>
      </c>
      <c r="S34" s="76"/>
    </row>
    <row r="35" spans="1:19" ht="15" thickBot="1" x14ac:dyDescent="0.35">
      <c r="A35" s="77" t="s">
        <v>29</v>
      </c>
      <c r="B35" s="78"/>
      <c r="C35" s="78"/>
      <c r="D35" s="79">
        <f>MAX(D8:D31)</f>
        <v>9.9382000000000001</v>
      </c>
      <c r="E35" s="78"/>
      <c r="F35" s="79">
        <f>MAX(F8:F31)</f>
        <v>26.774100000000001</v>
      </c>
      <c r="G35" s="78"/>
      <c r="H35" s="79">
        <f>MAX(H8:H31)</f>
        <v>24.785799999999998</v>
      </c>
      <c r="I35" s="78"/>
      <c r="J35" s="79">
        <f>MAX(J8:J31)</f>
        <v>27.9084</v>
      </c>
      <c r="K35" s="78"/>
      <c r="L35" s="79">
        <f>MAX(L8:L31)</f>
        <v>11.842000000000001</v>
      </c>
      <c r="M35" s="78"/>
      <c r="N35" s="79">
        <f>MAX(N8:N31)</f>
        <v>9.6984999999999992</v>
      </c>
      <c r="O35" s="78"/>
      <c r="P35" s="79">
        <f>MAX(P8:P31)</f>
        <v>9.9200999999999997</v>
      </c>
      <c r="Q35" s="78"/>
      <c r="R35" s="79">
        <f>MAX(R8:R31)</f>
        <v>10.221299999999999</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1677</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1679</v>
      </c>
      <c r="B8" s="64">
        <f>VLOOKUP($A8,'Return Data'!$B$7:$R$2843,3,0)</f>
        <v>44302</v>
      </c>
      <c r="C8" s="65">
        <f>VLOOKUP($A8,'Return Data'!$B$7:$R$2843,4,0)</f>
        <v>17.22</v>
      </c>
      <c r="D8" s="65">
        <f>VLOOKUP($A8,'Return Data'!$B$7:$R$2843,10,0)</f>
        <v>2.4390000000000001</v>
      </c>
      <c r="E8" s="66">
        <f>RANK(D8,D$8:D$32,0)</f>
        <v>4</v>
      </c>
      <c r="F8" s="65">
        <f>VLOOKUP($A8,'Return Data'!$B$7:$R$2843,11,0)</f>
        <v>13.5884</v>
      </c>
      <c r="G8" s="66">
        <f>RANK(F8,F$8:F$32,0)</f>
        <v>5</v>
      </c>
      <c r="H8" s="65">
        <f>VLOOKUP($A8,'Return Data'!$B$7:$R$2843,12,0)</f>
        <v>20.0837</v>
      </c>
      <c r="I8" s="66">
        <f>RANK(H8,H$8:H$32,0)</f>
        <v>4</v>
      </c>
      <c r="J8" s="65">
        <f>VLOOKUP($A8,'Return Data'!$B$7:$R$2843,13,0)</f>
        <v>28.315899999999999</v>
      </c>
      <c r="K8" s="66">
        <f>RANK(J8,J$8:J$32,0)</f>
        <v>7</v>
      </c>
      <c r="L8" s="65">
        <f>VLOOKUP($A8,'Return Data'!$B$7:$R$2843,17,0)</f>
        <v>10.810600000000001</v>
      </c>
      <c r="M8" s="66">
        <f>RANK(L8,L$8:L$32,0)</f>
        <v>4</v>
      </c>
      <c r="N8" s="65">
        <f>VLOOKUP($A8,'Return Data'!$B$7:$R$2843,14,0)</f>
        <v>7.9919000000000002</v>
      </c>
      <c r="O8" s="66">
        <f>RANK(N8,N$8:N$32,0)</f>
        <v>8</v>
      </c>
      <c r="P8" s="65">
        <f>VLOOKUP($A8,'Return Data'!$B$7:$R$2843,15,0)</f>
        <v>9.9611999999999998</v>
      </c>
      <c r="Q8" s="66">
        <f>RANK(P8,P$8:P$32,0)</f>
        <v>3</v>
      </c>
      <c r="R8" s="65">
        <f>VLOOKUP($A8,'Return Data'!$B$7:$R$2843,16,0)</f>
        <v>8.8827999999999996</v>
      </c>
      <c r="S8" s="67">
        <f>RANK(R8,R$8:R$32,0)</f>
        <v>14</v>
      </c>
    </row>
    <row r="9" spans="1:20" x14ac:dyDescent="0.3">
      <c r="A9" s="63" t="s">
        <v>1680</v>
      </c>
      <c r="B9" s="64">
        <f>VLOOKUP($A9,'Return Data'!$B$7:$R$2843,3,0)</f>
        <v>44302</v>
      </c>
      <c r="C9" s="65">
        <f>VLOOKUP($A9,'Return Data'!$B$7:$R$2843,4,0)</f>
        <v>16.25</v>
      </c>
      <c r="D9" s="65">
        <f>VLOOKUP($A9,'Return Data'!$B$7:$R$2843,10,0)</f>
        <v>0.93169999999999997</v>
      </c>
      <c r="E9" s="66">
        <f t="shared" ref="E9:E32" si="0">RANK(D9,D$8:D$32,0)</f>
        <v>17</v>
      </c>
      <c r="F9" s="65">
        <f>VLOOKUP($A9,'Return Data'!$B$7:$R$2843,11,0)</f>
        <v>11.607100000000001</v>
      </c>
      <c r="G9" s="66">
        <f t="shared" ref="G9:G32" si="1">RANK(F9,F$8:F$32,0)</f>
        <v>13</v>
      </c>
      <c r="H9" s="65">
        <f>VLOOKUP($A9,'Return Data'!$B$7:$R$2843,12,0)</f>
        <v>16.738499999999998</v>
      </c>
      <c r="I9" s="66">
        <f t="shared" ref="I9:I32" si="2">RANK(H9,H$8:H$32,0)</f>
        <v>12</v>
      </c>
      <c r="J9" s="65">
        <f>VLOOKUP($A9,'Return Data'!$B$7:$R$2843,13,0)</f>
        <v>26.459099999999999</v>
      </c>
      <c r="K9" s="66">
        <f t="shared" ref="K9:K32" si="3">RANK(J9,J$8:J$32,0)</f>
        <v>9</v>
      </c>
      <c r="L9" s="65">
        <f>VLOOKUP($A9,'Return Data'!$B$7:$R$2843,17,0)</f>
        <v>9.9846000000000004</v>
      </c>
      <c r="M9" s="66">
        <f t="shared" ref="M9:M32" si="4">RANK(L9,L$8:L$32,0)</f>
        <v>6</v>
      </c>
      <c r="N9" s="65">
        <f>VLOOKUP($A9,'Return Data'!$B$7:$R$2843,14,0)</f>
        <v>9.3934999999999995</v>
      </c>
      <c r="O9" s="66">
        <f t="shared" ref="O9:O30" si="5">RANK(N9,N$8:N$32,0)</f>
        <v>3</v>
      </c>
      <c r="P9" s="65">
        <f>VLOOKUP($A9,'Return Data'!$B$7:$R$2843,15,0)</f>
        <v>10.0642</v>
      </c>
      <c r="Q9" s="66">
        <f t="shared" ref="Q9:Q30" si="6">RANK(P9,P$8:P$32,0)</f>
        <v>2</v>
      </c>
      <c r="R9" s="65">
        <f>VLOOKUP($A9,'Return Data'!$B$7:$R$2843,16,0)</f>
        <v>8.9290000000000003</v>
      </c>
      <c r="S9" s="67">
        <f t="shared" ref="S9:S32" si="7">RANK(R9,R$8:R$32,0)</f>
        <v>13</v>
      </c>
    </row>
    <row r="10" spans="1:20" x14ac:dyDescent="0.3">
      <c r="A10" s="63" t="s">
        <v>1681</v>
      </c>
      <c r="B10" s="64">
        <f>VLOOKUP($A10,'Return Data'!$B$7:$R$2843,3,0)</f>
        <v>44302</v>
      </c>
      <c r="C10" s="65">
        <f>VLOOKUP($A10,'Return Data'!$B$7:$R$2843,4,0)</f>
        <v>11.92</v>
      </c>
      <c r="D10" s="65">
        <f>VLOOKUP($A10,'Return Data'!$B$7:$R$2843,10,0)</f>
        <v>0.93140000000000001</v>
      </c>
      <c r="E10" s="66">
        <f t="shared" si="0"/>
        <v>18</v>
      </c>
      <c r="F10" s="65">
        <f>VLOOKUP($A10,'Return Data'!$B$7:$R$2843,11,0)</f>
        <v>4.9295999999999998</v>
      </c>
      <c r="G10" s="66">
        <f t="shared" si="1"/>
        <v>23</v>
      </c>
      <c r="H10" s="65">
        <f>VLOOKUP($A10,'Return Data'!$B$7:$R$2843,12,0)</f>
        <v>8.66</v>
      </c>
      <c r="I10" s="66">
        <f t="shared" si="2"/>
        <v>23</v>
      </c>
      <c r="J10" s="65">
        <f>VLOOKUP($A10,'Return Data'!$B$7:$R$2843,13,0)</f>
        <v>16.977399999999999</v>
      </c>
      <c r="K10" s="66">
        <f t="shared" si="3"/>
        <v>23</v>
      </c>
      <c r="L10" s="65"/>
      <c r="M10" s="66"/>
      <c r="N10" s="65"/>
      <c r="O10" s="66"/>
      <c r="P10" s="65"/>
      <c r="Q10" s="66"/>
      <c r="R10" s="65">
        <f>VLOOKUP($A10,'Return Data'!$B$7:$R$2843,16,0)</f>
        <v>10.6934</v>
      </c>
      <c r="S10" s="67">
        <f t="shared" si="7"/>
        <v>2</v>
      </c>
    </row>
    <row r="11" spans="1:20" x14ac:dyDescent="0.3">
      <c r="A11" s="63" t="s">
        <v>1682</v>
      </c>
      <c r="B11" s="64">
        <f>VLOOKUP($A11,'Return Data'!$B$7:$R$2843,3,0)</f>
        <v>44302</v>
      </c>
      <c r="C11" s="65">
        <f>VLOOKUP($A11,'Return Data'!$B$7:$R$2843,4,0)</f>
        <v>15.935</v>
      </c>
      <c r="D11" s="65">
        <f>VLOOKUP($A11,'Return Data'!$B$7:$R$2843,10,0)</f>
        <v>3.4672999999999998</v>
      </c>
      <c r="E11" s="66">
        <f t="shared" si="0"/>
        <v>1</v>
      </c>
      <c r="F11" s="65">
        <f>VLOOKUP($A11,'Return Data'!$B$7:$R$2843,11,0)</f>
        <v>13.0463</v>
      </c>
      <c r="G11" s="66">
        <f t="shared" si="1"/>
        <v>8</v>
      </c>
      <c r="H11" s="65">
        <f>VLOOKUP($A11,'Return Data'!$B$7:$R$2843,12,0)</f>
        <v>19.5334</v>
      </c>
      <c r="I11" s="66">
        <f t="shared" si="2"/>
        <v>6</v>
      </c>
      <c r="J11" s="65">
        <f>VLOOKUP($A11,'Return Data'!$B$7:$R$2843,13,0)</f>
        <v>30.721900000000002</v>
      </c>
      <c r="K11" s="66">
        <f t="shared" si="3"/>
        <v>4</v>
      </c>
      <c r="L11" s="65">
        <f>VLOOKUP($A11,'Return Data'!$B$7:$R$2843,17,0)</f>
        <v>9.8625000000000007</v>
      </c>
      <c r="M11" s="66">
        <f t="shared" si="4"/>
        <v>7</v>
      </c>
      <c r="N11" s="65">
        <f>VLOOKUP($A11,'Return Data'!$B$7:$R$2843,14,0)</f>
        <v>7.7004000000000001</v>
      </c>
      <c r="O11" s="66">
        <f t="shared" si="5"/>
        <v>12</v>
      </c>
      <c r="P11" s="65"/>
      <c r="Q11" s="66"/>
      <c r="R11" s="65">
        <f>VLOOKUP($A11,'Return Data'!$B$7:$R$2843,16,0)</f>
        <v>9.6557999999999993</v>
      </c>
      <c r="S11" s="67">
        <f t="shared" si="7"/>
        <v>5</v>
      </c>
    </row>
    <row r="12" spans="1:20" x14ac:dyDescent="0.3">
      <c r="A12" s="63" t="s">
        <v>1683</v>
      </c>
      <c r="B12" s="64">
        <f>VLOOKUP($A12,'Return Data'!$B$7:$R$2843,3,0)</f>
        <v>44302</v>
      </c>
      <c r="C12" s="65">
        <f>VLOOKUP($A12,'Return Data'!$B$7:$R$2843,4,0)</f>
        <v>17.614699999999999</v>
      </c>
      <c r="D12" s="65">
        <f>VLOOKUP($A12,'Return Data'!$B$7:$R$2843,10,0)</f>
        <v>1.3236000000000001</v>
      </c>
      <c r="E12" s="66">
        <f t="shared" si="0"/>
        <v>12</v>
      </c>
      <c r="F12" s="65">
        <f>VLOOKUP($A12,'Return Data'!$B$7:$R$2843,11,0)</f>
        <v>9.9756999999999998</v>
      </c>
      <c r="G12" s="66">
        <f t="shared" si="1"/>
        <v>16</v>
      </c>
      <c r="H12" s="65">
        <f>VLOOKUP($A12,'Return Data'!$B$7:$R$2843,12,0)</f>
        <v>13.2887</v>
      </c>
      <c r="I12" s="66">
        <f t="shared" si="2"/>
        <v>17</v>
      </c>
      <c r="J12" s="65">
        <f>VLOOKUP($A12,'Return Data'!$B$7:$R$2843,13,0)</f>
        <v>20.016500000000001</v>
      </c>
      <c r="K12" s="66">
        <f t="shared" si="3"/>
        <v>21</v>
      </c>
      <c r="L12" s="65">
        <f>VLOOKUP($A12,'Return Data'!$B$7:$R$2843,17,0)</f>
        <v>10.952299999999999</v>
      </c>
      <c r="M12" s="66">
        <f t="shared" si="4"/>
        <v>3</v>
      </c>
      <c r="N12" s="65">
        <f>VLOOKUP($A12,'Return Data'!$B$7:$R$2843,14,0)</f>
        <v>9.4016999999999999</v>
      </c>
      <c r="O12" s="66">
        <f t="shared" si="5"/>
        <v>2</v>
      </c>
      <c r="P12" s="65">
        <f>VLOOKUP($A12,'Return Data'!$B$7:$R$2843,15,0)</f>
        <v>9.8668999999999993</v>
      </c>
      <c r="Q12" s="66">
        <f t="shared" si="6"/>
        <v>4</v>
      </c>
      <c r="R12" s="65">
        <f>VLOOKUP($A12,'Return Data'!$B$7:$R$2843,16,0)</f>
        <v>9.0825999999999993</v>
      </c>
      <c r="S12" s="67">
        <f t="shared" si="7"/>
        <v>9</v>
      </c>
    </row>
    <row r="13" spans="1:20" x14ac:dyDescent="0.3">
      <c r="A13" s="63" t="s">
        <v>1684</v>
      </c>
      <c r="B13" s="64">
        <f>VLOOKUP($A13,'Return Data'!$B$7:$R$2843,3,0)</f>
        <v>44302</v>
      </c>
      <c r="C13" s="65">
        <f>VLOOKUP($A13,'Return Data'!$B$7:$R$2843,4,0)</f>
        <v>12.0077</v>
      </c>
      <c r="D13" s="65">
        <f>VLOOKUP($A13,'Return Data'!$B$7:$R$2843,10,0)</f>
        <v>0.16600000000000001</v>
      </c>
      <c r="E13" s="66">
        <f t="shared" si="0"/>
        <v>23</v>
      </c>
      <c r="F13" s="65">
        <f>VLOOKUP($A13,'Return Data'!$B$7:$R$2843,11,0)</f>
        <v>12.745200000000001</v>
      </c>
      <c r="G13" s="66">
        <f t="shared" si="1"/>
        <v>10</v>
      </c>
      <c r="H13" s="65">
        <f>VLOOKUP($A13,'Return Data'!$B$7:$R$2843,12,0)</f>
        <v>16.7485</v>
      </c>
      <c r="I13" s="66">
        <f t="shared" si="2"/>
        <v>11</v>
      </c>
      <c r="J13" s="65">
        <f>VLOOKUP($A13,'Return Data'!$B$7:$R$2843,13,0)</f>
        <v>25.1676</v>
      </c>
      <c r="K13" s="66">
        <f t="shared" si="3"/>
        <v>11</v>
      </c>
      <c r="L13" s="65">
        <f>VLOOKUP($A13,'Return Data'!$B$7:$R$2843,17,0)</f>
        <v>7.6470000000000002</v>
      </c>
      <c r="M13" s="66">
        <f t="shared" si="4"/>
        <v>18</v>
      </c>
      <c r="N13" s="65"/>
      <c r="O13" s="66"/>
      <c r="P13" s="65"/>
      <c r="Q13" s="66"/>
      <c r="R13" s="65">
        <f>VLOOKUP($A13,'Return Data'!$B$7:$R$2843,16,0)</f>
        <v>7.1807999999999996</v>
      </c>
      <c r="S13" s="67">
        <f t="shared" si="7"/>
        <v>22</v>
      </c>
    </row>
    <row r="14" spans="1:20" x14ac:dyDescent="0.3">
      <c r="A14" s="63" t="s">
        <v>1685</v>
      </c>
      <c r="B14" s="64">
        <f>VLOOKUP($A14,'Return Data'!$B$7:$R$2843,3,0)</f>
        <v>44302</v>
      </c>
      <c r="C14" s="65">
        <f>VLOOKUP($A14,'Return Data'!$B$7:$R$2843,4,0)</f>
        <v>45.942</v>
      </c>
      <c r="D14" s="65">
        <f>VLOOKUP($A14,'Return Data'!$B$7:$R$2843,10,0)</f>
        <v>2.3412000000000002</v>
      </c>
      <c r="E14" s="66">
        <f t="shared" si="0"/>
        <v>6</v>
      </c>
      <c r="F14" s="65">
        <f>VLOOKUP($A14,'Return Data'!$B$7:$R$2843,11,0)</f>
        <v>15.874700000000001</v>
      </c>
      <c r="G14" s="66">
        <f t="shared" si="1"/>
        <v>1</v>
      </c>
      <c r="H14" s="65">
        <f>VLOOKUP($A14,'Return Data'!$B$7:$R$2843,12,0)</f>
        <v>19.7654</v>
      </c>
      <c r="I14" s="66">
        <f t="shared" si="2"/>
        <v>5</v>
      </c>
      <c r="J14" s="65">
        <f>VLOOKUP($A14,'Return Data'!$B$7:$R$2843,13,0)</f>
        <v>26.967700000000001</v>
      </c>
      <c r="K14" s="66">
        <f t="shared" si="3"/>
        <v>8</v>
      </c>
      <c r="L14" s="65">
        <f>VLOOKUP($A14,'Return Data'!$B$7:$R$2843,17,0)</f>
        <v>8.3295999999999992</v>
      </c>
      <c r="M14" s="66">
        <f t="shared" si="4"/>
        <v>13</v>
      </c>
      <c r="N14" s="65">
        <f>VLOOKUP($A14,'Return Data'!$B$7:$R$2843,14,0)</f>
        <v>7.9267000000000003</v>
      </c>
      <c r="O14" s="66">
        <f t="shared" si="5"/>
        <v>9</v>
      </c>
      <c r="P14" s="65">
        <f>VLOOKUP($A14,'Return Data'!$B$7:$R$2843,15,0)</f>
        <v>11.1439</v>
      </c>
      <c r="Q14" s="66">
        <f t="shared" si="6"/>
        <v>1</v>
      </c>
      <c r="R14" s="65">
        <f>VLOOKUP($A14,'Return Data'!$B$7:$R$2843,16,0)</f>
        <v>9.8671000000000006</v>
      </c>
      <c r="S14" s="67">
        <f t="shared" si="7"/>
        <v>4</v>
      </c>
    </row>
    <row r="15" spans="1:20" x14ac:dyDescent="0.3">
      <c r="A15" s="63" t="s">
        <v>1686</v>
      </c>
      <c r="B15" s="64">
        <f>VLOOKUP($A15,'Return Data'!$B$7:$R$2843,3,0)</f>
        <v>44302</v>
      </c>
      <c r="C15" s="65">
        <f>VLOOKUP($A15,'Return Data'!$B$7:$R$2843,4,0)</f>
        <v>16.78</v>
      </c>
      <c r="D15" s="65">
        <f>VLOOKUP($A15,'Return Data'!$B$7:$R$2843,10,0)</f>
        <v>2.5045999999999999</v>
      </c>
      <c r="E15" s="66">
        <f t="shared" si="0"/>
        <v>2</v>
      </c>
      <c r="F15" s="65">
        <f>VLOOKUP($A15,'Return Data'!$B$7:$R$2843,11,0)</f>
        <v>12.165800000000001</v>
      </c>
      <c r="G15" s="66">
        <f t="shared" si="1"/>
        <v>11</v>
      </c>
      <c r="H15" s="65">
        <f>VLOOKUP($A15,'Return Data'!$B$7:$R$2843,12,0)</f>
        <v>14.7743</v>
      </c>
      <c r="I15" s="66">
        <f t="shared" si="2"/>
        <v>15</v>
      </c>
      <c r="J15" s="65">
        <f>VLOOKUP($A15,'Return Data'!$B$7:$R$2843,13,0)</f>
        <v>22.3032</v>
      </c>
      <c r="K15" s="66">
        <f t="shared" si="3"/>
        <v>17</v>
      </c>
      <c r="L15" s="65">
        <f>VLOOKUP($A15,'Return Data'!$B$7:$R$2843,17,0)</f>
        <v>8.1243999999999996</v>
      </c>
      <c r="M15" s="66">
        <f t="shared" si="4"/>
        <v>16</v>
      </c>
      <c r="N15" s="65">
        <f>VLOOKUP($A15,'Return Data'!$B$7:$R$2843,14,0)</f>
        <v>7.9938000000000002</v>
      </c>
      <c r="O15" s="66">
        <f t="shared" si="5"/>
        <v>7</v>
      </c>
      <c r="P15" s="65">
        <f>VLOOKUP($A15,'Return Data'!$B$7:$R$2843,15,0)</f>
        <v>9.4559999999999995</v>
      </c>
      <c r="Q15" s="66">
        <f t="shared" si="6"/>
        <v>8</v>
      </c>
      <c r="R15" s="65">
        <f>VLOOKUP($A15,'Return Data'!$B$7:$R$2843,16,0)</f>
        <v>8.4688999999999997</v>
      </c>
      <c r="S15" s="67">
        <f t="shared" si="7"/>
        <v>16</v>
      </c>
    </row>
    <row r="16" spans="1:20" x14ac:dyDescent="0.3">
      <c r="A16" s="63" t="s">
        <v>1687</v>
      </c>
      <c r="B16" s="64">
        <f>VLOOKUP($A16,'Return Data'!$B$7:$R$2843,3,0)</f>
        <v>44302</v>
      </c>
      <c r="C16" s="65">
        <f>VLOOKUP($A16,'Return Data'!$B$7:$R$2843,4,0)</f>
        <v>20.9236</v>
      </c>
      <c r="D16" s="65">
        <f>VLOOKUP($A16,'Return Data'!$B$7:$R$2843,10,0)</f>
        <v>1.0602</v>
      </c>
      <c r="E16" s="66">
        <f t="shared" si="0"/>
        <v>15</v>
      </c>
      <c r="F16" s="65">
        <f>VLOOKUP($A16,'Return Data'!$B$7:$R$2843,11,0)</f>
        <v>11.5253</v>
      </c>
      <c r="G16" s="66">
        <f t="shared" si="1"/>
        <v>14</v>
      </c>
      <c r="H16" s="65">
        <f>VLOOKUP($A16,'Return Data'!$B$7:$R$2843,12,0)</f>
        <v>17.072800000000001</v>
      </c>
      <c r="I16" s="66">
        <f t="shared" si="2"/>
        <v>10</v>
      </c>
      <c r="J16" s="65">
        <f>VLOOKUP($A16,'Return Data'!$B$7:$R$2843,13,0)</f>
        <v>23.319400000000002</v>
      </c>
      <c r="K16" s="66">
        <f t="shared" si="3"/>
        <v>13</v>
      </c>
      <c r="L16" s="65">
        <f>VLOOKUP($A16,'Return Data'!$B$7:$R$2843,17,0)</f>
        <v>9.4861000000000004</v>
      </c>
      <c r="M16" s="66">
        <f t="shared" si="4"/>
        <v>9</v>
      </c>
      <c r="N16" s="65">
        <f>VLOOKUP($A16,'Return Data'!$B$7:$R$2843,14,0)</f>
        <v>7.7095000000000002</v>
      </c>
      <c r="O16" s="66">
        <f t="shared" si="5"/>
        <v>11</v>
      </c>
      <c r="P16" s="65">
        <f>VLOOKUP($A16,'Return Data'!$B$7:$R$2843,15,0)</f>
        <v>7.1920999999999999</v>
      </c>
      <c r="Q16" s="66">
        <f t="shared" si="6"/>
        <v>12</v>
      </c>
      <c r="R16" s="65">
        <f>VLOOKUP($A16,'Return Data'!$B$7:$R$2843,16,0)</f>
        <v>7.4077999999999999</v>
      </c>
      <c r="S16" s="67">
        <f t="shared" si="7"/>
        <v>21</v>
      </c>
    </row>
    <row r="17" spans="1:19" x14ac:dyDescent="0.3">
      <c r="A17" s="63" t="s">
        <v>1688</v>
      </c>
      <c r="B17" s="64">
        <f>VLOOKUP($A17,'Return Data'!$B$7:$R$2843,3,0)</f>
        <v>44302</v>
      </c>
      <c r="C17" s="65">
        <f>VLOOKUP($A17,'Return Data'!$B$7:$R$2843,4,0)</f>
        <v>24.5</v>
      </c>
      <c r="D17" s="65">
        <f>VLOOKUP($A17,'Return Data'!$B$7:$R$2843,10,0)</f>
        <v>0.90610000000000002</v>
      </c>
      <c r="E17" s="66">
        <f t="shared" si="0"/>
        <v>19</v>
      </c>
      <c r="F17" s="65">
        <f>VLOOKUP($A17,'Return Data'!$B$7:$R$2843,11,0)</f>
        <v>8.4070999999999998</v>
      </c>
      <c r="G17" s="66">
        <f t="shared" si="1"/>
        <v>18</v>
      </c>
      <c r="H17" s="65">
        <f>VLOOKUP($A17,'Return Data'!$B$7:$R$2843,12,0)</f>
        <v>12.385300000000001</v>
      </c>
      <c r="I17" s="66">
        <f t="shared" si="2"/>
        <v>21</v>
      </c>
      <c r="J17" s="65">
        <f>VLOOKUP($A17,'Return Data'!$B$7:$R$2843,13,0)</f>
        <v>22.5</v>
      </c>
      <c r="K17" s="66">
        <f t="shared" si="3"/>
        <v>16</v>
      </c>
      <c r="L17" s="65">
        <f>VLOOKUP($A17,'Return Data'!$B$7:$R$2843,17,0)</f>
        <v>8.3103999999999996</v>
      </c>
      <c r="M17" s="66">
        <f t="shared" si="4"/>
        <v>14</v>
      </c>
      <c r="N17" s="65">
        <f>VLOOKUP($A17,'Return Data'!$B$7:$R$2843,14,0)</f>
        <v>7.2755000000000001</v>
      </c>
      <c r="O17" s="66">
        <f t="shared" si="5"/>
        <v>14</v>
      </c>
      <c r="P17" s="65">
        <f>VLOOKUP($A17,'Return Data'!$B$7:$R$2843,15,0)</f>
        <v>7.0467000000000004</v>
      </c>
      <c r="Q17" s="66">
        <f t="shared" si="6"/>
        <v>13</v>
      </c>
      <c r="R17" s="65">
        <f>VLOOKUP($A17,'Return Data'!$B$7:$R$2843,16,0)</f>
        <v>7.5090000000000003</v>
      </c>
      <c r="S17" s="67">
        <f t="shared" si="7"/>
        <v>20</v>
      </c>
    </row>
    <row r="18" spans="1:19" x14ac:dyDescent="0.3">
      <c r="A18" s="63" t="s">
        <v>1689</v>
      </c>
      <c r="B18" s="64">
        <f>VLOOKUP($A18,'Return Data'!$B$7:$R$2843,3,0)</f>
        <v>44302</v>
      </c>
      <c r="C18" s="65">
        <f>VLOOKUP($A18,'Return Data'!$B$7:$R$2843,4,0)</f>
        <v>12.0801</v>
      </c>
      <c r="D18" s="65">
        <f>VLOOKUP($A18,'Return Data'!$B$7:$R$2843,10,0)</f>
        <v>1.2556</v>
      </c>
      <c r="E18" s="66">
        <f t="shared" si="0"/>
        <v>14</v>
      </c>
      <c r="F18" s="65">
        <f>VLOOKUP($A18,'Return Data'!$B$7:$R$2843,11,0)</f>
        <v>7.0807000000000002</v>
      </c>
      <c r="G18" s="66">
        <f t="shared" si="1"/>
        <v>22</v>
      </c>
      <c r="H18" s="65">
        <f>VLOOKUP($A18,'Return Data'!$B$7:$R$2843,12,0)</f>
        <v>11.2041</v>
      </c>
      <c r="I18" s="66">
        <f t="shared" si="2"/>
        <v>22</v>
      </c>
      <c r="J18" s="65">
        <f>VLOOKUP($A18,'Return Data'!$B$7:$R$2843,13,0)</f>
        <v>18.988800000000001</v>
      </c>
      <c r="K18" s="66">
        <f t="shared" si="3"/>
        <v>22</v>
      </c>
      <c r="L18" s="65"/>
      <c r="M18" s="66"/>
      <c r="N18" s="65"/>
      <c r="O18" s="66"/>
      <c r="P18" s="65"/>
      <c r="Q18" s="66"/>
      <c r="R18" s="65">
        <f>VLOOKUP($A18,'Return Data'!$B$7:$R$2843,16,0)</f>
        <v>9.3585999999999991</v>
      </c>
      <c r="S18" s="67">
        <f t="shared" si="7"/>
        <v>7</v>
      </c>
    </row>
    <row r="19" spans="1:19" x14ac:dyDescent="0.3">
      <c r="A19" s="63" t="s">
        <v>1690</v>
      </c>
      <c r="B19" s="64">
        <f>VLOOKUP($A19,'Return Data'!$B$7:$R$2843,3,0)</f>
        <v>44302</v>
      </c>
      <c r="C19" s="65">
        <f>VLOOKUP($A19,'Return Data'!$B$7:$R$2843,4,0)</f>
        <v>17.586099999999998</v>
      </c>
      <c r="D19" s="65">
        <f>VLOOKUP($A19,'Return Data'!$B$7:$R$2843,10,0)</f>
        <v>0.86780000000000002</v>
      </c>
      <c r="E19" s="66">
        <f t="shared" si="0"/>
        <v>20</v>
      </c>
      <c r="F19" s="65">
        <f>VLOOKUP($A19,'Return Data'!$B$7:$R$2843,11,0)</f>
        <v>8.1382999999999992</v>
      </c>
      <c r="G19" s="66">
        <f t="shared" si="1"/>
        <v>20</v>
      </c>
      <c r="H19" s="65">
        <f>VLOOKUP($A19,'Return Data'!$B$7:$R$2843,12,0)</f>
        <v>13.220599999999999</v>
      </c>
      <c r="I19" s="66">
        <f t="shared" si="2"/>
        <v>18</v>
      </c>
      <c r="J19" s="65">
        <f>VLOOKUP($A19,'Return Data'!$B$7:$R$2843,13,0)</f>
        <v>22.789100000000001</v>
      </c>
      <c r="K19" s="66">
        <f t="shared" si="3"/>
        <v>15</v>
      </c>
      <c r="L19" s="65">
        <f>VLOOKUP($A19,'Return Data'!$B$7:$R$2843,17,0)</f>
        <v>9.3064999999999998</v>
      </c>
      <c r="M19" s="66">
        <f t="shared" si="4"/>
        <v>10</v>
      </c>
      <c r="N19" s="65">
        <f>VLOOKUP($A19,'Return Data'!$B$7:$R$2843,14,0)</f>
        <v>8.5989000000000004</v>
      </c>
      <c r="O19" s="66">
        <f t="shared" si="5"/>
        <v>6</v>
      </c>
      <c r="P19" s="65">
        <f>VLOOKUP($A19,'Return Data'!$B$7:$R$2843,15,0)</f>
        <v>9.5292999999999992</v>
      </c>
      <c r="Q19" s="66">
        <f t="shared" si="6"/>
        <v>7</v>
      </c>
      <c r="R19" s="65">
        <f>VLOOKUP($A19,'Return Data'!$B$7:$R$2843,16,0)</f>
        <v>9.0554000000000006</v>
      </c>
      <c r="S19" s="67">
        <f t="shared" si="7"/>
        <v>10</v>
      </c>
    </row>
    <row r="20" spans="1:19" x14ac:dyDescent="0.3">
      <c r="A20" s="63" t="s">
        <v>1691</v>
      </c>
      <c r="B20" s="64">
        <f>VLOOKUP($A20,'Return Data'!$B$7:$R$2843,3,0)</f>
        <v>44302</v>
      </c>
      <c r="C20" s="65">
        <f>VLOOKUP($A20,'Return Data'!$B$7:$R$2843,4,0)</f>
        <v>22.015999999999998</v>
      </c>
      <c r="D20" s="65">
        <f>VLOOKUP($A20,'Return Data'!$B$7:$R$2843,10,0)</f>
        <v>2.4428999999999998</v>
      </c>
      <c r="E20" s="66">
        <f t="shared" si="0"/>
        <v>3</v>
      </c>
      <c r="F20" s="65">
        <f>VLOOKUP($A20,'Return Data'!$B$7:$R$2843,11,0)</f>
        <v>13.660299999999999</v>
      </c>
      <c r="G20" s="66">
        <f t="shared" si="1"/>
        <v>4</v>
      </c>
      <c r="H20" s="65">
        <f>VLOOKUP($A20,'Return Data'!$B$7:$R$2843,12,0)</f>
        <v>20.701799999999999</v>
      </c>
      <c r="I20" s="66">
        <f t="shared" si="2"/>
        <v>3</v>
      </c>
      <c r="J20" s="65">
        <f>VLOOKUP($A20,'Return Data'!$B$7:$R$2843,13,0)</f>
        <v>31.063199999999998</v>
      </c>
      <c r="K20" s="66">
        <f t="shared" si="3"/>
        <v>3</v>
      </c>
      <c r="L20" s="65">
        <f>VLOOKUP($A20,'Return Data'!$B$7:$R$2843,17,0)</f>
        <v>8.3076000000000008</v>
      </c>
      <c r="M20" s="66">
        <f t="shared" si="4"/>
        <v>15</v>
      </c>
      <c r="N20" s="65">
        <f>VLOOKUP($A20,'Return Data'!$B$7:$R$2843,14,0)</f>
        <v>6.8345000000000002</v>
      </c>
      <c r="O20" s="66">
        <f t="shared" si="5"/>
        <v>15</v>
      </c>
      <c r="P20" s="65">
        <f>VLOOKUP($A20,'Return Data'!$B$7:$R$2843,15,0)</f>
        <v>8.1998999999999995</v>
      </c>
      <c r="Q20" s="66">
        <f t="shared" si="6"/>
        <v>11</v>
      </c>
      <c r="R20" s="65">
        <f>VLOOKUP($A20,'Return Data'!$B$7:$R$2843,16,0)</f>
        <v>8.6339000000000006</v>
      </c>
      <c r="S20" s="67">
        <f t="shared" si="7"/>
        <v>15</v>
      </c>
    </row>
    <row r="21" spans="1:19" x14ac:dyDescent="0.3">
      <c r="A21" s="63" t="s">
        <v>1692</v>
      </c>
      <c r="B21" s="64">
        <f>VLOOKUP($A21,'Return Data'!$B$7:$R$2843,3,0)</f>
        <v>44302</v>
      </c>
      <c r="C21" s="65">
        <f>VLOOKUP($A21,'Return Data'!$B$7:$R$2843,4,0)</f>
        <v>15.0212</v>
      </c>
      <c r="D21" s="65">
        <f>VLOOKUP($A21,'Return Data'!$B$7:$R$2843,10,0)</f>
        <v>2.0192000000000001</v>
      </c>
      <c r="E21" s="66">
        <f t="shared" si="0"/>
        <v>7</v>
      </c>
      <c r="F21" s="65">
        <f>VLOOKUP($A21,'Return Data'!$B$7:$R$2843,11,0)</f>
        <v>14.734</v>
      </c>
      <c r="G21" s="66">
        <f t="shared" si="1"/>
        <v>2</v>
      </c>
      <c r="H21" s="65">
        <f>VLOOKUP($A21,'Return Data'!$B$7:$R$2843,12,0)</f>
        <v>21.306000000000001</v>
      </c>
      <c r="I21" s="66">
        <f t="shared" si="2"/>
        <v>2</v>
      </c>
      <c r="J21" s="65">
        <f>VLOOKUP($A21,'Return Data'!$B$7:$R$2843,13,0)</f>
        <v>35.497</v>
      </c>
      <c r="K21" s="66">
        <f t="shared" si="3"/>
        <v>1</v>
      </c>
      <c r="L21" s="65">
        <f>VLOOKUP($A21,'Return Data'!$B$7:$R$2843,17,0)</f>
        <v>12.9346</v>
      </c>
      <c r="M21" s="66">
        <f t="shared" si="4"/>
        <v>1</v>
      </c>
      <c r="N21" s="65">
        <f>VLOOKUP($A21,'Return Data'!$B$7:$R$2843,14,0)</f>
        <v>9.9783000000000008</v>
      </c>
      <c r="O21" s="66">
        <f t="shared" si="5"/>
        <v>1</v>
      </c>
      <c r="P21" s="65"/>
      <c r="Q21" s="66"/>
      <c r="R21" s="65">
        <f>VLOOKUP($A21,'Return Data'!$B$7:$R$2843,16,0)</f>
        <v>10.1584</v>
      </c>
      <c r="S21" s="67">
        <f t="shared" si="7"/>
        <v>3</v>
      </c>
    </row>
    <row r="22" spans="1:19" x14ac:dyDescent="0.3">
      <c r="A22" s="63" t="s">
        <v>1693</v>
      </c>
      <c r="B22" s="64">
        <f>VLOOKUP($A22,'Return Data'!$B$7:$R$2843,3,0)</f>
        <v>44302</v>
      </c>
      <c r="C22" s="65">
        <f>VLOOKUP($A22,'Return Data'!$B$7:$R$2843,4,0)</f>
        <v>13.468999999999999</v>
      </c>
      <c r="D22" s="65">
        <f>VLOOKUP($A22,'Return Data'!$B$7:$R$2843,10,0)</f>
        <v>2.4024999999999999</v>
      </c>
      <c r="E22" s="66">
        <f t="shared" si="0"/>
        <v>5</v>
      </c>
      <c r="F22" s="65">
        <f>VLOOKUP($A22,'Return Data'!$B$7:$R$2843,11,0)</f>
        <v>12.853</v>
      </c>
      <c r="G22" s="66">
        <f t="shared" si="1"/>
        <v>9</v>
      </c>
      <c r="H22" s="65">
        <f>VLOOKUP($A22,'Return Data'!$B$7:$R$2843,12,0)</f>
        <v>21.320499999999999</v>
      </c>
      <c r="I22" s="66">
        <f t="shared" si="2"/>
        <v>1</v>
      </c>
      <c r="J22" s="65">
        <f>VLOOKUP($A22,'Return Data'!$B$7:$R$2843,13,0)</f>
        <v>32.621099999999998</v>
      </c>
      <c r="K22" s="66">
        <f t="shared" si="3"/>
        <v>2</v>
      </c>
      <c r="L22" s="65"/>
      <c r="M22" s="66"/>
      <c r="N22" s="65"/>
      <c r="O22" s="66"/>
      <c r="P22" s="65"/>
      <c r="Q22" s="66"/>
      <c r="R22" s="65">
        <f>VLOOKUP($A22,'Return Data'!$B$7:$R$2843,16,0)</f>
        <v>13.624700000000001</v>
      </c>
      <c r="S22" s="67">
        <f t="shared" si="7"/>
        <v>1</v>
      </c>
    </row>
    <row r="23" spans="1:19" x14ac:dyDescent="0.3">
      <c r="A23" s="63" t="s">
        <v>1694</v>
      </c>
      <c r="B23" s="64">
        <f>VLOOKUP($A23,'Return Data'!$B$7:$R$2843,3,0)</f>
        <v>44302</v>
      </c>
      <c r="C23" s="65">
        <f>VLOOKUP($A23,'Return Data'!$B$7:$R$2843,4,0)</f>
        <v>12.054500000000001</v>
      </c>
      <c r="D23" s="65">
        <f>VLOOKUP($A23,'Return Data'!$B$7:$R$2843,10,0)</f>
        <v>1.7488999999999999</v>
      </c>
      <c r="E23" s="66">
        <f t="shared" si="0"/>
        <v>9</v>
      </c>
      <c r="F23" s="65">
        <f>VLOOKUP($A23,'Return Data'!$B$7:$R$2843,11,0)</f>
        <v>11.6561</v>
      </c>
      <c r="G23" s="66">
        <f t="shared" si="1"/>
        <v>12</v>
      </c>
      <c r="H23" s="65">
        <f>VLOOKUP($A23,'Return Data'!$B$7:$R$2843,12,0)</f>
        <v>14.4277</v>
      </c>
      <c r="I23" s="66">
        <f t="shared" si="2"/>
        <v>16</v>
      </c>
      <c r="J23" s="65">
        <f>VLOOKUP($A23,'Return Data'!$B$7:$R$2843,13,0)</f>
        <v>21.6496</v>
      </c>
      <c r="K23" s="66">
        <f t="shared" si="3"/>
        <v>19</v>
      </c>
      <c r="L23" s="65">
        <f>VLOOKUP($A23,'Return Data'!$B$7:$R$2843,17,0)</f>
        <v>-5.2226999999999997</v>
      </c>
      <c r="M23" s="66">
        <f t="shared" si="4"/>
        <v>19</v>
      </c>
      <c r="N23" s="65">
        <f>VLOOKUP($A23,'Return Data'!$B$7:$R$2843,14,0)</f>
        <v>-2.5350000000000001</v>
      </c>
      <c r="O23" s="66">
        <f t="shared" si="5"/>
        <v>16</v>
      </c>
      <c r="P23" s="65">
        <f>VLOOKUP($A23,'Return Data'!$B$7:$R$2843,15,0)</f>
        <v>3.2378</v>
      </c>
      <c r="Q23" s="66">
        <f t="shared" si="6"/>
        <v>14</v>
      </c>
      <c r="R23" s="65">
        <f>VLOOKUP($A23,'Return Data'!$B$7:$R$2843,16,0)</f>
        <v>3.2261000000000002</v>
      </c>
      <c r="S23" s="67">
        <f t="shared" si="7"/>
        <v>23</v>
      </c>
    </row>
    <row r="24" spans="1:19" x14ac:dyDescent="0.3">
      <c r="A24" s="63" t="s">
        <v>1695</v>
      </c>
      <c r="B24" s="64">
        <f>VLOOKUP($A24,'Return Data'!$B$7:$R$2843,3,0)</f>
        <v>44302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1696</v>
      </c>
      <c r="B25" s="64"/>
      <c r="C25" s="65"/>
      <c r="D25" s="65"/>
      <c r="E25" s="66"/>
      <c r="F25" s="65"/>
      <c r="G25" s="66"/>
      <c r="H25" s="65"/>
      <c r="I25" s="66"/>
      <c r="J25" s="65"/>
      <c r="K25" s="66"/>
      <c r="L25" s="65"/>
      <c r="M25" s="66"/>
      <c r="N25" s="65"/>
      <c r="O25" s="66"/>
      <c r="P25" s="65"/>
      <c r="Q25" s="66"/>
      <c r="R25" s="65"/>
      <c r="S25" s="67"/>
    </row>
    <row r="26" spans="1:19" x14ac:dyDescent="0.3">
      <c r="A26" s="63" t="s">
        <v>1697</v>
      </c>
      <c r="B26" s="64">
        <f>VLOOKUP($A26,'Return Data'!$B$7:$R$2843,3,0)</f>
        <v>44302</v>
      </c>
      <c r="C26" s="65">
        <f>VLOOKUP($A26,'Return Data'!$B$7:$R$2843,4,0)</f>
        <v>39.5901</v>
      </c>
      <c r="D26" s="65">
        <f>VLOOKUP($A26,'Return Data'!$B$7:$R$2843,10,0)</f>
        <v>1.6822999999999999</v>
      </c>
      <c r="E26" s="66">
        <f t="shared" si="0"/>
        <v>10</v>
      </c>
      <c r="F26" s="65">
        <f>VLOOKUP($A26,'Return Data'!$B$7:$R$2843,11,0)</f>
        <v>10.297000000000001</v>
      </c>
      <c r="G26" s="66">
        <f t="shared" si="1"/>
        <v>15</v>
      </c>
      <c r="H26" s="65">
        <f>VLOOKUP($A26,'Return Data'!$B$7:$R$2843,12,0)</f>
        <v>15.3292</v>
      </c>
      <c r="I26" s="66">
        <f t="shared" si="2"/>
        <v>13</v>
      </c>
      <c r="J26" s="65">
        <f>VLOOKUP($A26,'Return Data'!$B$7:$R$2843,13,0)</f>
        <v>23.384399999999999</v>
      </c>
      <c r="K26" s="66">
        <f t="shared" si="3"/>
        <v>12</v>
      </c>
      <c r="L26" s="65">
        <f>VLOOKUP($A26,'Return Data'!$B$7:$R$2843,17,0)</f>
        <v>7.9360999999999997</v>
      </c>
      <c r="M26" s="66">
        <f t="shared" si="4"/>
        <v>17</v>
      </c>
      <c r="N26" s="65">
        <f>VLOOKUP($A26,'Return Data'!$B$7:$R$2843,14,0)</f>
        <v>7.6811999999999996</v>
      </c>
      <c r="O26" s="66">
        <f t="shared" si="5"/>
        <v>13</v>
      </c>
      <c r="P26" s="65">
        <f>VLOOKUP($A26,'Return Data'!$B$7:$R$2843,15,0)</f>
        <v>8.5044000000000004</v>
      </c>
      <c r="Q26" s="66">
        <f t="shared" si="6"/>
        <v>9</v>
      </c>
      <c r="R26" s="65">
        <f>VLOOKUP($A26,'Return Data'!$B$7:$R$2843,16,0)</f>
        <v>9.3236000000000008</v>
      </c>
      <c r="S26" s="67">
        <f t="shared" si="7"/>
        <v>8</v>
      </c>
    </row>
    <row r="27" spans="1:19" x14ac:dyDescent="0.3">
      <c r="A27" s="63" t="s">
        <v>1698</v>
      </c>
      <c r="B27" s="64">
        <f>VLOOKUP($A27,'Return Data'!$B$7:$R$2843,3,0)</f>
        <v>44302</v>
      </c>
      <c r="C27" s="65">
        <f>VLOOKUP($A27,'Return Data'!$B$7:$R$2843,4,0)</f>
        <v>47.318600000000004</v>
      </c>
      <c r="D27" s="65">
        <f>VLOOKUP($A27,'Return Data'!$B$7:$R$2843,10,0)</f>
        <v>1.3222</v>
      </c>
      <c r="E27" s="66">
        <f t="shared" si="0"/>
        <v>13</v>
      </c>
      <c r="F27" s="65">
        <f>VLOOKUP($A27,'Return Data'!$B$7:$R$2843,11,0)</f>
        <v>13.8786</v>
      </c>
      <c r="G27" s="66">
        <f t="shared" si="1"/>
        <v>3</v>
      </c>
      <c r="H27" s="65">
        <f>VLOOKUP($A27,'Return Data'!$B$7:$R$2843,12,0)</f>
        <v>18.675699999999999</v>
      </c>
      <c r="I27" s="66">
        <f t="shared" si="2"/>
        <v>8</v>
      </c>
      <c r="J27" s="65">
        <f>VLOOKUP($A27,'Return Data'!$B$7:$R$2843,13,0)</f>
        <v>29.9937</v>
      </c>
      <c r="K27" s="66">
        <f t="shared" si="3"/>
        <v>6</v>
      </c>
      <c r="L27" s="65">
        <f>VLOOKUP($A27,'Return Data'!$B$7:$R$2843,17,0)</f>
        <v>11.567399999999999</v>
      </c>
      <c r="M27" s="66">
        <f t="shared" si="4"/>
        <v>2</v>
      </c>
      <c r="N27" s="65">
        <f>VLOOKUP($A27,'Return Data'!$B$7:$R$2843,14,0)</f>
        <v>9.3541000000000007</v>
      </c>
      <c r="O27" s="66">
        <f t="shared" si="5"/>
        <v>4</v>
      </c>
      <c r="P27" s="65">
        <f>VLOOKUP($A27,'Return Data'!$B$7:$R$2843,15,0)</f>
        <v>9.7474000000000007</v>
      </c>
      <c r="Q27" s="66">
        <f t="shared" si="6"/>
        <v>5</v>
      </c>
      <c r="R27" s="65">
        <f>VLOOKUP($A27,'Return Data'!$B$7:$R$2843,16,0)</f>
        <v>8.4210999999999991</v>
      </c>
      <c r="S27" s="67">
        <f t="shared" si="7"/>
        <v>17</v>
      </c>
    </row>
    <row r="28" spans="1:19" x14ac:dyDescent="0.3">
      <c r="A28" s="63" t="s">
        <v>1699</v>
      </c>
      <c r="B28" s="64">
        <f>VLOOKUP($A28,'Return Data'!$B$7:$R$2843,3,0)</f>
        <v>44302</v>
      </c>
      <c r="C28" s="65">
        <f>VLOOKUP($A28,'Return Data'!$B$7:$R$2843,4,0)</f>
        <v>16.9542</v>
      </c>
      <c r="D28" s="65">
        <f>VLOOKUP($A28,'Return Data'!$B$7:$R$2843,10,0)</f>
        <v>1.0049999999999999</v>
      </c>
      <c r="E28" s="66">
        <f t="shared" si="0"/>
        <v>16</v>
      </c>
      <c r="F28" s="65">
        <f>VLOOKUP($A28,'Return Data'!$B$7:$R$2843,11,0)</f>
        <v>13.5055</v>
      </c>
      <c r="G28" s="66">
        <f t="shared" si="1"/>
        <v>6</v>
      </c>
      <c r="H28" s="65">
        <f>VLOOKUP($A28,'Return Data'!$B$7:$R$2843,12,0)</f>
        <v>19.088000000000001</v>
      </c>
      <c r="I28" s="66">
        <f t="shared" si="2"/>
        <v>7</v>
      </c>
      <c r="J28" s="65">
        <f>VLOOKUP($A28,'Return Data'!$B$7:$R$2843,13,0)</f>
        <v>30.522300000000001</v>
      </c>
      <c r="K28" s="66">
        <f t="shared" si="3"/>
        <v>5</v>
      </c>
      <c r="L28" s="65">
        <f>VLOOKUP($A28,'Return Data'!$B$7:$R$2843,17,0)</f>
        <v>10.407999999999999</v>
      </c>
      <c r="M28" s="66">
        <f t="shared" si="4"/>
        <v>5</v>
      </c>
      <c r="N28" s="65">
        <f>VLOOKUP($A28,'Return Data'!$B$7:$R$2843,14,0)</f>
        <v>8.6539999999999999</v>
      </c>
      <c r="O28" s="66">
        <f t="shared" si="5"/>
        <v>5</v>
      </c>
      <c r="P28" s="65">
        <f>VLOOKUP($A28,'Return Data'!$B$7:$R$2843,15,0)</f>
        <v>9.6678999999999995</v>
      </c>
      <c r="Q28" s="66">
        <f t="shared" si="6"/>
        <v>6</v>
      </c>
      <c r="R28" s="65">
        <f>VLOOKUP($A28,'Return Data'!$B$7:$R$2843,16,0)</f>
        <v>9.3719000000000001</v>
      </c>
      <c r="S28" s="67">
        <f t="shared" si="7"/>
        <v>6</v>
      </c>
    </row>
    <row r="29" spans="1:19" x14ac:dyDescent="0.3">
      <c r="A29" s="63" t="s">
        <v>1700</v>
      </c>
      <c r="B29" s="64">
        <f>VLOOKUP($A29,'Return Data'!$B$7:$R$2843,3,0)</f>
        <v>44302</v>
      </c>
      <c r="C29" s="65">
        <f>VLOOKUP($A29,'Return Data'!$B$7:$R$2843,4,0)</f>
        <v>12.2418</v>
      </c>
      <c r="D29" s="65">
        <f>VLOOKUP($A29,'Return Data'!$B$7:$R$2843,10,0)</f>
        <v>0.57509999999999994</v>
      </c>
      <c r="E29" s="66">
        <f t="shared" si="0"/>
        <v>21</v>
      </c>
      <c r="F29" s="65">
        <f>VLOOKUP($A29,'Return Data'!$B$7:$R$2843,11,0)</f>
        <v>8.3777000000000008</v>
      </c>
      <c r="G29" s="66">
        <f t="shared" si="1"/>
        <v>19</v>
      </c>
      <c r="H29" s="65">
        <f>VLOOKUP($A29,'Return Data'!$B$7:$R$2843,12,0)</f>
        <v>12.6906</v>
      </c>
      <c r="I29" s="66">
        <f t="shared" si="2"/>
        <v>19</v>
      </c>
      <c r="J29" s="65">
        <f>VLOOKUP($A29,'Return Data'!$B$7:$R$2843,13,0)</f>
        <v>21.166399999999999</v>
      </c>
      <c r="K29" s="66">
        <f t="shared" si="3"/>
        <v>20</v>
      </c>
      <c r="L29" s="65"/>
      <c r="M29" s="66"/>
      <c r="N29" s="65"/>
      <c r="O29" s="66"/>
      <c r="P29" s="65"/>
      <c r="Q29" s="66"/>
      <c r="R29" s="65">
        <f>VLOOKUP($A29,'Return Data'!$B$7:$R$2843,16,0)</f>
        <v>8.9532000000000007</v>
      </c>
      <c r="S29" s="67">
        <f t="shared" si="7"/>
        <v>11</v>
      </c>
    </row>
    <row r="30" spans="1:19" x14ac:dyDescent="0.3">
      <c r="A30" s="63" t="s">
        <v>1701</v>
      </c>
      <c r="B30" s="64">
        <f>VLOOKUP($A30,'Return Data'!$B$7:$R$2843,3,0)</f>
        <v>44302</v>
      </c>
      <c r="C30" s="65">
        <f>VLOOKUP($A30,'Return Data'!$B$7:$R$2843,4,0)</f>
        <v>41.386499999999998</v>
      </c>
      <c r="D30" s="65">
        <f>VLOOKUP($A30,'Return Data'!$B$7:$R$2843,10,0)</f>
        <v>1.4286000000000001</v>
      </c>
      <c r="E30" s="66">
        <f t="shared" si="0"/>
        <v>11</v>
      </c>
      <c r="F30" s="65">
        <f>VLOOKUP($A30,'Return Data'!$B$7:$R$2843,11,0)</f>
        <v>9.8758999999999997</v>
      </c>
      <c r="G30" s="66">
        <f t="shared" si="1"/>
        <v>17</v>
      </c>
      <c r="H30" s="65">
        <f>VLOOKUP($A30,'Return Data'!$B$7:$R$2843,12,0)</f>
        <v>15.2003</v>
      </c>
      <c r="I30" s="66">
        <f t="shared" si="2"/>
        <v>14</v>
      </c>
      <c r="J30" s="65">
        <f>VLOOKUP($A30,'Return Data'!$B$7:$R$2843,13,0)</f>
        <v>22.8553</v>
      </c>
      <c r="K30" s="66">
        <f t="shared" si="3"/>
        <v>14</v>
      </c>
      <c r="L30" s="65">
        <f>VLOOKUP($A30,'Return Data'!$B$7:$R$2843,17,0)</f>
        <v>9.0313999999999997</v>
      </c>
      <c r="M30" s="66">
        <f t="shared" si="4"/>
        <v>11</v>
      </c>
      <c r="N30" s="65">
        <f>VLOOKUP($A30,'Return Data'!$B$7:$R$2843,14,0)</f>
        <v>7.9264999999999999</v>
      </c>
      <c r="O30" s="66">
        <f t="shared" si="5"/>
        <v>10</v>
      </c>
      <c r="P30" s="65">
        <f>VLOOKUP($A30,'Return Data'!$B$7:$R$2843,15,0)</f>
        <v>8.2273999999999994</v>
      </c>
      <c r="Q30" s="66">
        <f t="shared" si="6"/>
        <v>10</v>
      </c>
      <c r="R30" s="65">
        <f>VLOOKUP($A30,'Return Data'!$B$7:$R$2843,16,0)</f>
        <v>8.1600999999999999</v>
      </c>
      <c r="S30" s="67">
        <f t="shared" si="7"/>
        <v>18</v>
      </c>
    </row>
    <row r="31" spans="1:19" x14ac:dyDescent="0.3">
      <c r="A31" s="63" t="s">
        <v>1702</v>
      </c>
      <c r="B31" s="64">
        <f>VLOOKUP($A31,'Return Data'!$B$7:$R$2843,3,0)</f>
        <v>44302</v>
      </c>
      <c r="C31" s="65">
        <f>VLOOKUP($A31,'Return Data'!$B$7:$R$2843,4,0)</f>
        <v>12.59</v>
      </c>
      <c r="D31" s="65">
        <f>VLOOKUP($A31,'Return Data'!$B$7:$R$2843,10,0)</f>
        <v>0.3987</v>
      </c>
      <c r="E31" s="66">
        <f t="shared" si="0"/>
        <v>22</v>
      </c>
      <c r="F31" s="65">
        <f>VLOOKUP($A31,'Return Data'!$B$7:$R$2843,11,0)</f>
        <v>7.976</v>
      </c>
      <c r="G31" s="66">
        <f t="shared" si="1"/>
        <v>21</v>
      </c>
      <c r="H31" s="65">
        <f>VLOOKUP($A31,'Return Data'!$B$7:$R$2843,12,0)</f>
        <v>12.611800000000001</v>
      </c>
      <c r="I31" s="66">
        <f t="shared" si="2"/>
        <v>20</v>
      </c>
      <c r="J31" s="65">
        <f>VLOOKUP($A31,'Return Data'!$B$7:$R$2843,13,0)</f>
        <v>21.996099999999998</v>
      </c>
      <c r="K31" s="66">
        <f t="shared" si="3"/>
        <v>18</v>
      </c>
      <c r="L31" s="65">
        <f>VLOOKUP($A31,'Return Data'!$B$7:$R$2843,17,0)</f>
        <v>9.4873999999999992</v>
      </c>
      <c r="M31" s="66">
        <f t="shared" si="4"/>
        <v>8</v>
      </c>
      <c r="N31" s="65"/>
      <c r="O31" s="66"/>
      <c r="P31" s="65"/>
      <c r="Q31" s="66"/>
      <c r="R31" s="65">
        <f>VLOOKUP($A31,'Return Data'!$B$7:$R$2843,16,0)</f>
        <v>8.9473000000000003</v>
      </c>
      <c r="S31" s="67">
        <f t="shared" si="7"/>
        <v>12</v>
      </c>
    </row>
    <row r="32" spans="1:19" x14ac:dyDescent="0.3">
      <c r="A32" s="63" t="s">
        <v>1703</v>
      </c>
      <c r="B32" s="64">
        <f>VLOOKUP($A32,'Return Data'!$B$7:$R$2843,3,0)</f>
        <v>44302</v>
      </c>
      <c r="C32" s="65">
        <f>VLOOKUP($A32,'Return Data'!$B$7:$R$2843,4,0)</f>
        <v>12.2278</v>
      </c>
      <c r="D32" s="65">
        <f>VLOOKUP($A32,'Return Data'!$B$7:$R$2843,10,0)</f>
        <v>1.9187000000000001</v>
      </c>
      <c r="E32" s="66">
        <f t="shared" si="0"/>
        <v>8</v>
      </c>
      <c r="F32" s="65">
        <f>VLOOKUP($A32,'Return Data'!$B$7:$R$2843,11,0)</f>
        <v>13.199400000000001</v>
      </c>
      <c r="G32" s="66">
        <f t="shared" si="1"/>
        <v>7</v>
      </c>
      <c r="H32" s="65">
        <f>VLOOKUP($A32,'Return Data'!$B$7:$R$2843,12,0)</f>
        <v>17.520800000000001</v>
      </c>
      <c r="I32" s="66">
        <f t="shared" si="2"/>
        <v>9</v>
      </c>
      <c r="J32" s="65">
        <f>VLOOKUP($A32,'Return Data'!$B$7:$R$2843,13,0)</f>
        <v>25.363199999999999</v>
      </c>
      <c r="K32" s="66">
        <f t="shared" si="3"/>
        <v>10</v>
      </c>
      <c r="L32" s="65">
        <f>VLOOKUP($A32,'Return Data'!$B$7:$R$2843,17,0)</f>
        <v>8.9565000000000001</v>
      </c>
      <c r="M32" s="66">
        <f t="shared" si="4"/>
        <v>12</v>
      </c>
      <c r="N32" s="65"/>
      <c r="O32" s="66"/>
      <c r="P32" s="65"/>
      <c r="Q32" s="66"/>
      <c r="R32" s="65">
        <f>VLOOKUP($A32,'Return Data'!$B$7:$R$2843,16,0)</f>
        <v>7.9470000000000001</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1.5277652173913041</v>
      </c>
      <c r="E34" s="74"/>
      <c r="F34" s="75">
        <f>AVERAGE(F8:F32)</f>
        <v>11.265117391304353</v>
      </c>
      <c r="G34" s="74"/>
      <c r="H34" s="75">
        <f>AVERAGE(H8:H32)</f>
        <v>16.189030434782616</v>
      </c>
      <c r="I34" s="74"/>
      <c r="J34" s="75">
        <f>AVERAGE(J8:J32)</f>
        <v>25.245169565217392</v>
      </c>
      <c r="K34" s="74"/>
      <c r="L34" s="75">
        <f>AVERAGE(L8:L32)</f>
        <v>8.7484368421052618</v>
      </c>
      <c r="M34" s="74"/>
      <c r="N34" s="75">
        <f>AVERAGE(N8:N32)</f>
        <v>7.6178437500000005</v>
      </c>
      <c r="O34" s="74"/>
      <c r="P34" s="75">
        <f>AVERAGE(P8:P32)</f>
        <v>8.70322142857143</v>
      </c>
      <c r="Q34" s="74"/>
      <c r="R34" s="75">
        <f>AVERAGE(R8:R32)</f>
        <v>8.819934782608696</v>
      </c>
      <c r="S34" s="76"/>
    </row>
    <row r="35" spans="1:19" x14ac:dyDescent="0.3">
      <c r="A35" s="73" t="s">
        <v>28</v>
      </c>
      <c r="B35" s="74"/>
      <c r="C35" s="74"/>
      <c r="D35" s="75">
        <f>MIN(D8:D32)</f>
        <v>0.16600000000000001</v>
      </c>
      <c r="E35" s="74"/>
      <c r="F35" s="75">
        <f>MIN(F8:F32)</f>
        <v>4.9295999999999998</v>
      </c>
      <c r="G35" s="74"/>
      <c r="H35" s="75">
        <f>MIN(H8:H32)</f>
        <v>8.66</v>
      </c>
      <c r="I35" s="74"/>
      <c r="J35" s="75">
        <f>MIN(J8:J32)</f>
        <v>16.977399999999999</v>
      </c>
      <c r="K35" s="74"/>
      <c r="L35" s="75">
        <f>MIN(L8:L32)</f>
        <v>-5.2226999999999997</v>
      </c>
      <c r="M35" s="74"/>
      <c r="N35" s="75">
        <f>MIN(N8:N32)</f>
        <v>-2.5350000000000001</v>
      </c>
      <c r="O35" s="74"/>
      <c r="P35" s="75">
        <f>MIN(P8:P32)</f>
        <v>3.2378</v>
      </c>
      <c r="Q35" s="74"/>
      <c r="R35" s="75">
        <f>MIN(R8:R32)</f>
        <v>3.2261000000000002</v>
      </c>
      <c r="S35" s="76"/>
    </row>
    <row r="36" spans="1:19" ht="15" thickBot="1" x14ac:dyDescent="0.35">
      <c r="A36" s="77" t="s">
        <v>29</v>
      </c>
      <c r="B36" s="78"/>
      <c r="C36" s="78"/>
      <c r="D36" s="79">
        <f>MAX(D8:D32)</f>
        <v>3.4672999999999998</v>
      </c>
      <c r="E36" s="78"/>
      <c r="F36" s="79">
        <f>MAX(F8:F32)</f>
        <v>15.874700000000001</v>
      </c>
      <c r="G36" s="78"/>
      <c r="H36" s="79">
        <f>MAX(H8:H32)</f>
        <v>21.320499999999999</v>
      </c>
      <c r="I36" s="78"/>
      <c r="J36" s="79">
        <f>MAX(J8:J32)</f>
        <v>35.497</v>
      </c>
      <c r="K36" s="78"/>
      <c r="L36" s="79">
        <f>MAX(L8:L32)</f>
        <v>12.9346</v>
      </c>
      <c r="M36" s="78"/>
      <c r="N36" s="79">
        <f>MAX(N8:N32)</f>
        <v>9.9783000000000008</v>
      </c>
      <c r="O36" s="78"/>
      <c r="P36" s="79">
        <f>MAX(P8:P32)</f>
        <v>11.1439</v>
      </c>
      <c r="Q36" s="78"/>
      <c r="R36" s="79">
        <f>MAX(R8:R32)</f>
        <v>13.624700000000001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1678</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1704</v>
      </c>
      <c r="B8" s="64">
        <f>VLOOKUP($A8,'Return Data'!$B$7:$R$2843,3,0)</f>
        <v>44302</v>
      </c>
      <c r="C8" s="65">
        <f>VLOOKUP($A8,'Return Data'!$B$7:$R$2843,4,0)</f>
        <v>16.09</v>
      </c>
      <c r="D8" s="65">
        <f>VLOOKUP($A8,'Return Data'!$B$7:$R$2843,10,0)</f>
        <v>2.2235999999999998</v>
      </c>
      <c r="E8" s="66">
        <f>RANK(D8,D$8:D$32,0)</f>
        <v>4</v>
      </c>
      <c r="F8" s="65">
        <f>VLOOKUP($A8,'Return Data'!$B$7:$R$2843,11,0)</f>
        <v>12.9916</v>
      </c>
      <c r="G8" s="66">
        <f>RANK(F8,F$8:F$32,0)</f>
        <v>6</v>
      </c>
      <c r="H8" s="65">
        <f>VLOOKUP($A8,'Return Data'!$B$7:$R$2843,12,0)</f>
        <v>19.185199999999998</v>
      </c>
      <c r="I8" s="66">
        <f>RANK(H8,H$8:H$32,0)</f>
        <v>4</v>
      </c>
      <c r="J8" s="65">
        <f>VLOOKUP($A8,'Return Data'!$B$7:$R$2843,13,0)</f>
        <v>27.0932</v>
      </c>
      <c r="K8" s="66">
        <f>RANK(J8,J$8:J$32,0)</f>
        <v>7</v>
      </c>
      <c r="L8" s="65">
        <f>VLOOKUP($A8,'Return Data'!$B$7:$R$2843,17,0)</f>
        <v>9.7696000000000005</v>
      </c>
      <c r="M8" s="66">
        <f>RANK(L8,L$8:L$32,0)</f>
        <v>4</v>
      </c>
      <c r="N8" s="65">
        <f>VLOOKUP($A8,'Return Data'!$B$7:$R$2843,14,0)</f>
        <v>6.9236000000000004</v>
      </c>
      <c r="O8" s="66">
        <f>RANK(N8,N$8:N$32,0)</f>
        <v>8</v>
      </c>
      <c r="P8" s="65">
        <f>VLOOKUP($A8,'Return Data'!$B$7:$R$2843,15,0)</f>
        <v>8.7879000000000005</v>
      </c>
      <c r="Q8" s="66">
        <f>RANK(P8,P$8:P$32,0)</f>
        <v>3</v>
      </c>
      <c r="R8" s="65">
        <f>VLOOKUP($A8,'Return Data'!$B$7:$R$2843,16,0)</f>
        <v>7.7317</v>
      </c>
      <c r="S8" s="67">
        <f>RANK(R8,R$8:R$32,0)</f>
        <v>14</v>
      </c>
    </row>
    <row r="9" spans="1:20" x14ac:dyDescent="0.3">
      <c r="A9" s="63" t="s">
        <v>1705</v>
      </c>
      <c r="B9" s="64">
        <f>VLOOKUP($A9,'Return Data'!$B$7:$R$2843,3,0)</f>
        <v>44302</v>
      </c>
      <c r="C9" s="65">
        <f>VLOOKUP($A9,'Return Data'!$B$7:$R$2843,4,0)</f>
        <v>15.17</v>
      </c>
      <c r="D9" s="65">
        <f>VLOOKUP($A9,'Return Data'!$B$7:$R$2843,10,0)</f>
        <v>0.5968</v>
      </c>
      <c r="E9" s="66">
        <f t="shared" ref="E9:E32" si="0">RANK(D9,D$8:D$32,0)</f>
        <v>20</v>
      </c>
      <c r="F9" s="65">
        <f>VLOOKUP($A9,'Return Data'!$B$7:$R$2843,11,0)</f>
        <v>10.8108</v>
      </c>
      <c r="G9" s="66">
        <f t="shared" ref="G9:G32" si="1">RANK(F9,F$8:F$32,0)</f>
        <v>14</v>
      </c>
      <c r="H9" s="65">
        <f>VLOOKUP($A9,'Return Data'!$B$7:$R$2843,12,0)</f>
        <v>15.536899999999999</v>
      </c>
      <c r="I9" s="66">
        <f t="shared" ref="I9:I32" si="2">RANK(H9,H$8:H$32,0)</f>
        <v>12</v>
      </c>
      <c r="J9" s="65">
        <f>VLOOKUP($A9,'Return Data'!$B$7:$R$2843,13,0)</f>
        <v>24.753299999999999</v>
      </c>
      <c r="K9" s="66">
        <f t="shared" ref="K9:K32" si="3">RANK(J9,J$8:J$32,0)</f>
        <v>9</v>
      </c>
      <c r="L9" s="65">
        <f>VLOOKUP($A9,'Return Data'!$B$7:$R$2843,17,0)</f>
        <v>8.5562000000000005</v>
      </c>
      <c r="M9" s="66">
        <f t="shared" ref="M9:M32" si="4">RANK(L9,L$8:L$32,0)</f>
        <v>7</v>
      </c>
      <c r="N9" s="65">
        <f>VLOOKUP($A9,'Return Data'!$B$7:$R$2843,14,0)</f>
        <v>8.0894999999999992</v>
      </c>
      <c r="O9" s="66">
        <f t="shared" ref="O9:O30" si="5">RANK(N9,N$8:N$32,0)</f>
        <v>2</v>
      </c>
      <c r="P9" s="65">
        <f>VLOOKUP($A9,'Return Data'!$B$7:$R$2843,15,0)</f>
        <v>8.7372999999999994</v>
      </c>
      <c r="Q9" s="66">
        <f t="shared" ref="Q9:Q30" si="6">RANK(P9,P$8:P$32,0)</f>
        <v>4</v>
      </c>
      <c r="R9" s="65">
        <f>VLOOKUP($A9,'Return Data'!$B$7:$R$2843,16,0)</f>
        <v>7.6173000000000002</v>
      </c>
      <c r="S9" s="67">
        <f t="shared" ref="S9:S32" si="7">RANK(R9,R$8:R$32,0)</f>
        <v>16</v>
      </c>
    </row>
    <row r="10" spans="1:20" x14ac:dyDescent="0.3">
      <c r="A10" s="63" t="s">
        <v>1706</v>
      </c>
      <c r="B10" s="64">
        <f>VLOOKUP($A10,'Return Data'!$B$7:$R$2843,3,0)</f>
        <v>44302</v>
      </c>
      <c r="C10" s="65">
        <f>VLOOKUP($A10,'Return Data'!$B$7:$R$2843,4,0)</f>
        <v>11.7</v>
      </c>
      <c r="D10" s="65">
        <f>VLOOKUP($A10,'Return Data'!$B$7:$R$2843,10,0)</f>
        <v>0.60189999999999999</v>
      </c>
      <c r="E10" s="66">
        <f t="shared" si="0"/>
        <v>19</v>
      </c>
      <c r="F10" s="65">
        <f>VLOOKUP($A10,'Return Data'!$B$7:$R$2843,11,0)</f>
        <v>4.3711000000000002</v>
      </c>
      <c r="G10" s="66">
        <f t="shared" si="1"/>
        <v>23</v>
      </c>
      <c r="H10" s="65">
        <f>VLOOKUP($A10,'Return Data'!$B$7:$R$2843,12,0)</f>
        <v>7.7347999999999999</v>
      </c>
      <c r="I10" s="66">
        <f t="shared" si="2"/>
        <v>23</v>
      </c>
      <c r="J10" s="65">
        <f>VLOOKUP($A10,'Return Data'!$B$7:$R$2843,13,0)</f>
        <v>15.727</v>
      </c>
      <c r="K10" s="66">
        <f t="shared" si="3"/>
        <v>23</v>
      </c>
      <c r="L10" s="65"/>
      <c r="M10" s="66"/>
      <c r="N10" s="65"/>
      <c r="O10" s="66"/>
      <c r="P10" s="65"/>
      <c r="Q10" s="66"/>
      <c r="R10" s="65">
        <f>VLOOKUP($A10,'Return Data'!$B$7:$R$2843,16,0)</f>
        <v>9.5069999999999997</v>
      </c>
      <c r="S10" s="67">
        <f t="shared" si="7"/>
        <v>2</v>
      </c>
    </row>
    <row r="11" spans="1:20" x14ac:dyDescent="0.3">
      <c r="A11" s="63" t="s">
        <v>1707</v>
      </c>
      <c r="B11" s="64">
        <f>VLOOKUP($A11,'Return Data'!$B$7:$R$2843,3,0)</f>
        <v>44302</v>
      </c>
      <c r="C11" s="65">
        <f>VLOOKUP($A11,'Return Data'!$B$7:$R$2843,4,0)</f>
        <v>14.805999999999999</v>
      </c>
      <c r="D11" s="65">
        <f>VLOOKUP($A11,'Return Data'!$B$7:$R$2843,10,0)</f>
        <v>3.0556000000000001</v>
      </c>
      <c r="E11" s="66">
        <f t="shared" si="0"/>
        <v>1</v>
      </c>
      <c r="F11" s="65">
        <f>VLOOKUP($A11,'Return Data'!$B$7:$R$2843,11,0)</f>
        <v>12.166700000000001</v>
      </c>
      <c r="G11" s="66">
        <f t="shared" si="1"/>
        <v>9</v>
      </c>
      <c r="H11" s="65">
        <f>VLOOKUP($A11,'Return Data'!$B$7:$R$2843,12,0)</f>
        <v>18.145499999999998</v>
      </c>
      <c r="I11" s="66">
        <f t="shared" si="2"/>
        <v>7</v>
      </c>
      <c r="J11" s="65">
        <f>VLOOKUP($A11,'Return Data'!$B$7:$R$2843,13,0)</f>
        <v>28.703099999999999</v>
      </c>
      <c r="K11" s="66">
        <f t="shared" si="3"/>
        <v>5</v>
      </c>
      <c r="L11" s="65">
        <f>VLOOKUP($A11,'Return Data'!$B$7:$R$2843,17,0)</f>
        <v>8.2005999999999997</v>
      </c>
      <c r="M11" s="66">
        <f t="shared" si="4"/>
        <v>10</v>
      </c>
      <c r="N11" s="65">
        <f>VLOOKUP($A11,'Return Data'!$B$7:$R$2843,14,0)</f>
        <v>6.0636999999999999</v>
      </c>
      <c r="O11" s="66">
        <f t="shared" si="5"/>
        <v>14</v>
      </c>
      <c r="P11" s="65"/>
      <c r="Q11" s="66"/>
      <c r="R11" s="65">
        <f>VLOOKUP($A11,'Return Data'!$B$7:$R$2843,16,0)</f>
        <v>8.0731999999999999</v>
      </c>
      <c r="S11" s="67">
        <f t="shared" si="7"/>
        <v>9</v>
      </c>
    </row>
    <row r="12" spans="1:20" x14ac:dyDescent="0.3">
      <c r="A12" s="63" t="s">
        <v>1708</v>
      </c>
      <c r="B12" s="64">
        <f>VLOOKUP($A12,'Return Data'!$B$7:$R$2843,3,0)</f>
        <v>44302</v>
      </c>
      <c r="C12" s="65">
        <f>VLOOKUP($A12,'Return Data'!$B$7:$R$2843,4,0)</f>
        <v>16.778099999999998</v>
      </c>
      <c r="D12" s="65">
        <f>VLOOKUP($A12,'Return Data'!$B$7:$R$2843,10,0)</f>
        <v>1.0710999999999999</v>
      </c>
      <c r="E12" s="66">
        <f t="shared" si="0"/>
        <v>12</v>
      </c>
      <c r="F12" s="65">
        <f>VLOOKUP($A12,'Return Data'!$B$7:$R$2843,11,0)</f>
        <v>9.4283000000000001</v>
      </c>
      <c r="G12" s="66">
        <f t="shared" si="1"/>
        <v>16</v>
      </c>
      <c r="H12" s="65">
        <f>VLOOKUP($A12,'Return Data'!$B$7:$R$2843,12,0)</f>
        <v>12.441700000000001</v>
      </c>
      <c r="I12" s="66">
        <f t="shared" si="2"/>
        <v>17</v>
      </c>
      <c r="J12" s="65">
        <f>VLOOKUP($A12,'Return Data'!$B$7:$R$2843,13,0)</f>
        <v>18.822500000000002</v>
      </c>
      <c r="K12" s="66">
        <f t="shared" si="3"/>
        <v>21</v>
      </c>
      <c r="L12" s="65">
        <f>VLOOKUP($A12,'Return Data'!$B$7:$R$2843,17,0)</f>
        <v>9.8547999999999991</v>
      </c>
      <c r="M12" s="66">
        <f t="shared" si="4"/>
        <v>3</v>
      </c>
      <c r="N12" s="65">
        <f>VLOOKUP($A12,'Return Data'!$B$7:$R$2843,14,0)</f>
        <v>8.2657000000000007</v>
      </c>
      <c r="O12" s="66">
        <f t="shared" si="5"/>
        <v>1</v>
      </c>
      <c r="P12" s="65">
        <f>VLOOKUP($A12,'Return Data'!$B$7:$R$2843,15,0)</f>
        <v>8.9505999999999997</v>
      </c>
      <c r="Q12" s="66">
        <f t="shared" si="6"/>
        <v>2</v>
      </c>
      <c r="R12" s="65">
        <f>VLOOKUP($A12,'Return Data'!$B$7:$R$2843,16,0)</f>
        <v>8.2706</v>
      </c>
      <c r="S12" s="67">
        <f t="shared" si="7"/>
        <v>5</v>
      </c>
    </row>
    <row r="13" spans="1:20" x14ac:dyDescent="0.3">
      <c r="A13" s="63" t="s">
        <v>1709</v>
      </c>
      <c r="B13" s="64">
        <f>VLOOKUP($A13,'Return Data'!$B$7:$R$2843,3,0)</f>
        <v>44302</v>
      </c>
      <c r="C13" s="65">
        <f>VLOOKUP($A13,'Return Data'!$B$7:$R$2843,4,0)</f>
        <v>11.488799999999999</v>
      </c>
      <c r="D13" s="65">
        <f>VLOOKUP($A13,'Return Data'!$B$7:$R$2843,10,0)</f>
        <v>-0.1825</v>
      </c>
      <c r="E13" s="66">
        <f t="shared" si="0"/>
        <v>23</v>
      </c>
      <c r="F13" s="65">
        <f>VLOOKUP($A13,'Return Data'!$B$7:$R$2843,11,0)</f>
        <v>11.9908</v>
      </c>
      <c r="G13" s="66">
        <f t="shared" si="1"/>
        <v>10</v>
      </c>
      <c r="H13" s="65">
        <f>VLOOKUP($A13,'Return Data'!$B$7:$R$2843,12,0)</f>
        <v>15.614100000000001</v>
      </c>
      <c r="I13" s="66">
        <f t="shared" si="2"/>
        <v>11</v>
      </c>
      <c r="J13" s="65">
        <f>VLOOKUP($A13,'Return Data'!$B$7:$R$2843,13,0)</f>
        <v>23.408100000000001</v>
      </c>
      <c r="K13" s="66">
        <f t="shared" si="3"/>
        <v>11</v>
      </c>
      <c r="L13" s="65">
        <f>VLOOKUP($A13,'Return Data'!$B$7:$R$2843,17,0)</f>
        <v>5.9097999999999997</v>
      </c>
      <c r="M13" s="66">
        <f t="shared" si="4"/>
        <v>18</v>
      </c>
      <c r="N13" s="65"/>
      <c r="O13" s="66"/>
      <c r="P13" s="65"/>
      <c r="Q13" s="66"/>
      <c r="R13" s="65">
        <f>VLOOKUP($A13,'Return Data'!$B$7:$R$2843,16,0)</f>
        <v>5.4012000000000002</v>
      </c>
      <c r="S13" s="67">
        <f t="shared" si="7"/>
        <v>22</v>
      </c>
    </row>
    <row r="14" spans="1:20" x14ac:dyDescent="0.3">
      <c r="A14" s="63" t="s">
        <v>1710</v>
      </c>
      <c r="B14" s="64">
        <f>VLOOKUP($A14,'Return Data'!$B$7:$R$2843,3,0)</f>
        <v>44302</v>
      </c>
      <c r="C14" s="65">
        <f>VLOOKUP($A14,'Return Data'!$B$7:$R$2843,4,0)</f>
        <v>42.66</v>
      </c>
      <c r="D14" s="65">
        <f>VLOOKUP($A14,'Return Data'!$B$7:$R$2843,10,0)</f>
        <v>2.1454</v>
      </c>
      <c r="E14" s="66">
        <f t="shared" si="0"/>
        <v>5</v>
      </c>
      <c r="F14" s="65">
        <f>VLOOKUP($A14,'Return Data'!$B$7:$R$2843,11,0)</f>
        <v>15.4283</v>
      </c>
      <c r="G14" s="66">
        <f t="shared" si="1"/>
        <v>1</v>
      </c>
      <c r="H14" s="65">
        <f>VLOOKUP($A14,'Return Data'!$B$7:$R$2843,12,0)</f>
        <v>19.072199999999999</v>
      </c>
      <c r="I14" s="66">
        <f t="shared" si="2"/>
        <v>5</v>
      </c>
      <c r="J14" s="65">
        <f>VLOOKUP($A14,'Return Data'!$B$7:$R$2843,13,0)</f>
        <v>25.9968</v>
      </c>
      <c r="K14" s="66">
        <f t="shared" si="3"/>
        <v>8</v>
      </c>
      <c r="L14" s="65">
        <f>VLOOKUP($A14,'Return Data'!$B$7:$R$2843,17,0)</f>
        <v>7.5316999999999998</v>
      </c>
      <c r="M14" s="66">
        <f t="shared" si="4"/>
        <v>13</v>
      </c>
      <c r="N14" s="65">
        <f>VLOOKUP($A14,'Return Data'!$B$7:$R$2843,14,0)</f>
        <v>6.8914999999999997</v>
      </c>
      <c r="O14" s="66">
        <f t="shared" si="5"/>
        <v>9</v>
      </c>
      <c r="P14" s="65">
        <f>VLOOKUP($A14,'Return Data'!$B$7:$R$2843,15,0)</f>
        <v>9.8536000000000001</v>
      </c>
      <c r="Q14" s="66">
        <f t="shared" si="6"/>
        <v>1</v>
      </c>
      <c r="R14" s="65">
        <f>VLOOKUP($A14,'Return Data'!$B$7:$R$2843,16,0)</f>
        <v>9.1385000000000005</v>
      </c>
      <c r="S14" s="67">
        <f t="shared" si="7"/>
        <v>3</v>
      </c>
    </row>
    <row r="15" spans="1:20" x14ac:dyDescent="0.3">
      <c r="A15" s="63" t="s">
        <v>1711</v>
      </c>
      <c r="B15" s="64">
        <f>VLOOKUP($A15,'Return Data'!$B$7:$R$2843,3,0)</f>
        <v>44302</v>
      </c>
      <c r="C15" s="65">
        <f>VLOOKUP($A15,'Return Data'!$B$7:$R$2843,4,0)</f>
        <v>15.98</v>
      </c>
      <c r="D15" s="65">
        <f>VLOOKUP($A15,'Return Data'!$B$7:$R$2843,10,0)</f>
        <v>2.3047</v>
      </c>
      <c r="E15" s="66">
        <f t="shared" si="0"/>
        <v>2</v>
      </c>
      <c r="F15" s="65">
        <f>VLOOKUP($A15,'Return Data'!$B$7:$R$2843,11,0)</f>
        <v>11.826499999999999</v>
      </c>
      <c r="G15" s="66">
        <f t="shared" si="1"/>
        <v>11</v>
      </c>
      <c r="H15" s="65">
        <f>VLOOKUP($A15,'Return Data'!$B$7:$R$2843,12,0)</f>
        <v>14.224399999999999</v>
      </c>
      <c r="I15" s="66">
        <f t="shared" si="2"/>
        <v>14</v>
      </c>
      <c r="J15" s="65">
        <f>VLOOKUP($A15,'Return Data'!$B$7:$R$2843,13,0)</f>
        <v>21.520900000000001</v>
      </c>
      <c r="K15" s="66">
        <f t="shared" si="3"/>
        <v>15</v>
      </c>
      <c r="L15" s="65">
        <f>VLOOKUP($A15,'Return Data'!$B$7:$R$2843,17,0)</f>
        <v>7.4428999999999998</v>
      </c>
      <c r="M15" s="66">
        <f t="shared" si="4"/>
        <v>14</v>
      </c>
      <c r="N15" s="65">
        <f>VLOOKUP($A15,'Return Data'!$B$7:$R$2843,14,0)</f>
        <v>7.3078000000000003</v>
      </c>
      <c r="O15" s="66">
        <f t="shared" si="5"/>
        <v>7</v>
      </c>
      <c r="P15" s="65">
        <f>VLOOKUP($A15,'Return Data'!$B$7:$R$2843,15,0)</f>
        <v>8.6595999999999993</v>
      </c>
      <c r="Q15" s="66">
        <f t="shared" si="6"/>
        <v>6</v>
      </c>
      <c r="R15" s="65">
        <f>VLOOKUP($A15,'Return Data'!$B$7:$R$2843,16,0)</f>
        <v>7.6398999999999999</v>
      </c>
      <c r="S15" s="67">
        <f t="shared" si="7"/>
        <v>15</v>
      </c>
    </row>
    <row r="16" spans="1:20" x14ac:dyDescent="0.3">
      <c r="A16" s="63" t="s">
        <v>1712</v>
      </c>
      <c r="B16" s="64">
        <f>VLOOKUP($A16,'Return Data'!$B$7:$R$2843,3,0)</f>
        <v>44302</v>
      </c>
      <c r="C16" s="65">
        <f>VLOOKUP($A16,'Return Data'!$B$7:$R$2843,4,0)</f>
        <v>19.341699999999999</v>
      </c>
      <c r="D16" s="65">
        <f>VLOOKUP($A16,'Return Data'!$B$7:$R$2843,10,0)</f>
        <v>0.8488</v>
      </c>
      <c r="E16" s="66">
        <f t="shared" si="0"/>
        <v>14</v>
      </c>
      <c r="F16" s="65">
        <f>VLOOKUP($A16,'Return Data'!$B$7:$R$2843,11,0)</f>
        <v>11.036</v>
      </c>
      <c r="G16" s="66">
        <f t="shared" si="1"/>
        <v>13</v>
      </c>
      <c r="H16" s="65">
        <f>VLOOKUP($A16,'Return Data'!$B$7:$R$2843,12,0)</f>
        <v>16.234100000000002</v>
      </c>
      <c r="I16" s="66">
        <f t="shared" si="2"/>
        <v>10</v>
      </c>
      <c r="J16" s="65">
        <f>VLOOKUP($A16,'Return Data'!$B$7:$R$2843,13,0)</f>
        <v>22.130600000000001</v>
      </c>
      <c r="K16" s="66">
        <f t="shared" si="3"/>
        <v>12</v>
      </c>
      <c r="L16" s="65">
        <f>VLOOKUP($A16,'Return Data'!$B$7:$R$2843,17,0)</f>
        <v>8.4170999999999996</v>
      </c>
      <c r="M16" s="66">
        <f t="shared" si="4"/>
        <v>8</v>
      </c>
      <c r="N16" s="65">
        <f>VLOOKUP($A16,'Return Data'!$B$7:$R$2843,14,0)</f>
        <v>6.2784000000000004</v>
      </c>
      <c r="O16" s="66">
        <f t="shared" si="5"/>
        <v>12</v>
      </c>
      <c r="P16" s="65">
        <f>VLOOKUP($A16,'Return Data'!$B$7:$R$2843,15,0)</f>
        <v>5.8455000000000004</v>
      </c>
      <c r="Q16" s="66">
        <f t="shared" si="6"/>
        <v>13</v>
      </c>
      <c r="R16" s="65">
        <f>VLOOKUP($A16,'Return Data'!$B$7:$R$2843,16,0)</f>
        <v>6.7371999999999996</v>
      </c>
      <c r="S16" s="67">
        <f t="shared" si="7"/>
        <v>20</v>
      </c>
    </row>
    <row r="17" spans="1:19" x14ac:dyDescent="0.3">
      <c r="A17" s="63" t="s">
        <v>1713</v>
      </c>
      <c r="B17" s="64">
        <f>VLOOKUP($A17,'Return Data'!$B$7:$R$2843,3,0)</f>
        <v>44302</v>
      </c>
      <c r="C17" s="65">
        <f>VLOOKUP($A17,'Return Data'!$B$7:$R$2843,4,0)</f>
        <v>23.04</v>
      </c>
      <c r="D17" s="65">
        <f>VLOOKUP($A17,'Return Data'!$B$7:$R$2843,10,0)</f>
        <v>0.69930000000000003</v>
      </c>
      <c r="E17" s="66">
        <f t="shared" si="0"/>
        <v>17</v>
      </c>
      <c r="F17" s="65">
        <f>VLOOKUP($A17,'Return Data'!$B$7:$R$2843,11,0)</f>
        <v>7.8651999999999997</v>
      </c>
      <c r="G17" s="66">
        <f t="shared" si="1"/>
        <v>18</v>
      </c>
      <c r="H17" s="65">
        <f>VLOOKUP($A17,'Return Data'!$B$7:$R$2843,12,0)</f>
        <v>11.5198</v>
      </c>
      <c r="I17" s="66">
        <f t="shared" si="2"/>
        <v>20</v>
      </c>
      <c r="J17" s="65">
        <f>VLOOKUP($A17,'Return Data'!$B$7:$R$2843,13,0)</f>
        <v>21.327000000000002</v>
      </c>
      <c r="K17" s="66">
        <f t="shared" si="3"/>
        <v>18</v>
      </c>
      <c r="L17" s="65">
        <f>VLOOKUP($A17,'Return Data'!$B$7:$R$2843,17,0)</f>
        <v>7.2405999999999997</v>
      </c>
      <c r="M17" s="66">
        <f t="shared" si="4"/>
        <v>16</v>
      </c>
      <c r="N17" s="65">
        <f>VLOOKUP($A17,'Return Data'!$B$7:$R$2843,14,0)</f>
        <v>6.1302000000000003</v>
      </c>
      <c r="O17" s="66">
        <f t="shared" si="5"/>
        <v>13</v>
      </c>
      <c r="P17" s="65">
        <f>VLOOKUP($A17,'Return Data'!$B$7:$R$2843,15,0)</f>
        <v>6.0507999999999997</v>
      </c>
      <c r="Q17" s="66">
        <f t="shared" si="6"/>
        <v>12</v>
      </c>
      <c r="R17" s="65">
        <f>VLOOKUP($A17,'Return Data'!$B$7:$R$2843,16,0)</f>
        <v>6.7054</v>
      </c>
      <c r="S17" s="67">
        <f t="shared" si="7"/>
        <v>21</v>
      </c>
    </row>
    <row r="18" spans="1:19" x14ac:dyDescent="0.3">
      <c r="A18" s="63" t="s">
        <v>1714</v>
      </c>
      <c r="B18" s="64">
        <f>VLOOKUP($A18,'Return Data'!$B$7:$R$2843,3,0)</f>
        <v>44302</v>
      </c>
      <c r="C18" s="65">
        <f>VLOOKUP($A18,'Return Data'!$B$7:$R$2843,4,0)</f>
        <v>11.629300000000001</v>
      </c>
      <c r="D18" s="65">
        <f>VLOOKUP($A18,'Return Data'!$B$7:$R$2843,10,0)</f>
        <v>0.80789999999999995</v>
      </c>
      <c r="E18" s="66">
        <f t="shared" si="0"/>
        <v>16</v>
      </c>
      <c r="F18" s="65">
        <f>VLOOKUP($A18,'Return Data'!$B$7:$R$2843,11,0)</f>
        <v>6.1561000000000003</v>
      </c>
      <c r="G18" s="66">
        <f t="shared" si="1"/>
        <v>22</v>
      </c>
      <c r="H18" s="65">
        <f>VLOOKUP($A18,'Return Data'!$B$7:$R$2843,12,0)</f>
        <v>9.7683999999999997</v>
      </c>
      <c r="I18" s="66">
        <f t="shared" si="2"/>
        <v>22</v>
      </c>
      <c r="J18" s="65">
        <f>VLOOKUP($A18,'Return Data'!$B$7:$R$2843,13,0)</f>
        <v>16.943200000000001</v>
      </c>
      <c r="K18" s="66">
        <f t="shared" si="3"/>
        <v>22</v>
      </c>
      <c r="L18" s="65"/>
      <c r="M18" s="66"/>
      <c r="N18" s="65"/>
      <c r="O18" s="66"/>
      <c r="P18" s="65"/>
      <c r="Q18" s="66"/>
      <c r="R18" s="65">
        <f>VLOOKUP($A18,'Return Data'!$B$7:$R$2843,16,0)</f>
        <v>7.4073000000000002</v>
      </c>
      <c r="S18" s="67">
        <f t="shared" si="7"/>
        <v>17</v>
      </c>
    </row>
    <row r="19" spans="1:19" x14ac:dyDescent="0.3">
      <c r="A19" s="63" t="s">
        <v>1715</v>
      </c>
      <c r="B19" s="64">
        <f>VLOOKUP($A19,'Return Data'!$B$7:$R$2843,3,0)</f>
        <v>44302</v>
      </c>
      <c r="C19" s="65">
        <f>VLOOKUP($A19,'Return Data'!$B$7:$R$2843,4,0)</f>
        <v>16.745899999999999</v>
      </c>
      <c r="D19" s="65">
        <f>VLOOKUP($A19,'Return Data'!$B$7:$R$2843,10,0)</f>
        <v>0.62670000000000003</v>
      </c>
      <c r="E19" s="66">
        <f t="shared" si="0"/>
        <v>18</v>
      </c>
      <c r="F19" s="65">
        <f>VLOOKUP($A19,'Return Data'!$B$7:$R$2843,11,0)</f>
        <v>7.6222000000000003</v>
      </c>
      <c r="G19" s="66">
        <f t="shared" si="1"/>
        <v>20</v>
      </c>
      <c r="H19" s="65">
        <f>VLOOKUP($A19,'Return Data'!$B$7:$R$2843,12,0)</f>
        <v>12.409700000000001</v>
      </c>
      <c r="I19" s="66">
        <f t="shared" si="2"/>
        <v>18</v>
      </c>
      <c r="J19" s="65">
        <f>VLOOKUP($A19,'Return Data'!$B$7:$R$2843,13,0)</f>
        <v>21.623000000000001</v>
      </c>
      <c r="K19" s="66">
        <f t="shared" si="3"/>
        <v>14</v>
      </c>
      <c r="L19" s="65">
        <f>VLOOKUP($A19,'Return Data'!$B$7:$R$2843,17,0)</f>
        <v>8.3179999999999996</v>
      </c>
      <c r="M19" s="66">
        <f t="shared" si="4"/>
        <v>9</v>
      </c>
      <c r="N19" s="65">
        <f>VLOOKUP($A19,'Return Data'!$B$7:$R$2843,14,0)</f>
        <v>7.7112999999999996</v>
      </c>
      <c r="O19" s="66">
        <f t="shared" si="5"/>
        <v>5</v>
      </c>
      <c r="P19" s="65">
        <f>VLOOKUP($A19,'Return Data'!$B$7:$R$2843,15,0)</f>
        <v>8.6737000000000002</v>
      </c>
      <c r="Q19" s="66">
        <f t="shared" si="6"/>
        <v>5</v>
      </c>
      <c r="R19" s="65">
        <f>VLOOKUP($A19,'Return Data'!$B$7:$R$2843,16,0)</f>
        <v>8.2385999999999999</v>
      </c>
      <c r="S19" s="67">
        <f t="shared" si="7"/>
        <v>6</v>
      </c>
    </row>
    <row r="20" spans="1:19" x14ac:dyDescent="0.3">
      <c r="A20" s="63" t="s">
        <v>1716</v>
      </c>
      <c r="B20" s="64">
        <f>VLOOKUP($A20,'Return Data'!$B$7:$R$2843,3,0)</f>
        <v>44302</v>
      </c>
      <c r="C20" s="65">
        <f>VLOOKUP($A20,'Return Data'!$B$7:$R$2843,4,0)</f>
        <v>20.613</v>
      </c>
      <c r="D20" s="65">
        <f>VLOOKUP($A20,'Return Data'!$B$7:$R$2843,10,0)</f>
        <v>2.242</v>
      </c>
      <c r="E20" s="66">
        <f t="shared" si="0"/>
        <v>3</v>
      </c>
      <c r="F20" s="65">
        <f>VLOOKUP($A20,'Return Data'!$B$7:$R$2843,11,0)</f>
        <v>13.208500000000001</v>
      </c>
      <c r="G20" s="66">
        <f t="shared" si="1"/>
        <v>3</v>
      </c>
      <c r="H20" s="65">
        <f>VLOOKUP($A20,'Return Data'!$B$7:$R$2843,12,0)</f>
        <v>19.947600000000001</v>
      </c>
      <c r="I20" s="66">
        <f t="shared" si="2"/>
        <v>2</v>
      </c>
      <c r="J20" s="65">
        <f>VLOOKUP($A20,'Return Data'!$B$7:$R$2843,13,0)</f>
        <v>29.927499999999998</v>
      </c>
      <c r="K20" s="66">
        <f t="shared" si="3"/>
        <v>3</v>
      </c>
      <c r="L20" s="65">
        <f>VLOOKUP($A20,'Return Data'!$B$7:$R$2843,17,0)</f>
        <v>7.3395000000000001</v>
      </c>
      <c r="M20" s="66">
        <f t="shared" si="4"/>
        <v>15</v>
      </c>
      <c r="N20" s="65">
        <f>VLOOKUP($A20,'Return Data'!$B$7:$R$2843,14,0)</f>
        <v>5.9109999999999996</v>
      </c>
      <c r="O20" s="66">
        <f t="shared" si="5"/>
        <v>15</v>
      </c>
      <c r="P20" s="65">
        <f>VLOOKUP($A20,'Return Data'!$B$7:$R$2843,15,0)</f>
        <v>7.3108000000000004</v>
      </c>
      <c r="Q20" s="66">
        <f t="shared" si="6"/>
        <v>9</v>
      </c>
      <c r="R20" s="65">
        <f>VLOOKUP($A20,'Return Data'!$B$7:$R$2843,16,0)</f>
        <v>7.9103000000000003</v>
      </c>
      <c r="S20" s="67">
        <f t="shared" si="7"/>
        <v>11</v>
      </c>
    </row>
    <row r="21" spans="1:19" x14ac:dyDescent="0.3">
      <c r="A21" s="63" t="s">
        <v>1717</v>
      </c>
      <c r="B21" s="64">
        <f>VLOOKUP($A21,'Return Data'!$B$7:$R$2843,3,0)</f>
        <v>44302</v>
      </c>
      <c r="C21" s="65">
        <f>VLOOKUP($A21,'Return Data'!$B$7:$R$2843,4,0)</f>
        <v>13.861700000000001</v>
      </c>
      <c r="D21" s="65">
        <f>VLOOKUP($A21,'Return Data'!$B$7:$R$2843,10,0)</f>
        <v>1.609</v>
      </c>
      <c r="E21" s="66">
        <f t="shared" si="0"/>
        <v>8</v>
      </c>
      <c r="F21" s="65">
        <f>VLOOKUP($A21,'Return Data'!$B$7:$R$2843,11,0)</f>
        <v>13.8276</v>
      </c>
      <c r="G21" s="66">
        <f t="shared" si="1"/>
        <v>2</v>
      </c>
      <c r="H21" s="65">
        <f>VLOOKUP($A21,'Return Data'!$B$7:$R$2843,12,0)</f>
        <v>19.8445</v>
      </c>
      <c r="I21" s="66">
        <f t="shared" si="2"/>
        <v>3</v>
      </c>
      <c r="J21" s="65">
        <f>VLOOKUP($A21,'Return Data'!$B$7:$R$2843,13,0)</f>
        <v>33.299700000000001</v>
      </c>
      <c r="K21" s="66">
        <f t="shared" si="3"/>
        <v>1</v>
      </c>
      <c r="L21" s="65">
        <f>VLOOKUP($A21,'Return Data'!$B$7:$R$2843,17,0)</f>
        <v>11.1167</v>
      </c>
      <c r="M21" s="66">
        <f t="shared" si="4"/>
        <v>1</v>
      </c>
      <c r="N21" s="65">
        <f>VLOOKUP($A21,'Return Data'!$B$7:$R$2843,14,0)</f>
        <v>8.0731000000000002</v>
      </c>
      <c r="O21" s="66">
        <f t="shared" si="5"/>
        <v>3</v>
      </c>
      <c r="P21" s="65"/>
      <c r="Q21" s="66"/>
      <c r="R21" s="65">
        <f>VLOOKUP($A21,'Return Data'!$B$7:$R$2843,16,0)</f>
        <v>8.0741999999999994</v>
      </c>
      <c r="S21" s="67">
        <f t="shared" si="7"/>
        <v>8</v>
      </c>
    </row>
    <row r="22" spans="1:19" x14ac:dyDescent="0.3">
      <c r="A22" s="63" t="s">
        <v>1718</v>
      </c>
      <c r="B22" s="64">
        <f>VLOOKUP($A22,'Return Data'!$B$7:$R$2843,3,0)</f>
        <v>44302</v>
      </c>
      <c r="C22" s="65">
        <f>VLOOKUP($A22,'Return Data'!$B$7:$R$2843,4,0)</f>
        <v>13.124000000000001</v>
      </c>
      <c r="D22" s="65">
        <f>VLOOKUP($A22,'Return Data'!$B$7:$R$2843,10,0)</f>
        <v>2.1402000000000001</v>
      </c>
      <c r="E22" s="66">
        <f t="shared" si="0"/>
        <v>6</v>
      </c>
      <c r="F22" s="65">
        <f>VLOOKUP($A22,'Return Data'!$B$7:$R$2843,11,0)</f>
        <v>12.257300000000001</v>
      </c>
      <c r="G22" s="66">
        <f t="shared" si="1"/>
        <v>8</v>
      </c>
      <c r="H22" s="65">
        <f>VLOOKUP($A22,'Return Data'!$B$7:$R$2843,12,0)</f>
        <v>20.3705</v>
      </c>
      <c r="I22" s="66">
        <f t="shared" si="2"/>
        <v>1</v>
      </c>
      <c r="J22" s="65">
        <f>VLOOKUP($A22,'Return Data'!$B$7:$R$2843,13,0)</f>
        <v>31.226900000000001</v>
      </c>
      <c r="K22" s="66">
        <f t="shared" si="3"/>
        <v>2</v>
      </c>
      <c r="L22" s="65"/>
      <c r="M22" s="66"/>
      <c r="N22" s="65"/>
      <c r="O22" s="66"/>
      <c r="P22" s="65"/>
      <c r="Q22" s="66"/>
      <c r="R22" s="65">
        <f>VLOOKUP($A22,'Return Data'!$B$7:$R$2843,16,0)</f>
        <v>12.3672</v>
      </c>
      <c r="S22" s="67">
        <f t="shared" si="7"/>
        <v>1</v>
      </c>
    </row>
    <row r="23" spans="1:19" x14ac:dyDescent="0.3">
      <c r="A23" s="63" t="s">
        <v>1719</v>
      </c>
      <c r="B23" s="64">
        <f>VLOOKUP($A23,'Return Data'!$B$7:$R$2843,3,0)</f>
        <v>44302</v>
      </c>
      <c r="C23" s="65">
        <f>VLOOKUP($A23,'Return Data'!$B$7:$R$2843,4,0)</f>
        <v>11.3668</v>
      </c>
      <c r="D23" s="65">
        <f>VLOOKUP($A23,'Return Data'!$B$7:$R$2843,10,0)</f>
        <v>1.5427999999999999</v>
      </c>
      <c r="E23" s="66">
        <f t="shared" si="0"/>
        <v>9</v>
      </c>
      <c r="F23" s="65">
        <f>VLOOKUP($A23,'Return Data'!$B$7:$R$2843,11,0)</f>
        <v>11.2037</v>
      </c>
      <c r="G23" s="66">
        <f t="shared" si="1"/>
        <v>12</v>
      </c>
      <c r="H23" s="65">
        <f>VLOOKUP($A23,'Return Data'!$B$7:$R$2843,12,0)</f>
        <v>13.730600000000001</v>
      </c>
      <c r="I23" s="66">
        <f t="shared" si="2"/>
        <v>16</v>
      </c>
      <c r="J23" s="65">
        <f>VLOOKUP($A23,'Return Data'!$B$7:$R$2843,13,0)</f>
        <v>20.666699999999999</v>
      </c>
      <c r="K23" s="66">
        <f t="shared" si="3"/>
        <v>19</v>
      </c>
      <c r="L23" s="65">
        <f>VLOOKUP($A23,'Return Data'!$B$7:$R$2843,17,0)</f>
        <v>-5.984</v>
      </c>
      <c r="M23" s="66">
        <f t="shared" si="4"/>
        <v>19</v>
      </c>
      <c r="N23" s="65">
        <f>VLOOKUP($A23,'Return Data'!$B$7:$R$2843,14,0)</f>
        <v>-3.359</v>
      </c>
      <c r="O23" s="66">
        <f t="shared" si="5"/>
        <v>16</v>
      </c>
      <c r="P23" s="65">
        <f>VLOOKUP($A23,'Return Data'!$B$7:$R$2843,15,0)</f>
        <v>2.2303999999999999</v>
      </c>
      <c r="Q23" s="66">
        <f t="shared" si="6"/>
        <v>14</v>
      </c>
      <c r="R23" s="65">
        <f>VLOOKUP($A23,'Return Data'!$B$7:$R$2843,16,0)</f>
        <v>2.2008000000000001</v>
      </c>
      <c r="S23" s="67">
        <f t="shared" si="7"/>
        <v>23</v>
      </c>
    </row>
    <row r="24" spans="1:19" x14ac:dyDescent="0.3">
      <c r="A24" s="63" t="s">
        <v>1720</v>
      </c>
      <c r="B24" s="64">
        <f>VLOOKUP($A24,'Return Data'!$B$7:$R$2843,3,0)</f>
        <v>44302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1721</v>
      </c>
      <c r="B25" s="64"/>
      <c r="C25" s="65"/>
      <c r="D25" s="65"/>
      <c r="E25" s="66"/>
      <c r="F25" s="65"/>
      <c r="G25" s="66"/>
      <c r="H25" s="65"/>
      <c r="I25" s="66"/>
      <c r="J25" s="65"/>
      <c r="K25" s="66"/>
      <c r="L25" s="65"/>
      <c r="M25" s="66"/>
      <c r="N25" s="65"/>
      <c r="O25" s="66"/>
      <c r="P25" s="65"/>
      <c r="Q25" s="66"/>
      <c r="R25" s="65"/>
      <c r="S25" s="67"/>
    </row>
    <row r="26" spans="1:19" x14ac:dyDescent="0.3">
      <c r="A26" s="63" t="s">
        <v>1722</v>
      </c>
      <c r="B26" s="64">
        <f>VLOOKUP($A26,'Return Data'!$B$7:$R$2843,3,0)</f>
        <v>44302</v>
      </c>
      <c r="C26" s="65">
        <f>VLOOKUP($A26,'Return Data'!$B$7:$R$2843,4,0)</f>
        <v>36.266399999999997</v>
      </c>
      <c r="D26" s="65">
        <f>VLOOKUP($A26,'Return Data'!$B$7:$R$2843,10,0)</f>
        <v>1.3144</v>
      </c>
      <c r="E26" s="66">
        <f t="shared" si="0"/>
        <v>10</v>
      </c>
      <c r="F26" s="65">
        <f>VLOOKUP($A26,'Return Data'!$B$7:$R$2843,11,0)</f>
        <v>9.5288000000000004</v>
      </c>
      <c r="G26" s="66">
        <f t="shared" si="1"/>
        <v>15</v>
      </c>
      <c r="H26" s="65">
        <f>VLOOKUP($A26,'Return Data'!$B$7:$R$2843,12,0)</f>
        <v>14.1645</v>
      </c>
      <c r="I26" s="66">
        <f t="shared" si="2"/>
        <v>15</v>
      </c>
      <c r="J26" s="65">
        <f>VLOOKUP($A26,'Return Data'!$B$7:$R$2843,13,0)</f>
        <v>21.793700000000001</v>
      </c>
      <c r="K26" s="66">
        <f t="shared" si="3"/>
        <v>13</v>
      </c>
      <c r="L26" s="65">
        <f>VLOOKUP($A26,'Return Data'!$B$7:$R$2843,17,0)</f>
        <v>6.6974999999999998</v>
      </c>
      <c r="M26" s="66">
        <f t="shared" si="4"/>
        <v>17</v>
      </c>
      <c r="N26" s="65">
        <f>VLOOKUP($A26,'Return Data'!$B$7:$R$2843,14,0)</f>
        <v>6.5084</v>
      </c>
      <c r="O26" s="66">
        <f t="shared" si="5"/>
        <v>11</v>
      </c>
      <c r="P26" s="65">
        <f>VLOOKUP($A26,'Return Data'!$B$7:$R$2843,15,0)</f>
        <v>7.2173999999999996</v>
      </c>
      <c r="Q26" s="66">
        <f t="shared" si="6"/>
        <v>10</v>
      </c>
      <c r="R26" s="65">
        <f>VLOOKUP($A26,'Return Data'!$B$7:$R$2843,16,0)</f>
        <v>7.7751999999999999</v>
      </c>
      <c r="S26" s="67">
        <f t="shared" si="7"/>
        <v>12</v>
      </c>
    </row>
    <row r="27" spans="1:19" x14ac:dyDescent="0.3">
      <c r="A27" s="63" t="s">
        <v>1723</v>
      </c>
      <c r="B27" s="64">
        <f>VLOOKUP($A27,'Return Data'!$B$7:$R$2843,3,0)</f>
        <v>44302</v>
      </c>
      <c r="C27" s="65">
        <f>VLOOKUP($A27,'Return Data'!$B$7:$R$2843,4,0)</f>
        <v>43.693399999999997</v>
      </c>
      <c r="D27" s="65">
        <f>VLOOKUP($A27,'Return Data'!$B$7:$R$2843,10,0)</f>
        <v>0.9456</v>
      </c>
      <c r="E27" s="66">
        <f t="shared" si="0"/>
        <v>13</v>
      </c>
      <c r="F27" s="65">
        <f>VLOOKUP($A27,'Return Data'!$B$7:$R$2843,11,0)</f>
        <v>13.098599999999999</v>
      </c>
      <c r="G27" s="66">
        <f t="shared" si="1"/>
        <v>5</v>
      </c>
      <c r="H27" s="65">
        <f>VLOOKUP($A27,'Return Data'!$B$7:$R$2843,12,0)</f>
        <v>17.491399999999999</v>
      </c>
      <c r="I27" s="66">
        <f t="shared" si="2"/>
        <v>8</v>
      </c>
      <c r="J27" s="65">
        <f>VLOOKUP($A27,'Return Data'!$B$7:$R$2843,13,0)</f>
        <v>28.3477</v>
      </c>
      <c r="K27" s="66">
        <f t="shared" si="3"/>
        <v>6</v>
      </c>
      <c r="L27" s="65">
        <f>VLOOKUP($A27,'Return Data'!$B$7:$R$2843,17,0)</f>
        <v>10.2257</v>
      </c>
      <c r="M27" s="66">
        <f t="shared" si="4"/>
        <v>2</v>
      </c>
      <c r="N27" s="65">
        <f>VLOOKUP($A27,'Return Data'!$B$7:$R$2843,14,0)</f>
        <v>7.9326999999999996</v>
      </c>
      <c r="O27" s="66">
        <f t="shared" si="5"/>
        <v>4</v>
      </c>
      <c r="P27" s="65">
        <f>VLOOKUP($A27,'Return Data'!$B$7:$R$2843,15,0)</f>
        <v>8.5402000000000005</v>
      </c>
      <c r="Q27" s="66">
        <f t="shared" si="6"/>
        <v>7</v>
      </c>
      <c r="R27" s="65">
        <f>VLOOKUP($A27,'Return Data'!$B$7:$R$2843,16,0)</f>
        <v>8.1090999999999998</v>
      </c>
      <c r="S27" s="67">
        <f t="shared" si="7"/>
        <v>7</v>
      </c>
    </row>
    <row r="28" spans="1:19" x14ac:dyDescent="0.3">
      <c r="A28" s="63" t="s">
        <v>1724</v>
      </c>
      <c r="B28" s="64">
        <f>VLOOKUP($A28,'Return Data'!$B$7:$R$2843,3,0)</f>
        <v>44302</v>
      </c>
      <c r="C28" s="65">
        <f>VLOOKUP($A28,'Return Data'!$B$7:$R$2843,4,0)</f>
        <v>15.7315</v>
      </c>
      <c r="D28" s="65">
        <f>VLOOKUP($A28,'Return Data'!$B$7:$R$2843,10,0)</f>
        <v>0.82809999999999995</v>
      </c>
      <c r="E28" s="66">
        <f t="shared" si="0"/>
        <v>15</v>
      </c>
      <c r="F28" s="65">
        <f>VLOOKUP($A28,'Return Data'!$B$7:$R$2843,11,0)</f>
        <v>13.1112</v>
      </c>
      <c r="G28" s="66">
        <f t="shared" si="1"/>
        <v>4</v>
      </c>
      <c r="H28" s="65">
        <f>VLOOKUP($A28,'Return Data'!$B$7:$R$2843,12,0)</f>
        <v>18.469000000000001</v>
      </c>
      <c r="I28" s="66">
        <f t="shared" si="2"/>
        <v>6</v>
      </c>
      <c r="J28" s="65">
        <f>VLOOKUP($A28,'Return Data'!$B$7:$R$2843,13,0)</f>
        <v>29.627800000000001</v>
      </c>
      <c r="K28" s="66">
        <f t="shared" si="3"/>
        <v>4</v>
      </c>
      <c r="L28" s="65">
        <f>VLOOKUP($A28,'Return Data'!$B$7:$R$2843,17,0)</f>
        <v>9.6908999999999992</v>
      </c>
      <c r="M28" s="66">
        <f t="shared" si="4"/>
        <v>5</v>
      </c>
      <c r="N28" s="65">
        <f>VLOOKUP($A28,'Return Data'!$B$7:$R$2843,14,0)</f>
        <v>7.6279000000000003</v>
      </c>
      <c r="O28" s="66">
        <f t="shared" si="5"/>
        <v>6</v>
      </c>
      <c r="P28" s="65">
        <f>VLOOKUP($A28,'Return Data'!$B$7:$R$2843,15,0)</f>
        <v>8.4083000000000006</v>
      </c>
      <c r="Q28" s="66">
        <f t="shared" si="6"/>
        <v>8</v>
      </c>
      <c r="R28" s="65">
        <f>VLOOKUP($A28,'Return Data'!$B$7:$R$2843,16,0)</f>
        <v>7.9915000000000003</v>
      </c>
      <c r="S28" s="67">
        <f t="shared" si="7"/>
        <v>10</v>
      </c>
    </row>
    <row r="29" spans="1:19" x14ac:dyDescent="0.3">
      <c r="A29" s="63" t="s">
        <v>1725</v>
      </c>
      <c r="B29" s="64">
        <f>VLOOKUP($A29,'Return Data'!$B$7:$R$2843,3,0)</f>
        <v>44302</v>
      </c>
      <c r="C29" s="65">
        <f>VLOOKUP($A29,'Return Data'!$B$7:$R$2843,4,0)</f>
        <v>11.7464</v>
      </c>
      <c r="D29" s="65">
        <f>VLOOKUP($A29,'Return Data'!$B$7:$R$2843,10,0)</f>
        <v>0.15260000000000001</v>
      </c>
      <c r="E29" s="66">
        <f t="shared" si="0"/>
        <v>22</v>
      </c>
      <c r="F29" s="65">
        <f>VLOOKUP($A29,'Return Data'!$B$7:$R$2843,11,0)</f>
        <v>7.4889999999999999</v>
      </c>
      <c r="G29" s="66">
        <f t="shared" si="1"/>
        <v>21</v>
      </c>
      <c r="H29" s="65">
        <f>VLOOKUP($A29,'Return Data'!$B$7:$R$2843,12,0)</f>
        <v>11.329700000000001</v>
      </c>
      <c r="I29" s="66">
        <f t="shared" si="2"/>
        <v>21</v>
      </c>
      <c r="J29" s="65">
        <f>VLOOKUP($A29,'Return Data'!$B$7:$R$2843,13,0)</f>
        <v>19.2988</v>
      </c>
      <c r="K29" s="66">
        <f t="shared" si="3"/>
        <v>20</v>
      </c>
      <c r="L29" s="65"/>
      <c r="M29" s="66"/>
      <c r="N29" s="65"/>
      <c r="O29" s="66"/>
      <c r="P29" s="65"/>
      <c r="Q29" s="66"/>
      <c r="R29" s="65">
        <f>VLOOKUP($A29,'Return Data'!$B$7:$R$2843,16,0)</f>
        <v>7.0617999999999999</v>
      </c>
      <c r="S29" s="67">
        <f t="shared" si="7"/>
        <v>18</v>
      </c>
    </row>
    <row r="30" spans="1:19" x14ac:dyDescent="0.3">
      <c r="A30" s="63" t="s">
        <v>1726</v>
      </c>
      <c r="B30" s="64">
        <f>VLOOKUP($A30,'Return Data'!$B$7:$R$2843,3,0)</f>
        <v>44302</v>
      </c>
      <c r="C30" s="65">
        <f>VLOOKUP($A30,'Return Data'!$B$7:$R$2843,4,0)</f>
        <v>50.228882342642102</v>
      </c>
      <c r="D30" s="65">
        <f>VLOOKUP($A30,'Return Data'!$B$7:$R$2843,10,0)</f>
        <v>1.1468</v>
      </c>
      <c r="E30" s="66">
        <f t="shared" si="0"/>
        <v>11</v>
      </c>
      <c r="F30" s="65">
        <f>VLOOKUP($A30,'Return Data'!$B$7:$R$2843,11,0)</f>
        <v>9.2603000000000009</v>
      </c>
      <c r="G30" s="66">
        <f t="shared" si="1"/>
        <v>17</v>
      </c>
      <c r="H30" s="65">
        <f>VLOOKUP($A30,'Return Data'!$B$7:$R$2843,12,0)</f>
        <v>14.233599999999999</v>
      </c>
      <c r="I30" s="66">
        <f t="shared" si="2"/>
        <v>13</v>
      </c>
      <c r="J30" s="65">
        <f>VLOOKUP($A30,'Return Data'!$B$7:$R$2843,13,0)</f>
        <v>21.4846</v>
      </c>
      <c r="K30" s="66">
        <f t="shared" si="3"/>
        <v>16</v>
      </c>
      <c r="L30" s="65">
        <f>VLOOKUP($A30,'Return Data'!$B$7:$R$2843,17,0)</f>
        <v>7.8479999999999999</v>
      </c>
      <c r="M30" s="66">
        <f t="shared" si="4"/>
        <v>12</v>
      </c>
      <c r="N30" s="65">
        <f>VLOOKUP($A30,'Return Data'!$B$7:$R$2843,14,0)</f>
        <v>6.7942</v>
      </c>
      <c r="O30" s="66">
        <f t="shared" si="5"/>
        <v>10</v>
      </c>
      <c r="P30" s="65">
        <f>VLOOKUP($A30,'Return Data'!$B$7:$R$2843,15,0)</f>
        <v>7.0759999999999996</v>
      </c>
      <c r="Q30" s="66">
        <f t="shared" si="6"/>
        <v>11</v>
      </c>
      <c r="R30" s="65">
        <f>VLOOKUP($A30,'Return Data'!$B$7:$R$2843,16,0)</f>
        <v>7.7523</v>
      </c>
      <c r="S30" s="67">
        <f t="shared" si="7"/>
        <v>13</v>
      </c>
    </row>
    <row r="31" spans="1:19" x14ac:dyDescent="0.3">
      <c r="A31" s="63" t="s">
        <v>1727</v>
      </c>
      <c r="B31" s="64">
        <f>VLOOKUP($A31,'Return Data'!$B$7:$R$2843,3,0)</f>
        <v>44302</v>
      </c>
      <c r="C31" s="65">
        <f>VLOOKUP($A31,'Return Data'!$B$7:$R$2843,4,0)</f>
        <v>12.39</v>
      </c>
      <c r="D31" s="65">
        <f>VLOOKUP($A31,'Return Data'!$B$7:$R$2843,10,0)</f>
        <v>0.2427</v>
      </c>
      <c r="E31" s="66">
        <f t="shared" si="0"/>
        <v>21</v>
      </c>
      <c r="F31" s="65">
        <f>VLOOKUP($A31,'Return Data'!$B$7:$R$2843,11,0)</f>
        <v>7.6455000000000002</v>
      </c>
      <c r="G31" s="66">
        <f t="shared" si="1"/>
        <v>19</v>
      </c>
      <c r="H31" s="65">
        <f>VLOOKUP($A31,'Return Data'!$B$7:$R$2843,12,0)</f>
        <v>12.1267</v>
      </c>
      <c r="I31" s="66">
        <f t="shared" si="2"/>
        <v>19</v>
      </c>
      <c r="J31" s="65">
        <f>VLOOKUP($A31,'Return Data'!$B$7:$R$2843,13,0)</f>
        <v>21.470600000000001</v>
      </c>
      <c r="K31" s="66">
        <f t="shared" si="3"/>
        <v>17</v>
      </c>
      <c r="L31" s="65">
        <f>VLOOKUP($A31,'Return Data'!$B$7:$R$2843,17,0)</f>
        <v>8.9267000000000003</v>
      </c>
      <c r="M31" s="66">
        <f t="shared" si="4"/>
        <v>6</v>
      </c>
      <c r="N31" s="65"/>
      <c r="O31" s="66"/>
      <c r="P31" s="65"/>
      <c r="Q31" s="66"/>
      <c r="R31" s="65">
        <f>VLOOKUP($A31,'Return Data'!$B$7:$R$2843,16,0)</f>
        <v>8.3001000000000005</v>
      </c>
      <c r="S31" s="67">
        <f t="shared" si="7"/>
        <v>4</v>
      </c>
    </row>
    <row r="32" spans="1:19" x14ac:dyDescent="0.3">
      <c r="A32" s="63" t="s">
        <v>1728</v>
      </c>
      <c r="B32" s="64">
        <f>VLOOKUP($A32,'Return Data'!$B$7:$R$2843,3,0)</f>
        <v>44302</v>
      </c>
      <c r="C32" s="65">
        <f>VLOOKUP($A32,'Return Data'!$B$7:$R$2843,4,0)</f>
        <v>11.9261</v>
      </c>
      <c r="D32" s="65">
        <f>VLOOKUP($A32,'Return Data'!$B$7:$R$2843,10,0)</f>
        <v>1.7064999999999999</v>
      </c>
      <c r="E32" s="66">
        <f t="shared" si="0"/>
        <v>7</v>
      </c>
      <c r="F32" s="65">
        <f>VLOOKUP($A32,'Return Data'!$B$7:$R$2843,11,0)</f>
        <v>12.7263</v>
      </c>
      <c r="G32" s="66">
        <f t="shared" si="1"/>
        <v>7</v>
      </c>
      <c r="H32" s="65">
        <f>VLOOKUP($A32,'Return Data'!$B$7:$R$2843,12,0)</f>
        <v>16.774899999999999</v>
      </c>
      <c r="I32" s="66">
        <f t="shared" si="2"/>
        <v>9</v>
      </c>
      <c r="J32" s="65">
        <f>VLOOKUP($A32,'Return Data'!$B$7:$R$2843,13,0)</f>
        <v>24.344200000000001</v>
      </c>
      <c r="K32" s="66">
        <f t="shared" si="3"/>
        <v>10</v>
      </c>
      <c r="L32" s="65">
        <f>VLOOKUP($A32,'Return Data'!$B$7:$R$2843,17,0)</f>
        <v>8.0725999999999996</v>
      </c>
      <c r="M32" s="66">
        <f t="shared" si="4"/>
        <v>11</v>
      </c>
      <c r="N32" s="65"/>
      <c r="O32" s="66"/>
      <c r="P32" s="65"/>
      <c r="Q32" s="66"/>
      <c r="R32" s="65">
        <f>VLOOKUP($A32,'Return Data'!$B$7:$R$2843,16,0)</f>
        <v>6.9264999999999999</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1.2465217391304346</v>
      </c>
      <c r="E34" s="74"/>
      <c r="F34" s="75">
        <f>AVERAGE(F8:F32)</f>
        <v>10.654365217391305</v>
      </c>
      <c r="G34" s="74"/>
      <c r="H34" s="75">
        <f>AVERAGE(H8:H32)</f>
        <v>15.233469565217394</v>
      </c>
      <c r="I34" s="74"/>
      <c r="J34" s="75">
        <f>AVERAGE(J8:J32)</f>
        <v>23.892908695652171</v>
      </c>
      <c r="K34" s="74"/>
      <c r="L34" s="75">
        <f>AVERAGE(L8:L32)</f>
        <v>7.6407842105263164</v>
      </c>
      <c r="M34" s="74"/>
      <c r="N34" s="75">
        <f>AVERAGE(N8:N32)</f>
        <v>6.4468749999999995</v>
      </c>
      <c r="O34" s="74"/>
      <c r="P34" s="75">
        <f>AVERAGE(P8:P32)</f>
        <v>7.5958642857142848</v>
      </c>
      <c r="Q34" s="74"/>
      <c r="R34" s="75">
        <f>AVERAGE(R8:R32)</f>
        <v>7.6929086956521768</v>
      </c>
      <c r="S34" s="76"/>
    </row>
    <row r="35" spans="1:19" x14ac:dyDescent="0.3">
      <c r="A35" s="73" t="s">
        <v>28</v>
      </c>
      <c r="B35" s="74"/>
      <c r="C35" s="74"/>
      <c r="D35" s="75">
        <f>MIN(D8:D32)</f>
        <v>-0.1825</v>
      </c>
      <c r="E35" s="74"/>
      <c r="F35" s="75">
        <f>MIN(F8:F32)</f>
        <v>4.3711000000000002</v>
      </c>
      <c r="G35" s="74"/>
      <c r="H35" s="75">
        <f>MIN(H8:H32)</f>
        <v>7.7347999999999999</v>
      </c>
      <c r="I35" s="74"/>
      <c r="J35" s="75">
        <f>MIN(J8:J32)</f>
        <v>15.727</v>
      </c>
      <c r="K35" s="74"/>
      <c r="L35" s="75">
        <f>MIN(L8:L32)</f>
        <v>-5.984</v>
      </c>
      <c r="M35" s="74"/>
      <c r="N35" s="75">
        <f>MIN(N8:N32)</f>
        <v>-3.359</v>
      </c>
      <c r="O35" s="74"/>
      <c r="P35" s="75">
        <f>MIN(P8:P32)</f>
        <v>2.2303999999999999</v>
      </c>
      <c r="Q35" s="74"/>
      <c r="R35" s="75">
        <f>MIN(R8:R32)</f>
        <v>2.2008000000000001</v>
      </c>
      <c r="S35" s="76"/>
    </row>
    <row r="36" spans="1:19" ht="15" thickBot="1" x14ac:dyDescent="0.35">
      <c r="A36" s="77" t="s">
        <v>29</v>
      </c>
      <c r="B36" s="78"/>
      <c r="C36" s="78"/>
      <c r="D36" s="79">
        <f>MAX(D8:D32)</f>
        <v>3.0556000000000001</v>
      </c>
      <c r="E36" s="78"/>
      <c r="F36" s="79">
        <f>MAX(F8:F32)</f>
        <v>15.4283</v>
      </c>
      <c r="G36" s="78"/>
      <c r="H36" s="79">
        <f>MAX(H8:H32)</f>
        <v>20.3705</v>
      </c>
      <c r="I36" s="78"/>
      <c r="J36" s="79">
        <f>MAX(J8:J32)</f>
        <v>33.299700000000001</v>
      </c>
      <c r="K36" s="78"/>
      <c r="L36" s="79">
        <f>MAX(L8:L32)</f>
        <v>11.1167</v>
      </c>
      <c r="M36" s="78"/>
      <c r="N36" s="79">
        <f>MAX(N8:N32)</f>
        <v>8.2657000000000007</v>
      </c>
      <c r="O36" s="78"/>
      <c r="P36" s="79">
        <f>MAX(P8:P32)</f>
        <v>9.8536000000000001</v>
      </c>
      <c r="Q36" s="78"/>
      <c r="R36" s="79">
        <f>MAX(R8:R32)</f>
        <v>12.3672</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1676</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1729</v>
      </c>
      <c r="B8" s="64">
        <f>VLOOKUP($A8,'Return Data'!$B$7:$R$2843,3,0)</f>
        <v>44302</v>
      </c>
      <c r="C8" s="65">
        <f>VLOOKUP($A8,'Return Data'!$B$7:$R$2843,4,0)</f>
        <v>21.844999999999999</v>
      </c>
      <c r="D8" s="65">
        <f>VLOOKUP($A8,'Return Data'!$B$7:$R$2843,10,0)</f>
        <v>1.3120000000000001</v>
      </c>
      <c r="E8" s="66">
        <f>RANK(D8,D$8:D$34,0)</f>
        <v>3</v>
      </c>
      <c r="F8" s="65">
        <f>VLOOKUP($A8,'Return Data'!$B$7:$R$2843,11,0)</f>
        <v>2.218</v>
      </c>
      <c r="G8" s="66">
        <f>RANK(F8,F$8:F$34,0)</f>
        <v>6</v>
      </c>
      <c r="H8" s="65">
        <f>VLOOKUP($A8,'Return Data'!$B$7:$R$2843,12,0)</f>
        <v>3.1061999999999999</v>
      </c>
      <c r="I8" s="66">
        <f>RANK(H8,H$8:H$34,0)</f>
        <v>8</v>
      </c>
      <c r="J8" s="65">
        <f>VLOOKUP($A8,'Return Data'!$B$7:$R$2843,13,0)</f>
        <v>4.4381000000000004</v>
      </c>
      <c r="K8" s="66">
        <f>RANK(J8,J$8:J$34,0)</f>
        <v>8</v>
      </c>
      <c r="L8" s="65">
        <f>VLOOKUP($A8,'Return Data'!$B$7:$R$2843,17,0)</f>
        <v>5.5340999999999996</v>
      </c>
      <c r="M8" s="66">
        <f>RANK(L8,L$8:L$34,0)</f>
        <v>6</v>
      </c>
      <c r="N8" s="65">
        <f>VLOOKUP($A8,'Return Data'!$B$7:$R$2843,14,0)</f>
        <v>5.8625999999999996</v>
      </c>
      <c r="O8" s="66">
        <f>RANK(N8,N$8:N$34,0)</f>
        <v>9</v>
      </c>
      <c r="P8" s="65">
        <f>VLOOKUP($A8,'Return Data'!$B$7:$R$2843,15,0)</f>
        <v>6.1947000000000001</v>
      </c>
      <c r="Q8" s="66">
        <f>RANK(P8,P$8:P$34,0)</f>
        <v>6</v>
      </c>
      <c r="R8" s="65">
        <f>VLOOKUP($A8,'Return Data'!$B$7:$R$2843,16,0)</f>
        <v>7.2084000000000001</v>
      </c>
      <c r="S8" s="67">
        <f>RANK(R8,R$8:R$34,0)</f>
        <v>4</v>
      </c>
    </row>
    <row r="9" spans="1:20" x14ac:dyDescent="0.3">
      <c r="A9" s="63" t="s">
        <v>1730</v>
      </c>
      <c r="B9" s="64">
        <f>VLOOKUP($A9,'Return Data'!$B$7:$R$2843,3,0)</f>
        <v>44302</v>
      </c>
      <c r="C9" s="65">
        <f>VLOOKUP($A9,'Return Data'!$B$7:$R$2843,4,0)</f>
        <v>15.484999999999999</v>
      </c>
      <c r="D9" s="65">
        <f>VLOOKUP($A9,'Return Data'!$B$7:$R$2843,10,0)</f>
        <v>1.2223999999999999</v>
      </c>
      <c r="E9" s="66">
        <f t="shared" ref="E9:E34" si="0">RANK(D9,D$8:D$34,0)</f>
        <v>9</v>
      </c>
      <c r="F9" s="65">
        <f>VLOOKUP($A9,'Return Data'!$B$7:$R$2843,11,0)</f>
        <v>2.1154999999999999</v>
      </c>
      <c r="G9" s="66">
        <f t="shared" ref="G9:G34" si="1">RANK(F9,F$8:F$34,0)</f>
        <v>13</v>
      </c>
      <c r="H9" s="65">
        <f>VLOOKUP($A9,'Return Data'!$B$7:$R$2843,12,0)</f>
        <v>2.9725000000000001</v>
      </c>
      <c r="I9" s="66">
        <f t="shared" ref="I9:I34" si="2">RANK(H9,H$8:H$34,0)</f>
        <v>14</v>
      </c>
      <c r="J9" s="65">
        <f>VLOOKUP($A9,'Return Data'!$B$7:$R$2843,13,0)</f>
        <v>4.3520000000000003</v>
      </c>
      <c r="K9" s="66">
        <f t="shared" ref="K9:K34" si="3">RANK(J9,J$8:J$34,0)</f>
        <v>12</v>
      </c>
      <c r="L9" s="65">
        <f>VLOOKUP($A9,'Return Data'!$B$7:$R$2843,17,0)</f>
        <v>5.4359999999999999</v>
      </c>
      <c r="M9" s="66">
        <f t="shared" ref="M9:M34" si="4">RANK(L9,L$8:L$34,0)</f>
        <v>10</v>
      </c>
      <c r="N9" s="65">
        <f>VLOOKUP($A9,'Return Data'!$B$7:$R$2843,14,0)</f>
        <v>5.8741000000000003</v>
      </c>
      <c r="O9" s="66">
        <f t="shared" ref="O9:O34" si="5">RANK(N9,N$8:N$34,0)</f>
        <v>7</v>
      </c>
      <c r="P9" s="65">
        <f>VLOOKUP($A9,'Return Data'!$B$7:$R$2843,15,0)</f>
        <v>6.3246000000000002</v>
      </c>
      <c r="Q9" s="66">
        <f t="shared" ref="Q9:Q34" si="6">RANK(P9,P$8:P$34,0)</f>
        <v>3</v>
      </c>
      <c r="R9" s="65">
        <f>VLOOKUP($A9,'Return Data'!$B$7:$R$2843,16,0)</f>
        <v>6.7686999999999999</v>
      </c>
      <c r="S9" s="67">
        <f t="shared" ref="S9:S34" si="7">RANK(R9,R$8:R$34,0)</f>
        <v>11</v>
      </c>
    </row>
    <row r="10" spans="1:20" x14ac:dyDescent="0.3">
      <c r="A10" s="63" t="s">
        <v>1731</v>
      </c>
      <c r="B10" s="64">
        <f>VLOOKUP($A10,'Return Data'!$B$7:$R$2843,3,0)</f>
        <v>44302</v>
      </c>
      <c r="C10" s="65">
        <f>VLOOKUP($A10,'Return Data'!$B$7:$R$2843,4,0)</f>
        <v>13.021000000000001</v>
      </c>
      <c r="D10" s="65">
        <f>VLOOKUP($A10,'Return Data'!$B$7:$R$2843,10,0)</f>
        <v>1.2047000000000001</v>
      </c>
      <c r="E10" s="66">
        <f t="shared" si="0"/>
        <v>10</v>
      </c>
      <c r="F10" s="65">
        <f>VLOOKUP($A10,'Return Data'!$B$7:$R$2843,11,0)</f>
        <v>2.2458</v>
      </c>
      <c r="G10" s="66">
        <f t="shared" si="1"/>
        <v>5</v>
      </c>
      <c r="H10" s="65">
        <f>VLOOKUP($A10,'Return Data'!$B$7:$R$2843,12,0)</f>
        <v>3.202</v>
      </c>
      <c r="I10" s="66">
        <f t="shared" si="2"/>
        <v>6</v>
      </c>
      <c r="J10" s="65">
        <f>VLOOKUP($A10,'Return Data'!$B$7:$R$2843,13,0)</f>
        <v>4.3935000000000004</v>
      </c>
      <c r="K10" s="66">
        <f t="shared" si="3"/>
        <v>9</v>
      </c>
      <c r="L10" s="65">
        <f>VLOOKUP($A10,'Return Data'!$B$7:$R$2843,17,0)</f>
        <v>5.6807999999999996</v>
      </c>
      <c r="M10" s="66">
        <f t="shared" si="4"/>
        <v>4</v>
      </c>
      <c r="N10" s="65">
        <f>VLOOKUP($A10,'Return Data'!$B$7:$R$2843,14,0)</f>
        <v>6.0709</v>
      </c>
      <c r="O10" s="66">
        <f t="shared" si="5"/>
        <v>2</v>
      </c>
      <c r="P10" s="65"/>
      <c r="Q10" s="66"/>
      <c r="R10" s="65">
        <f>VLOOKUP($A10,'Return Data'!$B$7:$R$2843,16,0)</f>
        <v>6.3292999999999999</v>
      </c>
      <c r="S10" s="67">
        <f t="shared" si="7"/>
        <v>16</v>
      </c>
    </row>
    <row r="11" spans="1:20" x14ac:dyDescent="0.3">
      <c r="A11" s="63" t="s">
        <v>1732</v>
      </c>
      <c r="B11" s="64">
        <f>VLOOKUP($A11,'Return Data'!$B$7:$R$2843,3,0)</f>
        <v>44302</v>
      </c>
      <c r="C11" s="65">
        <f>VLOOKUP($A11,'Return Data'!$B$7:$R$2843,4,0)</f>
        <v>11.4796</v>
      </c>
      <c r="D11" s="65">
        <f>VLOOKUP($A11,'Return Data'!$B$7:$R$2843,10,0)</f>
        <v>0.89470000000000005</v>
      </c>
      <c r="E11" s="66">
        <f t="shared" si="0"/>
        <v>23</v>
      </c>
      <c r="F11" s="65">
        <f>VLOOKUP($A11,'Return Data'!$B$7:$R$2843,11,0)</f>
        <v>1.4511000000000001</v>
      </c>
      <c r="G11" s="66">
        <f t="shared" si="1"/>
        <v>23</v>
      </c>
      <c r="H11" s="65">
        <f>VLOOKUP($A11,'Return Data'!$B$7:$R$2843,12,0)</f>
        <v>2.4205000000000001</v>
      </c>
      <c r="I11" s="66">
        <f t="shared" si="2"/>
        <v>19</v>
      </c>
      <c r="J11" s="65">
        <f>VLOOKUP($A11,'Return Data'!$B$7:$R$2843,13,0)</f>
        <v>3.4887999999999999</v>
      </c>
      <c r="K11" s="66">
        <f t="shared" si="3"/>
        <v>19</v>
      </c>
      <c r="L11" s="65">
        <f>VLOOKUP($A11,'Return Data'!$B$7:$R$2843,17,0)</f>
        <v>4.4888000000000003</v>
      </c>
      <c r="M11" s="66">
        <f t="shared" si="4"/>
        <v>20</v>
      </c>
      <c r="N11" s="65"/>
      <c r="O11" s="66"/>
      <c r="P11" s="65"/>
      <c r="Q11" s="66"/>
      <c r="R11" s="65">
        <f>VLOOKUP($A11,'Return Data'!$B$7:$R$2843,16,0)</f>
        <v>4.9964000000000004</v>
      </c>
      <c r="S11" s="67">
        <f t="shared" si="7"/>
        <v>20</v>
      </c>
    </row>
    <row r="12" spans="1:20" x14ac:dyDescent="0.3">
      <c r="A12" s="63" t="s">
        <v>1733</v>
      </c>
      <c r="B12" s="64">
        <f>VLOOKUP($A12,'Return Data'!$B$7:$R$2843,3,0)</f>
        <v>44302</v>
      </c>
      <c r="C12" s="65">
        <f>VLOOKUP($A12,'Return Data'!$B$7:$R$2843,4,0)</f>
        <v>12.013</v>
      </c>
      <c r="D12" s="65">
        <f>VLOOKUP($A12,'Return Data'!$B$7:$R$2843,10,0)</f>
        <v>1.0089999999999999</v>
      </c>
      <c r="E12" s="66">
        <f t="shared" si="0"/>
        <v>20</v>
      </c>
      <c r="F12" s="65">
        <f>VLOOKUP($A12,'Return Data'!$B$7:$R$2843,11,0)</f>
        <v>1.9087000000000001</v>
      </c>
      <c r="G12" s="66">
        <f t="shared" si="1"/>
        <v>17</v>
      </c>
      <c r="H12" s="65">
        <f>VLOOKUP($A12,'Return Data'!$B$7:$R$2843,12,0)</f>
        <v>2.851</v>
      </c>
      <c r="I12" s="66">
        <f t="shared" si="2"/>
        <v>16</v>
      </c>
      <c r="J12" s="65">
        <f>VLOOKUP($A12,'Return Data'!$B$7:$R$2843,13,0)</f>
        <v>4.1710000000000003</v>
      </c>
      <c r="K12" s="66">
        <f t="shared" si="3"/>
        <v>15</v>
      </c>
      <c r="L12" s="65">
        <f>VLOOKUP($A12,'Return Data'!$B$7:$R$2843,17,0)</f>
        <v>5.3613</v>
      </c>
      <c r="M12" s="66">
        <f t="shared" si="4"/>
        <v>13</v>
      </c>
      <c r="N12" s="65">
        <f>VLOOKUP($A12,'Return Data'!$B$7:$R$2843,14,0)</f>
        <v>5.7759999999999998</v>
      </c>
      <c r="O12" s="66">
        <f t="shared" si="5"/>
        <v>11</v>
      </c>
      <c r="P12" s="65"/>
      <c r="Q12" s="66"/>
      <c r="R12" s="65">
        <f>VLOOKUP($A12,'Return Data'!$B$7:$R$2843,16,0)</f>
        <v>5.8524000000000003</v>
      </c>
      <c r="S12" s="67">
        <f t="shared" si="7"/>
        <v>18</v>
      </c>
    </row>
    <row r="13" spans="1:20" x14ac:dyDescent="0.3">
      <c r="A13" s="63" t="s">
        <v>1734</v>
      </c>
      <c r="B13" s="64">
        <f>VLOOKUP($A13,'Return Data'!$B$7:$R$2843,3,0)</f>
        <v>44302</v>
      </c>
      <c r="C13" s="65">
        <f>VLOOKUP($A13,'Return Data'!$B$7:$R$2843,4,0)</f>
        <v>15.7898</v>
      </c>
      <c r="D13" s="65">
        <f>VLOOKUP($A13,'Return Data'!$B$7:$R$2843,10,0)</f>
        <v>1.2588999999999999</v>
      </c>
      <c r="E13" s="66">
        <f t="shared" si="0"/>
        <v>7</v>
      </c>
      <c r="F13" s="65">
        <f>VLOOKUP($A13,'Return Data'!$B$7:$R$2843,11,0)</f>
        <v>2.1802000000000001</v>
      </c>
      <c r="G13" s="66">
        <f t="shared" si="1"/>
        <v>7</v>
      </c>
      <c r="H13" s="65">
        <f>VLOOKUP($A13,'Return Data'!$B$7:$R$2843,12,0)</f>
        <v>3.14</v>
      </c>
      <c r="I13" s="66">
        <f t="shared" si="2"/>
        <v>7</v>
      </c>
      <c r="J13" s="65">
        <f>VLOOKUP($A13,'Return Data'!$B$7:$R$2843,13,0)</f>
        <v>4.4527000000000001</v>
      </c>
      <c r="K13" s="66">
        <f t="shared" si="3"/>
        <v>7</v>
      </c>
      <c r="L13" s="65">
        <f>VLOOKUP($A13,'Return Data'!$B$7:$R$2843,17,0)</f>
        <v>5.7598000000000003</v>
      </c>
      <c r="M13" s="66">
        <f t="shared" si="4"/>
        <v>2</v>
      </c>
      <c r="N13" s="65">
        <f>VLOOKUP($A13,'Return Data'!$B$7:$R$2843,14,0)</f>
        <v>6.0768000000000004</v>
      </c>
      <c r="O13" s="66">
        <f t="shared" si="5"/>
        <v>1</v>
      </c>
      <c r="P13" s="65">
        <f>VLOOKUP($A13,'Return Data'!$B$7:$R$2843,15,0)</f>
        <v>6.4036</v>
      </c>
      <c r="Q13" s="66">
        <f t="shared" si="6"/>
        <v>1</v>
      </c>
      <c r="R13" s="65">
        <f>VLOOKUP($A13,'Return Data'!$B$7:$R$2843,16,0)</f>
        <v>6.9394</v>
      </c>
      <c r="S13" s="67">
        <f t="shared" si="7"/>
        <v>8</v>
      </c>
    </row>
    <row r="14" spans="1:20" x14ac:dyDescent="0.3">
      <c r="A14" s="63" t="s">
        <v>1735</v>
      </c>
      <c r="B14" s="64">
        <f>VLOOKUP($A14,'Return Data'!$B$7:$R$2843,3,0)</f>
        <v>44302</v>
      </c>
      <c r="C14" s="65">
        <f>VLOOKUP($A14,'Return Data'!$B$7:$R$2843,4,0)</f>
        <v>10.8674</v>
      </c>
      <c r="D14" s="65">
        <f>VLOOKUP($A14,'Return Data'!$B$7:$R$2843,10,0)</f>
        <v>0.4279</v>
      </c>
      <c r="E14" s="66">
        <f t="shared" si="0"/>
        <v>27</v>
      </c>
      <c r="F14" s="65">
        <f>VLOOKUP($A14,'Return Data'!$B$7:$R$2843,11,0)</f>
        <v>0.80330000000000001</v>
      </c>
      <c r="G14" s="66">
        <f t="shared" si="1"/>
        <v>27</v>
      </c>
      <c r="H14" s="65">
        <f>VLOOKUP($A14,'Return Data'!$B$7:$R$2843,12,0)</f>
        <v>0.75</v>
      </c>
      <c r="I14" s="66">
        <f t="shared" si="2"/>
        <v>25</v>
      </c>
      <c r="J14" s="65">
        <f>VLOOKUP($A14,'Return Data'!$B$7:$R$2843,13,0)</f>
        <v>0.94</v>
      </c>
      <c r="K14" s="66">
        <f t="shared" si="3"/>
        <v>25</v>
      </c>
      <c r="L14" s="65">
        <f>VLOOKUP($A14,'Return Data'!$B$7:$R$2843,17,0)</f>
        <v>2.2639999999999998</v>
      </c>
      <c r="M14" s="66">
        <f t="shared" si="4"/>
        <v>23</v>
      </c>
      <c r="N14" s="65"/>
      <c r="O14" s="66"/>
      <c r="P14" s="65"/>
      <c r="Q14" s="66"/>
      <c r="R14" s="65">
        <f>VLOOKUP($A14,'Return Data'!$B$7:$R$2843,16,0)</f>
        <v>3.2063999999999999</v>
      </c>
      <c r="S14" s="67">
        <f t="shared" si="7"/>
        <v>26</v>
      </c>
    </row>
    <row r="15" spans="1:20" x14ac:dyDescent="0.3">
      <c r="A15" s="63" t="s">
        <v>1736</v>
      </c>
      <c r="B15" s="64">
        <f>VLOOKUP($A15,'Return Data'!$B$7:$R$2843,3,0)</f>
        <v>44302</v>
      </c>
      <c r="C15" s="65">
        <f>VLOOKUP($A15,'Return Data'!$B$7:$R$2843,4,0)</f>
        <v>15.478</v>
      </c>
      <c r="D15" s="65">
        <f>VLOOKUP($A15,'Return Data'!$B$7:$R$2843,10,0)</f>
        <v>1.1832</v>
      </c>
      <c r="E15" s="66">
        <f t="shared" si="0"/>
        <v>13</v>
      </c>
      <c r="F15" s="65">
        <f>VLOOKUP($A15,'Return Data'!$B$7:$R$2843,11,0)</f>
        <v>2.1313</v>
      </c>
      <c r="G15" s="66">
        <f t="shared" si="1"/>
        <v>10</v>
      </c>
      <c r="H15" s="65">
        <f>VLOOKUP($A15,'Return Data'!$B$7:$R$2843,12,0)</f>
        <v>3.0287000000000002</v>
      </c>
      <c r="I15" s="66">
        <f t="shared" si="2"/>
        <v>12</v>
      </c>
      <c r="J15" s="65">
        <f>VLOOKUP($A15,'Return Data'!$B$7:$R$2843,13,0)</f>
        <v>4.1378000000000004</v>
      </c>
      <c r="K15" s="66">
        <f t="shared" si="3"/>
        <v>17</v>
      </c>
      <c r="L15" s="65">
        <f>VLOOKUP($A15,'Return Data'!$B$7:$R$2843,17,0)</f>
        <v>5.1127000000000002</v>
      </c>
      <c r="M15" s="66">
        <f t="shared" si="4"/>
        <v>16</v>
      </c>
      <c r="N15" s="65">
        <f>VLOOKUP($A15,'Return Data'!$B$7:$R$2843,14,0)</f>
        <v>5.4184000000000001</v>
      </c>
      <c r="O15" s="66">
        <f t="shared" si="5"/>
        <v>15</v>
      </c>
      <c r="P15" s="65">
        <f>VLOOKUP($A15,'Return Data'!$B$7:$R$2843,15,0)</f>
        <v>5.8517999999999999</v>
      </c>
      <c r="Q15" s="66">
        <f t="shared" si="6"/>
        <v>14</v>
      </c>
      <c r="R15" s="65">
        <f>VLOOKUP($A15,'Return Data'!$B$7:$R$2843,16,0)</f>
        <v>6.3929</v>
      </c>
      <c r="S15" s="67">
        <f t="shared" si="7"/>
        <v>15</v>
      </c>
    </row>
    <row r="16" spans="1:20" x14ac:dyDescent="0.3">
      <c r="A16" s="63" t="s">
        <v>1737</v>
      </c>
      <c r="B16" s="64">
        <f>VLOOKUP($A16,'Return Data'!$B$7:$R$2843,3,0)</f>
        <v>44302</v>
      </c>
      <c r="C16" s="65">
        <f>VLOOKUP($A16,'Return Data'!$B$7:$R$2843,4,0)</f>
        <v>28.1356</v>
      </c>
      <c r="D16" s="65">
        <f>VLOOKUP($A16,'Return Data'!$B$7:$R$2843,10,0)</f>
        <v>1.1952</v>
      </c>
      <c r="E16" s="66">
        <f t="shared" si="0"/>
        <v>11</v>
      </c>
      <c r="F16" s="65">
        <f>VLOOKUP($A16,'Return Data'!$B$7:$R$2843,11,0)</f>
        <v>2.1173999999999999</v>
      </c>
      <c r="G16" s="66">
        <f t="shared" si="1"/>
        <v>12</v>
      </c>
      <c r="H16" s="65">
        <f>VLOOKUP($A16,'Return Data'!$B$7:$R$2843,12,0)</f>
        <v>2.9952000000000001</v>
      </c>
      <c r="I16" s="66">
        <f t="shared" si="2"/>
        <v>13</v>
      </c>
      <c r="J16" s="65">
        <f>VLOOKUP($A16,'Return Data'!$B$7:$R$2843,13,0)</f>
        <v>4.3555000000000001</v>
      </c>
      <c r="K16" s="66">
        <f t="shared" si="3"/>
        <v>11</v>
      </c>
      <c r="L16" s="65">
        <f>VLOOKUP($A16,'Return Data'!$B$7:$R$2843,17,0)</f>
        <v>5.4158999999999997</v>
      </c>
      <c r="M16" s="66">
        <f t="shared" si="4"/>
        <v>11</v>
      </c>
      <c r="N16" s="65">
        <f>VLOOKUP($A16,'Return Data'!$B$7:$R$2843,14,0)</f>
        <v>5.8423999999999996</v>
      </c>
      <c r="O16" s="66">
        <f t="shared" si="5"/>
        <v>10</v>
      </c>
      <c r="P16" s="65">
        <f>VLOOKUP($A16,'Return Data'!$B$7:$R$2843,15,0)</f>
        <v>6.1925999999999997</v>
      </c>
      <c r="Q16" s="66">
        <f t="shared" si="6"/>
        <v>7</v>
      </c>
      <c r="R16" s="65">
        <f>VLOOKUP($A16,'Return Data'!$B$7:$R$2843,16,0)</f>
        <v>7.3109999999999999</v>
      </c>
      <c r="S16" s="67">
        <f t="shared" si="7"/>
        <v>2</v>
      </c>
    </row>
    <row r="17" spans="1:19" x14ac:dyDescent="0.3">
      <c r="A17" s="63" t="s">
        <v>1738</v>
      </c>
      <c r="B17" s="64">
        <f>VLOOKUP($A17,'Return Data'!$B$7:$R$2843,3,0)</f>
        <v>44302</v>
      </c>
      <c r="C17" s="65">
        <f>VLOOKUP($A17,'Return Data'!$B$7:$R$2843,4,0)</f>
        <v>26.832000000000001</v>
      </c>
      <c r="D17" s="65">
        <f>VLOOKUP($A17,'Return Data'!$B$7:$R$2843,10,0)</f>
        <v>1.1920999999999999</v>
      </c>
      <c r="E17" s="66">
        <f t="shared" si="0"/>
        <v>12</v>
      </c>
      <c r="F17" s="65">
        <f>VLOOKUP($A17,'Return Data'!$B$7:$R$2843,11,0)</f>
        <v>2.1086</v>
      </c>
      <c r="G17" s="66">
        <f t="shared" si="1"/>
        <v>14</v>
      </c>
      <c r="H17" s="65">
        <f>VLOOKUP($A17,'Return Data'!$B$7:$R$2843,12,0)</f>
        <v>3.0430999999999999</v>
      </c>
      <c r="I17" s="66">
        <f t="shared" si="2"/>
        <v>11</v>
      </c>
      <c r="J17" s="65">
        <f>VLOOKUP($A17,'Return Data'!$B$7:$R$2843,13,0)</f>
        <v>4.3587999999999996</v>
      </c>
      <c r="K17" s="66">
        <f t="shared" si="3"/>
        <v>10</v>
      </c>
      <c r="L17" s="65">
        <f>VLOOKUP($A17,'Return Data'!$B$7:$R$2843,17,0)</f>
        <v>5.3362999999999996</v>
      </c>
      <c r="M17" s="66">
        <f t="shared" si="4"/>
        <v>14</v>
      </c>
      <c r="N17" s="65">
        <f>VLOOKUP($A17,'Return Data'!$B$7:$R$2843,14,0)</f>
        <v>5.8708</v>
      </c>
      <c r="O17" s="66">
        <f t="shared" si="5"/>
        <v>8</v>
      </c>
      <c r="P17" s="65">
        <f>VLOOKUP($A17,'Return Data'!$B$7:$R$2843,15,0)</f>
        <v>6.1704999999999997</v>
      </c>
      <c r="Q17" s="66">
        <f t="shared" si="6"/>
        <v>8</v>
      </c>
      <c r="R17" s="65">
        <f>VLOOKUP($A17,'Return Data'!$B$7:$R$2843,16,0)</f>
        <v>7.1765999999999996</v>
      </c>
      <c r="S17" s="67">
        <f t="shared" si="7"/>
        <v>5</v>
      </c>
    </row>
    <row r="18" spans="1:19" x14ac:dyDescent="0.3">
      <c r="A18" s="63" t="s">
        <v>1739</v>
      </c>
      <c r="B18" s="64">
        <f>VLOOKUP($A18,'Return Data'!$B$7:$R$2843,3,0)</f>
        <v>44302</v>
      </c>
      <c r="C18" s="65">
        <f>VLOOKUP($A18,'Return Data'!$B$7:$R$2843,4,0)</f>
        <v>14.815300000000001</v>
      </c>
      <c r="D18" s="65">
        <f>VLOOKUP($A18,'Return Data'!$B$7:$R$2843,10,0)</f>
        <v>0.9829</v>
      </c>
      <c r="E18" s="66">
        <f t="shared" si="0"/>
        <v>22</v>
      </c>
      <c r="F18" s="65">
        <f>VLOOKUP($A18,'Return Data'!$B$7:$R$2843,11,0)</f>
        <v>1.4212</v>
      </c>
      <c r="G18" s="66">
        <f t="shared" si="1"/>
        <v>24</v>
      </c>
      <c r="H18" s="65">
        <f>VLOOKUP($A18,'Return Data'!$B$7:$R$2843,12,0)</f>
        <v>2.0977000000000001</v>
      </c>
      <c r="I18" s="66">
        <f t="shared" si="2"/>
        <v>22</v>
      </c>
      <c r="J18" s="65">
        <f>VLOOKUP($A18,'Return Data'!$B$7:$R$2843,13,0)</f>
        <v>3.0364</v>
      </c>
      <c r="K18" s="66">
        <f t="shared" si="3"/>
        <v>22</v>
      </c>
      <c r="L18" s="65">
        <f>VLOOKUP($A18,'Return Data'!$B$7:$R$2843,17,0)</f>
        <v>4.6726999999999999</v>
      </c>
      <c r="M18" s="66">
        <f t="shared" si="4"/>
        <v>19</v>
      </c>
      <c r="N18" s="65">
        <f>VLOOKUP($A18,'Return Data'!$B$7:$R$2843,14,0)</f>
        <v>5.1104000000000003</v>
      </c>
      <c r="O18" s="66">
        <f t="shared" si="5"/>
        <v>16</v>
      </c>
      <c r="P18" s="65">
        <f>VLOOKUP($A18,'Return Data'!$B$7:$R$2843,15,0)</f>
        <v>5.8536999999999999</v>
      </c>
      <c r="Q18" s="66">
        <f t="shared" si="6"/>
        <v>13</v>
      </c>
      <c r="R18" s="65">
        <f>VLOOKUP($A18,'Return Data'!$B$7:$R$2843,16,0)</f>
        <v>6.4078999999999997</v>
      </c>
      <c r="S18" s="67">
        <f t="shared" si="7"/>
        <v>14</v>
      </c>
    </row>
    <row r="19" spans="1:19" x14ac:dyDescent="0.3">
      <c r="A19" s="63" t="s">
        <v>1740</v>
      </c>
      <c r="B19" s="64">
        <f>VLOOKUP($A19,'Return Data'!$B$7:$R$2843,3,0)</f>
        <v>44302</v>
      </c>
      <c r="C19" s="65">
        <f>VLOOKUP($A19,'Return Data'!$B$7:$R$2843,4,0)</f>
        <v>26.0808</v>
      </c>
      <c r="D19" s="65">
        <f>VLOOKUP($A19,'Return Data'!$B$7:$R$2843,10,0)</f>
        <v>1.1695</v>
      </c>
      <c r="E19" s="66">
        <f t="shared" si="0"/>
        <v>14</v>
      </c>
      <c r="F19" s="65">
        <f>VLOOKUP($A19,'Return Data'!$B$7:$R$2843,11,0)</f>
        <v>2.0396000000000001</v>
      </c>
      <c r="G19" s="66">
        <f t="shared" si="1"/>
        <v>16</v>
      </c>
      <c r="H19" s="65">
        <f>VLOOKUP($A19,'Return Data'!$B$7:$R$2843,12,0)</f>
        <v>2.9714</v>
      </c>
      <c r="I19" s="66">
        <f t="shared" si="2"/>
        <v>15</v>
      </c>
      <c r="J19" s="65">
        <f>VLOOKUP($A19,'Return Data'!$B$7:$R$2843,13,0)</f>
        <v>4.4752999999999998</v>
      </c>
      <c r="K19" s="66">
        <f t="shared" si="3"/>
        <v>6</v>
      </c>
      <c r="L19" s="65">
        <f>VLOOKUP($A19,'Return Data'!$B$7:$R$2843,17,0)</f>
        <v>5.4813999999999998</v>
      </c>
      <c r="M19" s="66">
        <f t="shared" si="4"/>
        <v>9</v>
      </c>
      <c r="N19" s="65">
        <f>VLOOKUP($A19,'Return Data'!$B$7:$R$2843,14,0)</f>
        <v>5.7672999999999996</v>
      </c>
      <c r="O19" s="66">
        <f t="shared" si="5"/>
        <v>12</v>
      </c>
      <c r="P19" s="65">
        <f>VLOOKUP($A19,'Return Data'!$B$7:$R$2843,15,0)</f>
        <v>6.1094999999999997</v>
      </c>
      <c r="Q19" s="66">
        <f t="shared" si="6"/>
        <v>10</v>
      </c>
      <c r="R19" s="65">
        <f>VLOOKUP($A19,'Return Data'!$B$7:$R$2843,16,0)</f>
        <v>7.0334000000000003</v>
      </c>
      <c r="S19" s="67">
        <f t="shared" si="7"/>
        <v>6</v>
      </c>
    </row>
    <row r="20" spans="1:19" x14ac:dyDescent="0.3">
      <c r="A20" s="63" t="s">
        <v>1741</v>
      </c>
      <c r="B20" s="64">
        <f>VLOOKUP($A20,'Return Data'!$B$7:$R$2843,3,0)</f>
        <v>44302</v>
      </c>
      <c r="C20" s="65">
        <f>VLOOKUP($A20,'Return Data'!$B$7:$R$2843,4,0)</f>
        <v>10.6571</v>
      </c>
      <c r="D20" s="65">
        <f>VLOOKUP($A20,'Return Data'!$B$7:$R$2843,10,0)</f>
        <v>0.83360000000000001</v>
      </c>
      <c r="E20" s="66">
        <f t="shared" si="0"/>
        <v>25</v>
      </c>
      <c r="F20" s="65">
        <f>VLOOKUP($A20,'Return Data'!$B$7:$R$2843,11,0)</f>
        <v>1.4836</v>
      </c>
      <c r="G20" s="66">
        <f t="shared" si="1"/>
        <v>22</v>
      </c>
      <c r="H20" s="65">
        <f>VLOOKUP($A20,'Return Data'!$B$7:$R$2843,12,0)</f>
        <v>2.3609</v>
      </c>
      <c r="I20" s="66">
        <f t="shared" si="2"/>
        <v>21</v>
      </c>
      <c r="J20" s="65">
        <f>VLOOKUP($A20,'Return Data'!$B$7:$R$2843,13,0)</f>
        <v>3.5122</v>
      </c>
      <c r="K20" s="66">
        <f t="shared" si="3"/>
        <v>18</v>
      </c>
      <c r="L20" s="65"/>
      <c r="M20" s="66"/>
      <c r="N20" s="65"/>
      <c r="O20" s="66"/>
      <c r="P20" s="65"/>
      <c r="Q20" s="66"/>
      <c r="R20" s="65">
        <f>VLOOKUP($A20,'Return Data'!$B$7:$R$2843,16,0)</f>
        <v>4.0507</v>
      </c>
      <c r="S20" s="67">
        <f t="shared" si="7"/>
        <v>23</v>
      </c>
    </row>
    <row r="21" spans="1:19" x14ac:dyDescent="0.3">
      <c r="A21" s="63" t="s">
        <v>1742</v>
      </c>
      <c r="B21" s="64">
        <f>VLOOKUP($A21,'Return Data'!$B$7:$R$2843,3,0)</f>
        <v>44302</v>
      </c>
      <c r="C21" s="65">
        <f>VLOOKUP($A21,'Return Data'!$B$7:$R$2843,4,0)</f>
        <v>27.0624</v>
      </c>
      <c r="D21" s="65">
        <f>VLOOKUP($A21,'Return Data'!$B$7:$R$2843,10,0)</f>
        <v>0.68340000000000001</v>
      </c>
      <c r="E21" s="66">
        <f t="shared" si="0"/>
        <v>26</v>
      </c>
      <c r="F21" s="65">
        <f>VLOOKUP($A21,'Return Data'!$B$7:$R$2843,11,0)</f>
        <v>1.2826</v>
      </c>
      <c r="G21" s="66">
        <f t="shared" si="1"/>
        <v>26</v>
      </c>
      <c r="H21" s="65">
        <f>VLOOKUP($A21,'Return Data'!$B$7:$R$2843,12,0)</f>
        <v>1.9253</v>
      </c>
      <c r="I21" s="66">
        <f t="shared" si="2"/>
        <v>24</v>
      </c>
      <c r="J21" s="65">
        <f>VLOOKUP($A21,'Return Data'!$B$7:$R$2843,13,0)</f>
        <v>2.6065999999999998</v>
      </c>
      <c r="K21" s="66">
        <f t="shared" si="3"/>
        <v>23</v>
      </c>
      <c r="L21" s="65">
        <f>VLOOKUP($A21,'Return Data'!$B$7:$R$2843,17,0)</f>
        <v>3.9500999999999999</v>
      </c>
      <c r="M21" s="66">
        <f t="shared" si="4"/>
        <v>21</v>
      </c>
      <c r="N21" s="65">
        <f>VLOOKUP($A21,'Return Data'!$B$7:$R$2843,14,0)</f>
        <v>4.5152000000000001</v>
      </c>
      <c r="O21" s="66">
        <f t="shared" si="5"/>
        <v>17</v>
      </c>
      <c r="P21" s="65">
        <f>VLOOKUP($A21,'Return Data'!$B$7:$R$2843,15,0)</f>
        <v>5.2176999999999998</v>
      </c>
      <c r="Q21" s="66">
        <f t="shared" si="6"/>
        <v>15</v>
      </c>
      <c r="R21" s="65">
        <f>VLOOKUP($A21,'Return Data'!$B$7:$R$2843,16,0)</f>
        <v>6.5704000000000002</v>
      </c>
      <c r="S21" s="67">
        <f t="shared" si="7"/>
        <v>12</v>
      </c>
    </row>
    <row r="22" spans="1:19" x14ac:dyDescent="0.3">
      <c r="A22" s="63" t="s">
        <v>1743</v>
      </c>
      <c r="B22" s="64">
        <f>VLOOKUP($A22,'Return Data'!$B$7:$R$2843,3,0)</f>
        <v>44302</v>
      </c>
      <c r="C22" s="65">
        <f>VLOOKUP($A22,'Return Data'!$B$7:$R$2843,4,0)</f>
        <v>30.3691</v>
      </c>
      <c r="D22" s="65">
        <f>VLOOKUP($A22,'Return Data'!$B$7:$R$2843,10,0)</f>
        <v>1.2935000000000001</v>
      </c>
      <c r="E22" s="66">
        <f t="shared" si="0"/>
        <v>4</v>
      </c>
      <c r="F22" s="65">
        <f>VLOOKUP($A22,'Return Data'!$B$7:$R$2843,11,0)</f>
        <v>2.2608000000000001</v>
      </c>
      <c r="G22" s="66">
        <f t="shared" si="1"/>
        <v>3</v>
      </c>
      <c r="H22" s="65">
        <f>VLOOKUP($A22,'Return Data'!$B$7:$R$2843,12,0)</f>
        <v>3.2309000000000001</v>
      </c>
      <c r="I22" s="66">
        <f t="shared" si="2"/>
        <v>5</v>
      </c>
      <c r="J22" s="65">
        <f>VLOOKUP($A22,'Return Data'!$B$7:$R$2843,13,0)</f>
        <v>4.5781999999999998</v>
      </c>
      <c r="K22" s="66">
        <f t="shared" si="3"/>
        <v>5</v>
      </c>
      <c r="L22" s="65">
        <f>VLOOKUP($A22,'Return Data'!$B$7:$R$2843,17,0)</f>
        <v>5.4951999999999996</v>
      </c>
      <c r="M22" s="66">
        <f t="shared" si="4"/>
        <v>8</v>
      </c>
      <c r="N22" s="65">
        <f>VLOOKUP($A22,'Return Data'!$B$7:$R$2843,14,0)</f>
        <v>5.9021999999999997</v>
      </c>
      <c r="O22" s="66">
        <f t="shared" si="5"/>
        <v>5</v>
      </c>
      <c r="P22" s="65">
        <f>VLOOKUP($A22,'Return Data'!$B$7:$R$2843,15,0)</f>
        <v>6.2157</v>
      </c>
      <c r="Q22" s="66">
        <f t="shared" si="6"/>
        <v>5</v>
      </c>
      <c r="R22" s="65">
        <f>VLOOKUP($A22,'Return Data'!$B$7:$R$2843,16,0)</f>
        <v>7.2954999999999997</v>
      </c>
      <c r="S22" s="67">
        <f t="shared" si="7"/>
        <v>3</v>
      </c>
    </row>
    <row r="23" spans="1:19" x14ac:dyDescent="0.3">
      <c r="A23" s="63" t="s">
        <v>1744</v>
      </c>
      <c r="B23" s="64">
        <f>VLOOKUP($A23,'Return Data'!$B$7:$R$2843,3,0)</f>
        <v>44302</v>
      </c>
      <c r="C23" s="65">
        <f>VLOOKUP($A23,'Return Data'!$B$7:$R$2843,4,0)</f>
        <v>15.628</v>
      </c>
      <c r="D23" s="65">
        <f>VLOOKUP($A23,'Return Data'!$B$7:$R$2843,10,0)</f>
        <v>1.2766999999999999</v>
      </c>
      <c r="E23" s="66">
        <f t="shared" si="0"/>
        <v>5</v>
      </c>
      <c r="F23" s="65">
        <f>VLOOKUP($A23,'Return Data'!$B$7:$R$2843,11,0)</f>
        <v>2.2507000000000001</v>
      </c>
      <c r="G23" s="66">
        <f t="shared" si="1"/>
        <v>4</v>
      </c>
      <c r="H23" s="65">
        <f>VLOOKUP($A23,'Return Data'!$B$7:$R$2843,12,0)</f>
        <v>3.3871000000000002</v>
      </c>
      <c r="I23" s="66">
        <f t="shared" si="2"/>
        <v>3</v>
      </c>
      <c r="J23" s="65">
        <f>VLOOKUP($A23,'Return Data'!$B$7:$R$2843,13,0)</f>
        <v>4.7594000000000003</v>
      </c>
      <c r="K23" s="66">
        <f t="shared" si="3"/>
        <v>2</v>
      </c>
      <c r="L23" s="65">
        <f>VLOOKUP($A23,'Return Data'!$B$7:$R$2843,17,0)</f>
        <v>5.7408000000000001</v>
      </c>
      <c r="M23" s="66">
        <f t="shared" si="4"/>
        <v>3</v>
      </c>
      <c r="N23" s="65">
        <f>VLOOKUP($A23,'Return Data'!$B$7:$R$2843,14,0)</f>
        <v>5.9958999999999998</v>
      </c>
      <c r="O23" s="66">
        <f t="shared" si="5"/>
        <v>4</v>
      </c>
      <c r="P23" s="65">
        <f>VLOOKUP($A23,'Return Data'!$B$7:$R$2843,15,0)</f>
        <v>6.2919</v>
      </c>
      <c r="Q23" s="66">
        <f t="shared" si="6"/>
        <v>4</v>
      </c>
      <c r="R23" s="65">
        <f>VLOOKUP($A23,'Return Data'!$B$7:$R$2843,16,0)</f>
        <v>6.7862</v>
      </c>
      <c r="S23" s="67">
        <f t="shared" si="7"/>
        <v>10</v>
      </c>
    </row>
    <row r="24" spans="1:19" x14ac:dyDescent="0.3">
      <c r="A24" s="63" t="s">
        <v>1745</v>
      </c>
      <c r="B24" s="64">
        <f>VLOOKUP($A24,'Return Data'!$B$7:$R$2843,3,0)</f>
        <v>44302</v>
      </c>
      <c r="C24" s="65">
        <f>VLOOKUP($A24,'Return Data'!$B$7:$R$2843,4,0)</f>
        <v>11.1449</v>
      </c>
      <c r="D24" s="65">
        <f>VLOOKUP($A24,'Return Data'!$B$7:$R$2843,10,0)</f>
        <v>0.98309999999999997</v>
      </c>
      <c r="E24" s="66">
        <f t="shared" si="0"/>
        <v>21</v>
      </c>
      <c r="F24" s="65">
        <f>VLOOKUP($A24,'Return Data'!$B$7:$R$2843,11,0)</f>
        <v>1.7668999999999999</v>
      </c>
      <c r="G24" s="66">
        <f t="shared" si="1"/>
        <v>21</v>
      </c>
      <c r="H24" s="65">
        <f>VLOOKUP($A24,'Return Data'!$B$7:$R$2843,12,0)</f>
        <v>2.3801999999999999</v>
      </c>
      <c r="I24" s="66">
        <f t="shared" si="2"/>
        <v>20</v>
      </c>
      <c r="J24" s="65">
        <f>VLOOKUP($A24,'Return Data'!$B$7:$R$2843,13,0)</f>
        <v>3.4674999999999998</v>
      </c>
      <c r="K24" s="66">
        <f t="shared" si="3"/>
        <v>20</v>
      </c>
      <c r="L24" s="65">
        <f>VLOOKUP($A24,'Return Data'!$B$7:$R$2843,17,0)</f>
        <v>4.8643999999999998</v>
      </c>
      <c r="M24" s="66">
        <f t="shared" si="4"/>
        <v>18</v>
      </c>
      <c r="N24" s="65"/>
      <c r="O24" s="66"/>
      <c r="P24" s="65"/>
      <c r="Q24" s="66"/>
      <c r="R24" s="65">
        <f>VLOOKUP($A24,'Return Data'!$B$7:$R$2843,16,0)</f>
        <v>4.9931999999999999</v>
      </c>
      <c r="S24" s="67">
        <f t="shared" si="7"/>
        <v>21</v>
      </c>
    </row>
    <row r="25" spans="1:19" x14ac:dyDescent="0.3">
      <c r="A25" s="63" t="s">
        <v>1746</v>
      </c>
      <c r="B25" s="64">
        <f>VLOOKUP($A25,'Return Data'!$B$7:$R$2843,3,0)</f>
        <v>44302</v>
      </c>
      <c r="C25" s="65">
        <f>VLOOKUP($A25,'Return Data'!$B$7:$R$2843,4,0)</f>
        <v>10.234400000000001</v>
      </c>
      <c r="D25" s="65">
        <f>VLOOKUP($A25,'Return Data'!$B$7:$R$2843,10,0)</f>
        <v>1.0754999999999999</v>
      </c>
      <c r="E25" s="66">
        <f t="shared" si="0"/>
        <v>18</v>
      </c>
      <c r="F25" s="65">
        <f>VLOOKUP($A25,'Return Data'!$B$7:$R$2843,11,0)</f>
        <v>1.8237000000000001</v>
      </c>
      <c r="G25" s="66">
        <f t="shared" si="1"/>
        <v>20</v>
      </c>
      <c r="H25" s="65"/>
      <c r="I25" s="66"/>
      <c r="J25" s="65"/>
      <c r="K25" s="66"/>
      <c r="L25" s="65"/>
      <c r="M25" s="66"/>
      <c r="N25" s="65"/>
      <c r="O25" s="66"/>
      <c r="P25" s="65"/>
      <c r="Q25" s="66"/>
      <c r="R25" s="65">
        <f>VLOOKUP($A25,'Return Data'!$B$7:$R$2843,16,0)</f>
        <v>2.3439999999999999</v>
      </c>
      <c r="S25" s="67">
        <f t="shared" si="7"/>
        <v>27</v>
      </c>
    </row>
    <row r="26" spans="1:19" x14ac:dyDescent="0.3">
      <c r="A26" s="63" t="s">
        <v>1747</v>
      </c>
      <c r="B26" s="64">
        <f>VLOOKUP($A26,'Return Data'!$B$7:$R$2843,3,0)</f>
        <v>44302</v>
      </c>
      <c r="C26" s="65">
        <f>VLOOKUP($A26,'Return Data'!$B$7:$R$2843,4,0)</f>
        <v>10.334</v>
      </c>
      <c r="D26" s="65">
        <f>VLOOKUP($A26,'Return Data'!$B$7:$R$2843,10,0)</f>
        <v>1.1452</v>
      </c>
      <c r="E26" s="66">
        <f t="shared" si="0"/>
        <v>16</v>
      </c>
      <c r="F26" s="65">
        <f>VLOOKUP($A26,'Return Data'!$B$7:$R$2843,11,0)</f>
        <v>2.1246999999999998</v>
      </c>
      <c r="G26" s="66">
        <f t="shared" si="1"/>
        <v>11</v>
      </c>
      <c r="H26" s="65"/>
      <c r="I26" s="66"/>
      <c r="J26" s="65"/>
      <c r="K26" s="66"/>
      <c r="L26" s="65"/>
      <c r="M26" s="66"/>
      <c r="N26" s="65"/>
      <c r="O26" s="66"/>
      <c r="P26" s="65"/>
      <c r="Q26" s="66"/>
      <c r="R26" s="65">
        <f>VLOOKUP($A26,'Return Data'!$B$7:$R$2843,16,0)</f>
        <v>3.34</v>
      </c>
      <c r="S26" s="67">
        <f t="shared" si="7"/>
        <v>25</v>
      </c>
    </row>
    <row r="27" spans="1:19" x14ac:dyDescent="0.3">
      <c r="A27" s="63" t="s">
        <v>1748</v>
      </c>
      <c r="B27" s="64">
        <f>VLOOKUP($A27,'Return Data'!$B$7:$R$2843,3,0)</f>
        <v>44302</v>
      </c>
      <c r="C27" s="65">
        <f>VLOOKUP($A27,'Return Data'!$B$7:$R$2843,4,0)</f>
        <v>21.887499999999999</v>
      </c>
      <c r="D27" s="65">
        <f>VLOOKUP($A27,'Return Data'!$B$7:$R$2843,10,0)</f>
        <v>1.2237</v>
      </c>
      <c r="E27" s="66">
        <f t="shared" si="0"/>
        <v>8</v>
      </c>
      <c r="F27" s="65">
        <f>VLOOKUP($A27,'Return Data'!$B$7:$R$2843,11,0)</f>
        <v>2.1577000000000002</v>
      </c>
      <c r="G27" s="66">
        <f t="shared" si="1"/>
        <v>9</v>
      </c>
      <c r="H27" s="65">
        <f>VLOOKUP($A27,'Return Data'!$B$7:$R$2843,12,0)</f>
        <v>3.1048</v>
      </c>
      <c r="I27" s="66">
        <f t="shared" si="2"/>
        <v>9</v>
      </c>
      <c r="J27" s="65">
        <f>VLOOKUP($A27,'Return Data'!$B$7:$R$2843,13,0)</f>
        <v>4.6177999999999999</v>
      </c>
      <c r="K27" s="66">
        <f t="shared" si="3"/>
        <v>3</v>
      </c>
      <c r="L27" s="65">
        <f>VLOOKUP($A27,'Return Data'!$B$7:$R$2843,17,0)</f>
        <v>5.6334</v>
      </c>
      <c r="M27" s="66">
        <f t="shared" si="4"/>
        <v>5</v>
      </c>
      <c r="N27" s="65">
        <f>VLOOKUP($A27,'Return Data'!$B$7:$R$2843,14,0)</f>
        <v>6.0655000000000001</v>
      </c>
      <c r="O27" s="66">
        <f t="shared" si="5"/>
        <v>3</v>
      </c>
      <c r="P27" s="65">
        <f>VLOOKUP($A27,'Return Data'!$B$7:$R$2843,15,0)</f>
        <v>6.3912000000000004</v>
      </c>
      <c r="Q27" s="66">
        <f t="shared" si="6"/>
        <v>2</v>
      </c>
      <c r="R27" s="65">
        <f>VLOOKUP($A27,'Return Data'!$B$7:$R$2843,16,0)</f>
        <v>7.3691000000000004</v>
      </c>
      <c r="S27" s="67">
        <f t="shared" si="7"/>
        <v>1</v>
      </c>
    </row>
    <row r="28" spans="1:19" x14ac:dyDescent="0.3">
      <c r="A28" s="63" t="s">
        <v>1749</v>
      </c>
      <c r="B28" s="64">
        <f>VLOOKUP($A28,'Return Data'!$B$7:$R$2843,3,0)</f>
        <v>44302</v>
      </c>
      <c r="C28" s="65">
        <f>VLOOKUP($A28,'Return Data'!$B$7:$R$2843,4,0)</f>
        <v>15.195</v>
      </c>
      <c r="D28" s="65">
        <f>VLOOKUP($A28,'Return Data'!$B$7:$R$2843,10,0)</f>
        <v>1.1463000000000001</v>
      </c>
      <c r="E28" s="66">
        <f t="shared" si="0"/>
        <v>15</v>
      </c>
      <c r="F28" s="65">
        <f>VLOOKUP($A28,'Return Data'!$B$7:$R$2843,11,0)</f>
        <v>2.0806</v>
      </c>
      <c r="G28" s="66">
        <f t="shared" si="1"/>
        <v>15</v>
      </c>
      <c r="H28" s="65">
        <f>VLOOKUP($A28,'Return Data'!$B$7:$R$2843,12,0)</f>
        <v>3.2850999999999999</v>
      </c>
      <c r="I28" s="66">
        <f t="shared" si="2"/>
        <v>4</v>
      </c>
      <c r="J28" s="65">
        <f>VLOOKUP($A28,'Return Data'!$B$7:$R$2843,13,0)</f>
        <v>4.3339999999999996</v>
      </c>
      <c r="K28" s="66">
        <f t="shared" si="3"/>
        <v>13</v>
      </c>
      <c r="L28" s="65">
        <f>VLOOKUP($A28,'Return Data'!$B$7:$R$2843,17,0)</f>
        <v>5.2127999999999997</v>
      </c>
      <c r="M28" s="66">
        <f t="shared" si="4"/>
        <v>15</v>
      </c>
      <c r="N28" s="65">
        <f>VLOOKUP($A28,'Return Data'!$B$7:$R$2843,14,0)</f>
        <v>5.4820000000000002</v>
      </c>
      <c r="O28" s="66">
        <f t="shared" si="5"/>
        <v>13</v>
      </c>
      <c r="P28" s="65">
        <f>VLOOKUP($A28,'Return Data'!$B$7:$R$2843,15,0)</f>
        <v>5.9715999999999996</v>
      </c>
      <c r="Q28" s="66">
        <f t="shared" si="6"/>
        <v>11</v>
      </c>
      <c r="R28" s="65">
        <f>VLOOKUP($A28,'Return Data'!$B$7:$R$2843,16,0)</f>
        <v>6.5026000000000002</v>
      </c>
      <c r="S28" s="67">
        <f t="shared" si="7"/>
        <v>13</v>
      </c>
    </row>
    <row r="29" spans="1:19" x14ac:dyDescent="0.3">
      <c r="A29" s="63" t="s">
        <v>1750</v>
      </c>
      <c r="B29" s="64">
        <f>VLOOKUP($A29,'Return Data'!$B$7:$R$2843,3,0)</f>
        <v>44302</v>
      </c>
      <c r="C29" s="65">
        <f>VLOOKUP($A29,'Return Data'!$B$7:$R$2843,4,0)</f>
        <v>11.933999999999999</v>
      </c>
      <c r="D29" s="65">
        <f>VLOOKUP($A29,'Return Data'!$B$7:$R$2843,10,0)</f>
        <v>0.85699999999999998</v>
      </c>
      <c r="E29" s="66">
        <f t="shared" si="0"/>
        <v>24</v>
      </c>
      <c r="F29" s="65">
        <f>VLOOKUP($A29,'Return Data'!$B$7:$R$2843,11,0)</f>
        <v>1.4200999999999999</v>
      </c>
      <c r="G29" s="66">
        <f t="shared" si="1"/>
        <v>25</v>
      </c>
      <c r="H29" s="65">
        <f>VLOOKUP($A29,'Return Data'!$B$7:$R$2843,12,0)</f>
        <v>1.9380999999999999</v>
      </c>
      <c r="I29" s="66">
        <f t="shared" si="2"/>
        <v>23</v>
      </c>
      <c r="J29" s="65">
        <f>VLOOKUP($A29,'Return Data'!$B$7:$R$2843,13,0)</f>
        <v>2.3815</v>
      </c>
      <c r="K29" s="66">
        <f t="shared" si="3"/>
        <v>24</v>
      </c>
      <c r="L29" s="65">
        <f>VLOOKUP($A29,'Return Data'!$B$7:$R$2843,17,0)</f>
        <v>3.2907999999999999</v>
      </c>
      <c r="M29" s="66">
        <f t="shared" si="4"/>
        <v>22</v>
      </c>
      <c r="N29" s="65">
        <f>VLOOKUP($A29,'Return Data'!$B$7:$R$2843,14,0)</f>
        <v>1.8953</v>
      </c>
      <c r="O29" s="66">
        <f t="shared" si="5"/>
        <v>18</v>
      </c>
      <c r="P29" s="65"/>
      <c r="Q29" s="66"/>
      <c r="R29" s="65">
        <f>VLOOKUP($A29,'Return Data'!$B$7:$R$2843,16,0)</f>
        <v>3.6074000000000002</v>
      </c>
      <c r="S29" s="67">
        <f t="shared" si="7"/>
        <v>24</v>
      </c>
    </row>
    <row r="30" spans="1:19" x14ac:dyDescent="0.3">
      <c r="A30" s="63" t="s">
        <v>1751</v>
      </c>
      <c r="B30" s="64">
        <f>VLOOKUP($A30,'Return Data'!$B$7:$R$2843,3,0)</f>
        <v>44302</v>
      </c>
      <c r="C30" s="65">
        <f>VLOOKUP($A30,'Return Data'!$B$7:$R$2843,4,0)</f>
        <v>27.3506</v>
      </c>
      <c r="D30" s="65">
        <f>VLOOKUP($A30,'Return Data'!$B$7:$R$2843,10,0)</f>
        <v>1.0973999999999999</v>
      </c>
      <c r="E30" s="66">
        <f t="shared" si="0"/>
        <v>17</v>
      </c>
      <c r="F30" s="65">
        <f>VLOOKUP($A30,'Return Data'!$B$7:$R$2843,11,0)</f>
        <v>1.8898999999999999</v>
      </c>
      <c r="G30" s="66">
        <f t="shared" si="1"/>
        <v>18</v>
      </c>
      <c r="H30" s="65">
        <f>VLOOKUP($A30,'Return Data'!$B$7:$R$2843,12,0)</f>
        <v>2.6166</v>
      </c>
      <c r="I30" s="66">
        <f t="shared" si="2"/>
        <v>18</v>
      </c>
      <c r="J30" s="65">
        <f>VLOOKUP($A30,'Return Data'!$B$7:$R$2843,13,0)</f>
        <v>3.4558</v>
      </c>
      <c r="K30" s="66">
        <f t="shared" si="3"/>
        <v>21</v>
      </c>
      <c r="L30" s="65">
        <f>VLOOKUP($A30,'Return Data'!$B$7:$R$2843,17,0)</f>
        <v>4.9264999999999999</v>
      </c>
      <c r="M30" s="66">
        <f t="shared" si="4"/>
        <v>17</v>
      </c>
      <c r="N30" s="65">
        <f>VLOOKUP($A30,'Return Data'!$B$7:$R$2843,14,0)</f>
        <v>5.4378000000000002</v>
      </c>
      <c r="O30" s="66">
        <f t="shared" si="5"/>
        <v>14</v>
      </c>
      <c r="P30" s="65">
        <f>VLOOKUP($A30,'Return Data'!$B$7:$R$2843,15,0)</f>
        <v>5.8821000000000003</v>
      </c>
      <c r="Q30" s="66">
        <f t="shared" si="6"/>
        <v>12</v>
      </c>
      <c r="R30" s="65">
        <f>VLOOKUP($A30,'Return Data'!$B$7:$R$2843,16,0)</f>
        <v>6.9398</v>
      </c>
      <c r="S30" s="67">
        <f t="shared" si="7"/>
        <v>7</v>
      </c>
    </row>
    <row r="31" spans="1:19" x14ac:dyDescent="0.3">
      <c r="A31" s="63" t="s">
        <v>1752</v>
      </c>
      <c r="B31" s="64">
        <f>VLOOKUP($A31,'Return Data'!$B$7:$R$2843,3,0)</f>
        <v>44302</v>
      </c>
      <c r="C31" s="65">
        <f>VLOOKUP($A31,'Return Data'!$B$7:$R$2843,4,0)</f>
        <v>10.5388</v>
      </c>
      <c r="D31" s="65">
        <f>VLOOKUP($A31,'Return Data'!$B$7:$R$2843,10,0)</f>
        <v>1.3657999999999999</v>
      </c>
      <c r="E31" s="66">
        <f t="shared" si="0"/>
        <v>1</v>
      </c>
      <c r="F31" s="65">
        <f>VLOOKUP($A31,'Return Data'!$B$7:$R$2843,11,0)</f>
        <v>2.2915999999999999</v>
      </c>
      <c r="G31" s="66">
        <f t="shared" si="1"/>
        <v>2</v>
      </c>
      <c r="H31" s="65">
        <f>VLOOKUP($A31,'Return Data'!$B$7:$R$2843,12,0)</f>
        <v>3.7263000000000002</v>
      </c>
      <c r="I31" s="66">
        <f t="shared" si="2"/>
        <v>1</v>
      </c>
      <c r="J31" s="65">
        <f>VLOOKUP($A31,'Return Data'!$B$7:$R$2843,13,0)</f>
        <v>4.2908999999999997</v>
      </c>
      <c r="K31" s="66">
        <f t="shared" si="3"/>
        <v>14</v>
      </c>
      <c r="L31" s="65"/>
      <c r="M31" s="66"/>
      <c r="N31" s="65"/>
      <c r="O31" s="66"/>
      <c r="P31" s="65"/>
      <c r="Q31" s="66"/>
      <c r="R31" s="65">
        <f>VLOOKUP($A31,'Return Data'!$B$7:$R$2843,16,0)</f>
        <v>4.4806999999999997</v>
      </c>
      <c r="S31" s="67">
        <f t="shared" si="7"/>
        <v>22</v>
      </c>
    </row>
    <row r="32" spans="1:19" x14ac:dyDescent="0.3">
      <c r="A32" s="63" t="s">
        <v>1753</v>
      </c>
      <c r="B32" s="64">
        <f>VLOOKUP($A32,'Return Data'!$B$7:$R$2843,3,0)</f>
        <v>44302</v>
      </c>
      <c r="C32" s="65">
        <f>VLOOKUP($A32,'Return Data'!$B$7:$R$2843,4,0)</f>
        <v>11.5036</v>
      </c>
      <c r="D32" s="65">
        <f>VLOOKUP($A32,'Return Data'!$B$7:$R$2843,10,0)</f>
        <v>1.3176000000000001</v>
      </c>
      <c r="E32" s="66">
        <f t="shared" si="0"/>
        <v>2</v>
      </c>
      <c r="F32" s="65">
        <f>VLOOKUP($A32,'Return Data'!$B$7:$R$2843,11,0)</f>
        <v>2.3306</v>
      </c>
      <c r="G32" s="66">
        <f t="shared" si="1"/>
        <v>1</v>
      </c>
      <c r="H32" s="65">
        <f>VLOOKUP($A32,'Return Data'!$B$7:$R$2843,12,0)</f>
        <v>3.3984999999999999</v>
      </c>
      <c r="I32" s="66">
        <f t="shared" si="2"/>
        <v>2</v>
      </c>
      <c r="J32" s="65">
        <f>VLOOKUP($A32,'Return Data'!$B$7:$R$2843,13,0)</f>
        <v>4.9923999999999999</v>
      </c>
      <c r="K32" s="66">
        <f t="shared" si="3"/>
        <v>1</v>
      </c>
      <c r="L32" s="65">
        <f>VLOOKUP($A32,'Return Data'!$B$7:$R$2843,17,0)</f>
        <v>6.1151</v>
      </c>
      <c r="M32" s="66">
        <f t="shared" si="4"/>
        <v>1</v>
      </c>
      <c r="N32" s="65"/>
      <c r="O32" s="66"/>
      <c r="P32" s="65"/>
      <c r="Q32" s="66"/>
      <c r="R32" s="65">
        <f>VLOOKUP($A32,'Return Data'!$B$7:$R$2843,16,0)</f>
        <v>6.1996000000000002</v>
      </c>
      <c r="S32" s="67">
        <f t="shared" si="7"/>
        <v>17</v>
      </c>
    </row>
    <row r="33" spans="1:19" x14ac:dyDescent="0.3">
      <c r="A33" s="63" t="s">
        <v>1754</v>
      </c>
      <c r="B33" s="64">
        <f>VLOOKUP($A33,'Return Data'!$B$7:$R$2843,3,0)</f>
        <v>44302</v>
      </c>
      <c r="C33" s="65">
        <f>VLOOKUP($A33,'Return Data'!$B$7:$R$2843,4,0)</f>
        <v>11.212</v>
      </c>
      <c r="D33" s="65">
        <f>VLOOKUP($A33,'Return Data'!$B$7:$R$2843,10,0)</f>
        <v>1.0236000000000001</v>
      </c>
      <c r="E33" s="66">
        <f t="shared" si="0"/>
        <v>19</v>
      </c>
      <c r="F33" s="65">
        <f>VLOOKUP($A33,'Return Data'!$B$7:$R$2843,11,0)</f>
        <v>1.8587</v>
      </c>
      <c r="G33" s="66">
        <f t="shared" si="1"/>
        <v>19</v>
      </c>
      <c r="H33" s="65">
        <f>VLOOKUP($A33,'Return Data'!$B$7:$R$2843,12,0)</f>
        <v>2.754</v>
      </c>
      <c r="I33" s="66">
        <f t="shared" si="2"/>
        <v>17</v>
      </c>
      <c r="J33" s="65">
        <f>VLOOKUP($A33,'Return Data'!$B$7:$R$2843,13,0)</f>
        <v>4.1543000000000001</v>
      </c>
      <c r="K33" s="66">
        <f t="shared" si="3"/>
        <v>16</v>
      </c>
      <c r="L33" s="65">
        <f>VLOOKUP($A33,'Return Data'!$B$7:$R$2843,17,0)</f>
        <v>5.3673000000000002</v>
      </c>
      <c r="M33" s="66">
        <f t="shared" si="4"/>
        <v>12</v>
      </c>
      <c r="N33" s="65"/>
      <c r="O33" s="66"/>
      <c r="P33" s="65"/>
      <c r="Q33" s="66"/>
      <c r="R33" s="65">
        <f>VLOOKUP($A33,'Return Data'!$B$7:$R$2843,16,0)</f>
        <v>5.4561000000000002</v>
      </c>
      <c r="S33" s="67">
        <f t="shared" si="7"/>
        <v>19</v>
      </c>
    </row>
    <row r="34" spans="1:19" x14ac:dyDescent="0.3">
      <c r="A34" s="63" t="s">
        <v>1755</v>
      </c>
      <c r="B34" s="64">
        <f>VLOOKUP($A34,'Return Data'!$B$7:$R$2843,3,0)</f>
        <v>44302</v>
      </c>
      <c r="C34" s="65">
        <f>VLOOKUP($A34,'Return Data'!$B$7:$R$2843,4,0)</f>
        <v>28.552</v>
      </c>
      <c r="D34" s="65">
        <f>VLOOKUP($A34,'Return Data'!$B$7:$R$2843,10,0)</f>
        <v>1.2734000000000001</v>
      </c>
      <c r="E34" s="66">
        <f t="shared" si="0"/>
        <v>6</v>
      </c>
      <c r="F34" s="65">
        <f>VLOOKUP($A34,'Return Data'!$B$7:$R$2843,11,0)</f>
        <v>2.1593</v>
      </c>
      <c r="G34" s="66">
        <f t="shared" si="1"/>
        <v>8</v>
      </c>
      <c r="H34" s="65">
        <f>VLOOKUP($A34,'Return Data'!$B$7:$R$2843,12,0)</f>
        <v>3.0907</v>
      </c>
      <c r="I34" s="66">
        <f t="shared" si="2"/>
        <v>10</v>
      </c>
      <c r="J34" s="65">
        <f>VLOOKUP($A34,'Return Data'!$B$7:$R$2843,13,0)</f>
        <v>4.5888</v>
      </c>
      <c r="K34" s="66">
        <f t="shared" si="3"/>
        <v>4</v>
      </c>
      <c r="L34" s="65">
        <f>VLOOKUP($A34,'Return Data'!$B$7:$R$2843,17,0)</f>
        <v>5.5003000000000002</v>
      </c>
      <c r="M34" s="66">
        <f t="shared" si="4"/>
        <v>7</v>
      </c>
      <c r="N34" s="65">
        <f>VLOOKUP($A34,'Return Data'!$B$7:$R$2843,14,0)</f>
        <v>5.8826000000000001</v>
      </c>
      <c r="O34" s="66">
        <f t="shared" si="5"/>
        <v>6</v>
      </c>
      <c r="P34" s="65">
        <f>VLOOKUP($A34,'Return Data'!$B$7:$R$2843,15,0)</f>
        <v>6.1623000000000001</v>
      </c>
      <c r="Q34" s="66">
        <f t="shared" si="6"/>
        <v>9</v>
      </c>
      <c r="R34" s="65">
        <f>VLOOKUP($A34,'Return Data'!$B$7:$R$2843,16,0)</f>
        <v>6.9351000000000003</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1.0980851851851849</v>
      </c>
      <c r="E36" s="74"/>
      <c r="F36" s="75">
        <f>AVERAGE(F8:F34)</f>
        <v>1.9230444444444439</v>
      </c>
      <c r="G36" s="74"/>
      <c r="H36" s="75">
        <f>AVERAGE(H8:H34)</f>
        <v>2.7910719999999998</v>
      </c>
      <c r="I36" s="74"/>
      <c r="J36" s="75">
        <f>AVERAGE(J8:J34)</f>
        <v>3.9335720000000007</v>
      </c>
      <c r="K36" s="74"/>
      <c r="L36" s="75">
        <f>AVERAGE(L8:L34)</f>
        <v>5.0713260869565229</v>
      </c>
      <c r="M36" s="74"/>
      <c r="N36" s="75">
        <f>AVERAGE(N8:N34)</f>
        <v>5.4914555555555555</v>
      </c>
      <c r="O36" s="74"/>
      <c r="P36" s="75">
        <f>AVERAGE(P8:P34)</f>
        <v>6.0822333333333329</v>
      </c>
      <c r="Q36" s="74"/>
      <c r="R36" s="75">
        <f>AVERAGE(R8:R34)</f>
        <v>5.8701185185185194</v>
      </c>
      <c r="S36" s="76"/>
    </row>
    <row r="37" spans="1:19" x14ac:dyDescent="0.3">
      <c r="A37" s="73" t="s">
        <v>28</v>
      </c>
      <c r="B37" s="74"/>
      <c r="C37" s="74"/>
      <c r="D37" s="75">
        <f>MIN(D8:D34)</f>
        <v>0.4279</v>
      </c>
      <c r="E37" s="74"/>
      <c r="F37" s="75">
        <f>MIN(F8:F34)</f>
        <v>0.80330000000000001</v>
      </c>
      <c r="G37" s="74"/>
      <c r="H37" s="75">
        <f>MIN(H8:H34)</f>
        <v>0.75</v>
      </c>
      <c r="I37" s="74"/>
      <c r="J37" s="75">
        <f>MIN(J8:J34)</f>
        <v>0.94</v>
      </c>
      <c r="K37" s="74"/>
      <c r="L37" s="75">
        <f>MIN(L8:L34)</f>
        <v>2.2639999999999998</v>
      </c>
      <c r="M37" s="74"/>
      <c r="N37" s="75">
        <f>MIN(N8:N34)</f>
        <v>1.8953</v>
      </c>
      <c r="O37" s="74"/>
      <c r="P37" s="75">
        <f>MIN(P8:P34)</f>
        <v>5.2176999999999998</v>
      </c>
      <c r="Q37" s="74"/>
      <c r="R37" s="75">
        <f>MIN(R8:R34)</f>
        <v>2.3439999999999999</v>
      </c>
      <c r="S37" s="76"/>
    </row>
    <row r="38" spans="1:19" ht="15" thickBot="1" x14ac:dyDescent="0.35">
      <c r="A38" s="77" t="s">
        <v>29</v>
      </c>
      <c r="B38" s="78"/>
      <c r="C38" s="78"/>
      <c r="D38" s="79">
        <f>MAX(D8:D34)</f>
        <v>1.3657999999999999</v>
      </c>
      <c r="E38" s="78"/>
      <c r="F38" s="79">
        <f>MAX(F8:F34)</f>
        <v>2.3306</v>
      </c>
      <c r="G38" s="78"/>
      <c r="H38" s="79">
        <f>MAX(H8:H34)</f>
        <v>3.7263000000000002</v>
      </c>
      <c r="I38" s="78"/>
      <c r="J38" s="79">
        <f>MAX(J8:J34)</f>
        <v>4.9923999999999999</v>
      </c>
      <c r="K38" s="78"/>
      <c r="L38" s="79">
        <f>MAX(L8:L34)</f>
        <v>6.1151</v>
      </c>
      <c r="M38" s="78"/>
      <c r="N38" s="79">
        <f>MAX(N8:N34)</f>
        <v>6.0768000000000004</v>
      </c>
      <c r="O38" s="78"/>
      <c r="P38" s="79">
        <f>MAX(P8:P34)</f>
        <v>6.4036</v>
      </c>
      <c r="Q38" s="78"/>
      <c r="R38" s="79">
        <f>MAX(R8:R34)</f>
        <v>7.3691000000000004</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1675</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Data'!$B$7:$R$2843,3,0)</f>
        <v>44302</v>
      </c>
      <c r="C8" s="65">
        <f>VLOOKUP($A8,'Return Data'!$B$7:$R$2843,4,0)</f>
        <v>20.869700000000002</v>
      </c>
      <c r="D8" s="65">
        <f>VLOOKUP($A8,'Return Data'!$B$7:$R$2843,10,0)</f>
        <v>1.1531</v>
      </c>
      <c r="E8" s="66">
        <f>RANK(D8,D$8:D$34,0)</f>
        <v>2</v>
      </c>
      <c r="F8" s="65">
        <f>VLOOKUP($A8,'Return Data'!$B$7:$R$2843,11,0)</f>
        <v>1.9028</v>
      </c>
      <c r="G8" s="66">
        <f>RANK(F8,F$8:F$34,0)</f>
        <v>5</v>
      </c>
      <c r="H8" s="65">
        <f>VLOOKUP($A8,'Return Data'!$B$7:$R$2843,12,0)</f>
        <v>2.6339999999999999</v>
      </c>
      <c r="I8" s="66">
        <f>RANK(H8,H$8:H$34,0)</f>
        <v>8</v>
      </c>
      <c r="J8" s="65">
        <f>VLOOKUP($A8,'Return Data'!$B$7:$R$2843,13,0)</f>
        <v>3.8056000000000001</v>
      </c>
      <c r="K8" s="66">
        <f>RANK(J8,J$8:J$34,0)</f>
        <v>7</v>
      </c>
      <c r="L8" s="65">
        <f>VLOOKUP($A8,'Return Data'!$B$7:$R$2843,17,0)</f>
        <v>4.9073000000000002</v>
      </c>
      <c r="M8" s="66">
        <f>RANK(L8,L$8:L$34,0)</f>
        <v>8</v>
      </c>
      <c r="N8" s="65">
        <f>VLOOKUP($A8,'Return Data'!$B$7:$R$2843,14,0)</f>
        <v>5.2324999999999999</v>
      </c>
      <c r="O8" s="66">
        <f>RANK(N8,N$8:N$34,0)</f>
        <v>8</v>
      </c>
      <c r="P8" s="65">
        <f>VLOOKUP($A8,'Return Data'!$B$7:$R$2843,15,0)</f>
        <v>5.5486000000000004</v>
      </c>
      <c r="Q8" s="66">
        <f>RANK(P8,P$8:P$34,0)</f>
        <v>7</v>
      </c>
      <c r="R8" s="65">
        <f>VLOOKUP($A8,'Return Data'!$B$7:$R$2843,16,0)</f>
        <v>6.4690000000000003</v>
      </c>
      <c r="S8" s="67">
        <f>RANK(R8,R$8:R$34,0)</f>
        <v>10</v>
      </c>
    </row>
    <row r="9" spans="1:20" x14ac:dyDescent="0.3">
      <c r="A9" s="63" t="s">
        <v>1757</v>
      </c>
      <c r="B9" s="64">
        <f>VLOOKUP($A9,'Return Data'!$B$7:$R$2843,3,0)</f>
        <v>44302</v>
      </c>
      <c r="C9" s="65">
        <f>VLOOKUP($A9,'Return Data'!$B$7:$R$2843,4,0)</f>
        <v>14.6854</v>
      </c>
      <c r="D9" s="65">
        <f>VLOOKUP($A9,'Return Data'!$B$7:$R$2843,10,0)</f>
        <v>1.032</v>
      </c>
      <c r="E9" s="66">
        <f t="shared" ref="E9:E34" si="0">RANK(D9,D$8:D$34,0)</f>
        <v>13</v>
      </c>
      <c r="F9" s="65">
        <f>VLOOKUP($A9,'Return Data'!$B$7:$R$2843,11,0)</f>
        <v>1.7325999999999999</v>
      </c>
      <c r="G9" s="66">
        <f t="shared" ref="G9:G34" si="1">RANK(F9,F$8:F$34,0)</f>
        <v>15</v>
      </c>
      <c r="H9" s="65">
        <f>VLOOKUP($A9,'Return Data'!$B$7:$R$2843,12,0)</f>
        <v>2.3915000000000002</v>
      </c>
      <c r="I9" s="66">
        <f t="shared" ref="I9:I34" si="2">RANK(H9,H$8:H$34,0)</f>
        <v>16</v>
      </c>
      <c r="J9" s="65">
        <f>VLOOKUP($A9,'Return Data'!$B$7:$R$2843,13,0)</f>
        <v>3.5737000000000001</v>
      </c>
      <c r="K9" s="66">
        <f t="shared" ref="K9:K34" si="3">RANK(J9,J$8:J$34,0)</f>
        <v>16</v>
      </c>
      <c r="L9" s="65">
        <f>VLOOKUP($A9,'Return Data'!$B$7:$R$2843,17,0)</f>
        <v>4.6681999999999997</v>
      </c>
      <c r="M9" s="66">
        <f t="shared" ref="M9:M34" si="4">RANK(L9,L$8:L$34,0)</f>
        <v>13</v>
      </c>
      <c r="N9" s="65">
        <f>VLOOKUP($A9,'Return Data'!$B$7:$R$2843,14,0)</f>
        <v>5.0898000000000003</v>
      </c>
      <c r="O9" s="66">
        <f t="shared" ref="O9:O34" si="5">RANK(N9,N$8:N$34,0)</f>
        <v>11</v>
      </c>
      <c r="P9" s="65">
        <f>VLOOKUP($A9,'Return Data'!$B$7:$R$2843,15,0)</f>
        <v>5.5050999999999997</v>
      </c>
      <c r="Q9" s="66">
        <f t="shared" ref="Q9:Q34" si="6">RANK(P9,P$8:P$34,0)</f>
        <v>8</v>
      </c>
      <c r="R9" s="65">
        <f>VLOOKUP($A9,'Return Data'!$B$7:$R$2843,16,0)</f>
        <v>5.9241999999999999</v>
      </c>
      <c r="S9" s="67">
        <f t="shared" ref="S9:S34" si="7">RANK(R9,R$8:R$34,0)</f>
        <v>13</v>
      </c>
    </row>
    <row r="10" spans="1:20" x14ac:dyDescent="0.3">
      <c r="A10" s="63" t="s">
        <v>1758</v>
      </c>
      <c r="B10" s="64">
        <f>VLOOKUP($A10,'Return Data'!$B$7:$R$2843,3,0)</f>
        <v>44302</v>
      </c>
      <c r="C10" s="65">
        <f>VLOOKUP($A10,'Return Data'!$B$7:$R$2843,4,0)</f>
        <v>12.694000000000001</v>
      </c>
      <c r="D10" s="65">
        <f>VLOOKUP($A10,'Return Data'!$B$7:$R$2843,10,0)</f>
        <v>1.0427</v>
      </c>
      <c r="E10" s="66">
        <f t="shared" si="0"/>
        <v>11</v>
      </c>
      <c r="F10" s="65">
        <f>VLOOKUP($A10,'Return Data'!$B$7:$R$2843,11,0)</f>
        <v>1.9189000000000001</v>
      </c>
      <c r="G10" s="66">
        <f t="shared" si="1"/>
        <v>4</v>
      </c>
      <c r="H10" s="65">
        <f>VLOOKUP($A10,'Return Data'!$B$7:$R$2843,12,0)</f>
        <v>2.7189000000000001</v>
      </c>
      <c r="I10" s="66">
        <f t="shared" si="2"/>
        <v>6</v>
      </c>
      <c r="J10" s="65">
        <f>VLOOKUP($A10,'Return Data'!$B$7:$R$2843,13,0)</f>
        <v>3.7515000000000001</v>
      </c>
      <c r="K10" s="66">
        <f t="shared" si="3"/>
        <v>8</v>
      </c>
      <c r="L10" s="65">
        <f>VLOOKUP($A10,'Return Data'!$B$7:$R$2843,17,0)</f>
        <v>5.0651999999999999</v>
      </c>
      <c r="M10" s="66">
        <f t="shared" si="4"/>
        <v>3</v>
      </c>
      <c r="N10" s="65">
        <f>VLOOKUP($A10,'Return Data'!$B$7:$R$2843,14,0)</f>
        <v>5.4474</v>
      </c>
      <c r="O10" s="66">
        <f t="shared" si="5"/>
        <v>1</v>
      </c>
      <c r="P10" s="65"/>
      <c r="Q10" s="66"/>
      <c r="R10" s="65">
        <f>VLOOKUP($A10,'Return Data'!$B$7:$R$2843,16,0)</f>
        <v>5.7023999999999999</v>
      </c>
      <c r="S10" s="67">
        <f t="shared" si="7"/>
        <v>16</v>
      </c>
    </row>
    <row r="11" spans="1:20" x14ac:dyDescent="0.3">
      <c r="A11" s="63" t="s">
        <v>1759</v>
      </c>
      <c r="B11" s="64">
        <f>VLOOKUP($A11,'Return Data'!$B$7:$R$2843,3,0)</f>
        <v>44302</v>
      </c>
      <c r="C11" s="65">
        <f>VLOOKUP($A11,'Return Data'!$B$7:$R$2843,4,0)</f>
        <v>11.2536</v>
      </c>
      <c r="D11" s="65">
        <f>VLOOKUP($A11,'Return Data'!$B$7:$R$2843,10,0)</f>
        <v>0.69610000000000005</v>
      </c>
      <c r="E11" s="66">
        <f t="shared" si="0"/>
        <v>24</v>
      </c>
      <c r="F11" s="65">
        <f>VLOOKUP($A11,'Return Data'!$B$7:$R$2843,11,0)</f>
        <v>1.0550999999999999</v>
      </c>
      <c r="G11" s="66">
        <f t="shared" si="1"/>
        <v>26</v>
      </c>
      <c r="H11" s="65">
        <f>VLOOKUP($A11,'Return Data'!$B$7:$R$2843,12,0)</f>
        <v>1.8204</v>
      </c>
      <c r="I11" s="66">
        <f t="shared" si="2"/>
        <v>20</v>
      </c>
      <c r="J11" s="65">
        <f>VLOOKUP($A11,'Return Data'!$B$7:$R$2843,13,0)</f>
        <v>2.6854</v>
      </c>
      <c r="K11" s="66">
        <f t="shared" si="3"/>
        <v>21</v>
      </c>
      <c r="L11" s="65">
        <f>VLOOKUP($A11,'Return Data'!$B$7:$R$2843,17,0)</f>
        <v>3.7002000000000002</v>
      </c>
      <c r="M11" s="66">
        <f t="shared" si="4"/>
        <v>20</v>
      </c>
      <c r="N11" s="65"/>
      <c r="O11" s="66"/>
      <c r="P11" s="65"/>
      <c r="Q11" s="66"/>
      <c r="R11" s="65">
        <f>VLOOKUP($A11,'Return Data'!$B$7:$R$2843,16,0)</f>
        <v>4.2613000000000003</v>
      </c>
      <c r="S11" s="67">
        <f t="shared" si="7"/>
        <v>21</v>
      </c>
    </row>
    <row r="12" spans="1:20" x14ac:dyDescent="0.3">
      <c r="A12" s="63" t="s">
        <v>1760</v>
      </c>
      <c r="B12" s="64">
        <f>VLOOKUP($A12,'Return Data'!$B$7:$R$2843,3,0)</f>
        <v>44302</v>
      </c>
      <c r="C12" s="65">
        <f>VLOOKUP($A12,'Return Data'!$B$7:$R$2843,4,0)</f>
        <v>11.782999999999999</v>
      </c>
      <c r="D12" s="65">
        <f>VLOOKUP($A12,'Return Data'!$B$7:$R$2843,10,0)</f>
        <v>0.88180000000000003</v>
      </c>
      <c r="E12" s="66">
        <f t="shared" si="0"/>
        <v>19</v>
      </c>
      <c r="F12" s="65">
        <f>VLOOKUP($A12,'Return Data'!$B$7:$R$2843,11,0)</f>
        <v>1.6302000000000001</v>
      </c>
      <c r="G12" s="66">
        <f t="shared" si="1"/>
        <v>19</v>
      </c>
      <c r="H12" s="65">
        <f>VLOOKUP($A12,'Return Data'!$B$7:$R$2843,12,0)</f>
        <v>2.4163000000000001</v>
      </c>
      <c r="I12" s="66">
        <f t="shared" si="2"/>
        <v>15</v>
      </c>
      <c r="J12" s="65">
        <f>VLOOKUP($A12,'Return Data'!$B$7:$R$2843,13,0)</f>
        <v>3.5777000000000001</v>
      </c>
      <c r="K12" s="66">
        <f t="shared" si="3"/>
        <v>14</v>
      </c>
      <c r="L12" s="65">
        <f>VLOOKUP($A12,'Return Data'!$B$7:$R$2843,17,0)</f>
        <v>4.7413999999999996</v>
      </c>
      <c r="M12" s="66">
        <f t="shared" si="4"/>
        <v>12</v>
      </c>
      <c r="N12" s="65">
        <f>VLOOKUP($A12,'Return Data'!$B$7:$R$2843,14,0)</f>
        <v>5.1455000000000002</v>
      </c>
      <c r="O12" s="66">
        <f t="shared" si="5"/>
        <v>9</v>
      </c>
      <c r="P12" s="65"/>
      <c r="Q12" s="66"/>
      <c r="R12" s="65">
        <f>VLOOKUP($A12,'Return Data'!$B$7:$R$2843,16,0)</f>
        <v>5.2196999999999996</v>
      </c>
      <c r="S12" s="67">
        <f t="shared" si="7"/>
        <v>18</v>
      </c>
    </row>
    <row r="13" spans="1:20" x14ac:dyDescent="0.3">
      <c r="A13" s="63" t="s">
        <v>1761</v>
      </c>
      <c r="B13" s="64">
        <f>VLOOKUP($A13,'Return Data'!$B$7:$R$2843,3,0)</f>
        <v>44302</v>
      </c>
      <c r="C13" s="65">
        <f>VLOOKUP($A13,'Return Data'!$B$7:$R$2843,4,0)</f>
        <v>15.156000000000001</v>
      </c>
      <c r="D13" s="65">
        <f>VLOOKUP($A13,'Return Data'!$B$7:$R$2843,10,0)</f>
        <v>1.0818000000000001</v>
      </c>
      <c r="E13" s="66">
        <f t="shared" si="0"/>
        <v>7</v>
      </c>
      <c r="F13" s="65">
        <f>VLOOKUP($A13,'Return Data'!$B$7:$R$2843,11,0)</f>
        <v>1.8233999999999999</v>
      </c>
      <c r="G13" s="66">
        <f t="shared" si="1"/>
        <v>10</v>
      </c>
      <c r="H13" s="65">
        <f>VLOOKUP($A13,'Return Data'!$B$7:$R$2843,12,0)</f>
        <v>2.5960000000000001</v>
      </c>
      <c r="I13" s="66">
        <f t="shared" si="2"/>
        <v>10</v>
      </c>
      <c r="J13" s="65">
        <f>VLOOKUP($A13,'Return Data'!$B$7:$R$2843,13,0)</f>
        <v>3.7101999999999999</v>
      </c>
      <c r="K13" s="66">
        <f t="shared" si="3"/>
        <v>10</v>
      </c>
      <c r="L13" s="65">
        <f>VLOOKUP($A13,'Return Data'!$B$7:$R$2843,17,0)</f>
        <v>5.0057</v>
      </c>
      <c r="M13" s="66">
        <f t="shared" si="4"/>
        <v>4</v>
      </c>
      <c r="N13" s="65">
        <f>VLOOKUP($A13,'Return Data'!$B$7:$R$2843,14,0)</f>
        <v>5.3395000000000001</v>
      </c>
      <c r="O13" s="66">
        <f t="shared" si="5"/>
        <v>6</v>
      </c>
      <c r="P13" s="65">
        <f>VLOOKUP($A13,'Return Data'!$B$7:$R$2843,15,0)</f>
        <v>5.6833</v>
      </c>
      <c r="Q13" s="66">
        <f t="shared" si="6"/>
        <v>2</v>
      </c>
      <c r="R13" s="65">
        <f>VLOOKUP($A13,'Return Data'!$B$7:$R$2843,16,0)</f>
        <v>6.2979000000000003</v>
      </c>
      <c r="S13" s="67">
        <f t="shared" si="7"/>
        <v>11</v>
      </c>
    </row>
    <row r="14" spans="1:20" x14ac:dyDescent="0.3">
      <c r="A14" s="63" t="s">
        <v>1762</v>
      </c>
      <c r="B14" s="64">
        <f>VLOOKUP($A14,'Return Data'!$B$7:$R$2843,3,0)</f>
        <v>44302</v>
      </c>
      <c r="C14" s="65">
        <f>VLOOKUP($A14,'Return Data'!$B$7:$R$2843,4,0)</f>
        <v>10.694000000000001</v>
      </c>
      <c r="D14" s="65">
        <f>VLOOKUP($A14,'Return Data'!$B$7:$R$2843,10,0)</f>
        <v>0.23710000000000001</v>
      </c>
      <c r="E14" s="66">
        <f t="shared" si="0"/>
        <v>27</v>
      </c>
      <c r="F14" s="65">
        <f>VLOOKUP($A14,'Return Data'!$B$7:$R$2843,11,0)</f>
        <v>0.41689999999999999</v>
      </c>
      <c r="G14" s="66">
        <f t="shared" si="1"/>
        <v>27</v>
      </c>
      <c r="H14" s="65">
        <f>VLOOKUP($A14,'Return Data'!$B$7:$R$2843,12,0)</f>
        <v>0.2127</v>
      </c>
      <c r="I14" s="66">
        <f t="shared" si="2"/>
        <v>25</v>
      </c>
      <c r="J14" s="65">
        <f>VLOOKUP($A14,'Return Data'!$B$7:$R$2843,13,0)</f>
        <v>0.28129999999999999</v>
      </c>
      <c r="K14" s="66">
        <f t="shared" si="3"/>
        <v>25</v>
      </c>
      <c r="L14" s="65">
        <f>VLOOKUP($A14,'Return Data'!$B$7:$R$2843,17,0)</f>
        <v>1.6906000000000001</v>
      </c>
      <c r="M14" s="66">
        <f t="shared" si="4"/>
        <v>23</v>
      </c>
      <c r="N14" s="65"/>
      <c r="O14" s="66"/>
      <c r="P14" s="65"/>
      <c r="Q14" s="66"/>
      <c r="R14" s="65">
        <f>VLOOKUP($A14,'Return Data'!$B$7:$R$2843,16,0)</f>
        <v>2.5785</v>
      </c>
      <c r="S14" s="67">
        <f t="shared" si="7"/>
        <v>26</v>
      </c>
    </row>
    <row r="15" spans="1:20" x14ac:dyDescent="0.3">
      <c r="A15" s="63" t="s">
        <v>1763</v>
      </c>
      <c r="B15" s="64">
        <f>VLOOKUP($A15,'Return Data'!$B$7:$R$2843,3,0)</f>
        <v>44302</v>
      </c>
      <c r="C15" s="65">
        <f>VLOOKUP($A15,'Return Data'!$B$7:$R$2843,4,0)</f>
        <v>24.045000000000002</v>
      </c>
      <c r="D15" s="65">
        <f>VLOOKUP($A15,'Return Data'!$B$7:$R$2843,10,0)</f>
        <v>1.0506</v>
      </c>
      <c r="E15" s="66">
        <f t="shared" si="0"/>
        <v>10</v>
      </c>
      <c r="F15" s="65">
        <f>VLOOKUP($A15,'Return Data'!$B$7:$R$2843,11,0)</f>
        <v>1.8553999999999999</v>
      </c>
      <c r="G15" s="66">
        <f t="shared" si="1"/>
        <v>8</v>
      </c>
      <c r="H15" s="65">
        <f>VLOOKUP($A15,'Return Data'!$B$7:$R$2843,12,0)</f>
        <v>2.6073</v>
      </c>
      <c r="I15" s="66">
        <f t="shared" si="2"/>
        <v>9</v>
      </c>
      <c r="J15" s="65">
        <f>VLOOKUP($A15,'Return Data'!$B$7:$R$2843,13,0)</f>
        <v>3.5708000000000002</v>
      </c>
      <c r="K15" s="66">
        <f t="shared" si="3"/>
        <v>17</v>
      </c>
      <c r="L15" s="65">
        <f>VLOOKUP($A15,'Return Data'!$B$7:$R$2843,17,0)</f>
        <v>4.5571000000000002</v>
      </c>
      <c r="M15" s="66">
        <f t="shared" si="4"/>
        <v>16</v>
      </c>
      <c r="N15" s="65">
        <f>VLOOKUP($A15,'Return Data'!$B$7:$R$2843,14,0)</f>
        <v>4.8727</v>
      </c>
      <c r="O15" s="66">
        <f t="shared" si="5"/>
        <v>15</v>
      </c>
      <c r="P15" s="65">
        <f>VLOOKUP($A15,'Return Data'!$B$7:$R$2843,15,0)</f>
        <v>5.3074000000000003</v>
      </c>
      <c r="Q15" s="66">
        <f t="shared" si="6"/>
        <v>13</v>
      </c>
      <c r="R15" s="65">
        <f>VLOOKUP($A15,'Return Data'!$B$7:$R$2843,16,0)</f>
        <v>6.7195999999999998</v>
      </c>
      <c r="S15" s="67">
        <f t="shared" si="7"/>
        <v>7</v>
      </c>
    </row>
    <row r="16" spans="1:20" x14ac:dyDescent="0.3">
      <c r="A16" s="63" t="s">
        <v>1764</v>
      </c>
      <c r="B16" s="64">
        <f>VLOOKUP($A16,'Return Data'!$B$7:$R$2843,3,0)</f>
        <v>44302</v>
      </c>
      <c r="C16" s="65">
        <f>VLOOKUP($A16,'Return Data'!$B$7:$R$2843,4,0)</f>
        <v>26.8736</v>
      </c>
      <c r="D16" s="65">
        <f>VLOOKUP($A16,'Return Data'!$B$7:$R$2843,10,0)</f>
        <v>1.0616000000000001</v>
      </c>
      <c r="E16" s="66">
        <f t="shared" si="0"/>
        <v>8</v>
      </c>
      <c r="F16" s="65">
        <f>VLOOKUP($A16,'Return Data'!$B$7:$R$2843,11,0)</f>
        <v>1.8479000000000001</v>
      </c>
      <c r="G16" s="66">
        <f t="shared" si="1"/>
        <v>9</v>
      </c>
      <c r="H16" s="65">
        <f>VLOOKUP($A16,'Return Data'!$B$7:$R$2843,12,0)</f>
        <v>2.5859000000000001</v>
      </c>
      <c r="I16" s="66">
        <f t="shared" si="2"/>
        <v>12</v>
      </c>
      <c r="J16" s="65">
        <f>VLOOKUP($A16,'Return Data'!$B$7:$R$2843,13,0)</f>
        <v>3.8136000000000001</v>
      </c>
      <c r="K16" s="66">
        <f t="shared" si="3"/>
        <v>6</v>
      </c>
      <c r="L16" s="65">
        <f>VLOOKUP($A16,'Return Data'!$B$7:$R$2843,17,0)</f>
        <v>4.8449999999999998</v>
      </c>
      <c r="M16" s="66">
        <f t="shared" si="4"/>
        <v>9</v>
      </c>
      <c r="N16" s="65">
        <f>VLOOKUP($A16,'Return Data'!$B$7:$R$2843,14,0)</f>
        <v>5.2488999999999999</v>
      </c>
      <c r="O16" s="66">
        <f t="shared" si="5"/>
        <v>7</v>
      </c>
      <c r="P16" s="65">
        <f>VLOOKUP($A16,'Return Data'!$B$7:$R$2843,15,0)</f>
        <v>5.5735000000000001</v>
      </c>
      <c r="Q16" s="66">
        <f t="shared" si="6"/>
        <v>6</v>
      </c>
      <c r="R16" s="65">
        <f>VLOOKUP($A16,'Return Data'!$B$7:$R$2843,16,0)</f>
        <v>7.1554000000000002</v>
      </c>
      <c r="S16" s="67">
        <f t="shared" si="7"/>
        <v>2</v>
      </c>
    </row>
    <row r="17" spans="1:19" x14ac:dyDescent="0.3">
      <c r="A17" s="63" t="s">
        <v>1765</v>
      </c>
      <c r="B17" s="64">
        <f>VLOOKUP($A17,'Return Data'!$B$7:$R$2843,3,0)</f>
        <v>44302</v>
      </c>
      <c r="C17" s="65">
        <f>VLOOKUP($A17,'Return Data'!$B$7:$R$2843,4,0)</f>
        <v>25.537099999999999</v>
      </c>
      <c r="D17" s="65">
        <f>VLOOKUP($A17,'Return Data'!$B$7:$R$2843,10,0)</f>
        <v>1.0398000000000001</v>
      </c>
      <c r="E17" s="66">
        <f t="shared" si="0"/>
        <v>12</v>
      </c>
      <c r="F17" s="65">
        <f>VLOOKUP($A17,'Return Data'!$B$7:$R$2843,11,0)</f>
        <v>1.7633000000000001</v>
      </c>
      <c r="G17" s="66">
        <f t="shared" si="1"/>
        <v>13</v>
      </c>
      <c r="H17" s="65">
        <f>VLOOKUP($A17,'Return Data'!$B$7:$R$2843,12,0)</f>
        <v>2.4977</v>
      </c>
      <c r="I17" s="66">
        <f t="shared" si="2"/>
        <v>13</v>
      </c>
      <c r="J17" s="65">
        <f>VLOOKUP($A17,'Return Data'!$B$7:$R$2843,13,0)</f>
        <v>3.6025999999999998</v>
      </c>
      <c r="K17" s="66">
        <f t="shared" si="3"/>
        <v>13</v>
      </c>
      <c r="L17" s="65">
        <f>VLOOKUP($A17,'Return Data'!$B$7:$R$2843,17,0)</f>
        <v>4.5833000000000004</v>
      </c>
      <c r="M17" s="66">
        <f t="shared" si="4"/>
        <v>15</v>
      </c>
      <c r="N17" s="65">
        <f>VLOOKUP($A17,'Return Data'!$B$7:$R$2843,14,0)</f>
        <v>5.1172000000000004</v>
      </c>
      <c r="O17" s="66">
        <f t="shared" si="5"/>
        <v>10</v>
      </c>
      <c r="P17" s="65">
        <f>VLOOKUP($A17,'Return Data'!$B$7:$R$2843,15,0)</f>
        <v>5.4644000000000004</v>
      </c>
      <c r="Q17" s="66">
        <f t="shared" si="6"/>
        <v>9</v>
      </c>
      <c r="R17" s="65">
        <f>VLOOKUP($A17,'Return Data'!$B$7:$R$2843,16,0)</f>
        <v>6.7618999999999998</v>
      </c>
      <c r="S17" s="67">
        <f t="shared" si="7"/>
        <v>6</v>
      </c>
    </row>
    <row r="18" spans="1:19" x14ac:dyDescent="0.3">
      <c r="A18" s="63" t="s">
        <v>1766</v>
      </c>
      <c r="B18" s="64">
        <f>VLOOKUP($A18,'Return Data'!$B$7:$R$2843,3,0)</f>
        <v>44302</v>
      </c>
      <c r="C18" s="65">
        <f>VLOOKUP($A18,'Return Data'!$B$7:$R$2843,4,0)</f>
        <v>14.2653</v>
      </c>
      <c r="D18" s="65">
        <f>VLOOKUP($A18,'Return Data'!$B$7:$R$2843,10,0)</f>
        <v>0.80630000000000002</v>
      </c>
      <c r="E18" s="66">
        <f t="shared" si="0"/>
        <v>22</v>
      </c>
      <c r="F18" s="65">
        <f>VLOOKUP($A18,'Return Data'!$B$7:$R$2843,11,0)</f>
        <v>1.0677000000000001</v>
      </c>
      <c r="G18" s="66">
        <f t="shared" si="1"/>
        <v>25</v>
      </c>
      <c r="H18" s="65">
        <f>VLOOKUP($A18,'Return Data'!$B$7:$R$2843,12,0)</f>
        <v>1.5627</v>
      </c>
      <c r="I18" s="66">
        <f t="shared" si="2"/>
        <v>24</v>
      </c>
      <c r="J18" s="65">
        <f>VLOOKUP($A18,'Return Data'!$B$7:$R$2843,13,0)</f>
        <v>2.3174000000000001</v>
      </c>
      <c r="K18" s="66">
        <f t="shared" si="3"/>
        <v>22</v>
      </c>
      <c r="L18" s="65">
        <f>VLOOKUP($A18,'Return Data'!$B$7:$R$2843,17,0)</f>
        <v>4.0270000000000001</v>
      </c>
      <c r="M18" s="66">
        <f t="shared" si="4"/>
        <v>19</v>
      </c>
      <c r="N18" s="65">
        <f>VLOOKUP($A18,'Return Data'!$B$7:$R$2843,14,0)</f>
        <v>4.5015000000000001</v>
      </c>
      <c r="O18" s="66">
        <f t="shared" si="5"/>
        <v>16</v>
      </c>
      <c r="P18" s="65">
        <f>VLOOKUP($A18,'Return Data'!$B$7:$R$2843,15,0)</f>
        <v>5.2431999999999999</v>
      </c>
      <c r="Q18" s="66">
        <f t="shared" si="6"/>
        <v>14</v>
      </c>
      <c r="R18" s="65">
        <f>VLOOKUP($A18,'Return Data'!$B$7:$R$2843,16,0)</f>
        <v>5.7736999999999998</v>
      </c>
      <c r="S18" s="67">
        <f t="shared" si="7"/>
        <v>15</v>
      </c>
    </row>
    <row r="19" spans="1:19" x14ac:dyDescent="0.3">
      <c r="A19" s="63" t="s">
        <v>1767</v>
      </c>
      <c r="B19" s="64">
        <f>VLOOKUP($A19,'Return Data'!$B$7:$R$2843,3,0)</f>
        <v>44302</v>
      </c>
      <c r="C19" s="65">
        <f>VLOOKUP($A19,'Return Data'!$B$7:$R$2843,4,0)</f>
        <v>24.8003</v>
      </c>
      <c r="D19" s="65">
        <f>VLOOKUP($A19,'Return Data'!$B$7:$R$2843,10,0)</f>
        <v>0.99319999999999997</v>
      </c>
      <c r="E19" s="66">
        <f t="shared" si="0"/>
        <v>14</v>
      </c>
      <c r="F19" s="65">
        <f>VLOOKUP($A19,'Return Data'!$B$7:$R$2843,11,0)</f>
        <v>1.6827000000000001</v>
      </c>
      <c r="G19" s="66">
        <f t="shared" si="1"/>
        <v>16</v>
      </c>
      <c r="H19" s="65">
        <f>VLOOKUP($A19,'Return Data'!$B$7:$R$2843,12,0)</f>
        <v>2.4277000000000002</v>
      </c>
      <c r="I19" s="66">
        <f t="shared" si="2"/>
        <v>14</v>
      </c>
      <c r="J19" s="65">
        <f>VLOOKUP($A19,'Return Data'!$B$7:$R$2843,13,0)</f>
        <v>3.7404999999999999</v>
      </c>
      <c r="K19" s="66">
        <f t="shared" si="3"/>
        <v>9</v>
      </c>
      <c r="L19" s="65">
        <f>VLOOKUP($A19,'Return Data'!$B$7:$R$2843,17,0)</f>
        <v>4.7827000000000002</v>
      </c>
      <c r="M19" s="66">
        <f t="shared" si="4"/>
        <v>11</v>
      </c>
      <c r="N19" s="65">
        <f>VLOOKUP($A19,'Return Data'!$B$7:$R$2843,14,0)</f>
        <v>5.0894000000000004</v>
      </c>
      <c r="O19" s="66">
        <f t="shared" si="5"/>
        <v>12</v>
      </c>
      <c r="P19" s="65">
        <f>VLOOKUP($A19,'Return Data'!$B$7:$R$2843,15,0)</f>
        <v>5.4551999999999996</v>
      </c>
      <c r="Q19" s="66">
        <f t="shared" si="6"/>
        <v>10</v>
      </c>
      <c r="R19" s="65">
        <f>VLOOKUP($A19,'Return Data'!$B$7:$R$2843,16,0)</f>
        <v>6.7163000000000004</v>
      </c>
      <c r="S19" s="67">
        <f t="shared" si="7"/>
        <v>8</v>
      </c>
    </row>
    <row r="20" spans="1:19" x14ac:dyDescent="0.3">
      <c r="A20" s="63" t="s">
        <v>1768</v>
      </c>
      <c r="B20" s="64">
        <f>VLOOKUP($A20,'Return Data'!$B$7:$R$2843,3,0)</f>
        <v>44302</v>
      </c>
      <c r="C20" s="65">
        <f>VLOOKUP($A20,'Return Data'!$B$7:$R$2843,4,0)</f>
        <v>10.5299</v>
      </c>
      <c r="D20" s="65">
        <f>VLOOKUP($A20,'Return Data'!$B$7:$R$2843,10,0)</f>
        <v>0.64610000000000001</v>
      </c>
      <c r="E20" s="66">
        <f t="shared" si="0"/>
        <v>25</v>
      </c>
      <c r="F20" s="65">
        <f>VLOOKUP($A20,'Return Data'!$B$7:$R$2843,11,0)</f>
        <v>1.1061000000000001</v>
      </c>
      <c r="G20" s="66">
        <f t="shared" si="1"/>
        <v>23</v>
      </c>
      <c r="H20" s="65">
        <f>VLOOKUP($A20,'Return Data'!$B$7:$R$2843,12,0)</f>
        <v>1.7873000000000001</v>
      </c>
      <c r="I20" s="66">
        <f t="shared" si="2"/>
        <v>21</v>
      </c>
      <c r="J20" s="65">
        <f>VLOOKUP($A20,'Return Data'!$B$7:$R$2843,13,0)</f>
        <v>2.7397999999999998</v>
      </c>
      <c r="K20" s="66">
        <f t="shared" si="3"/>
        <v>20</v>
      </c>
      <c r="L20" s="65"/>
      <c r="M20" s="66"/>
      <c r="N20" s="65"/>
      <c r="O20" s="66"/>
      <c r="P20" s="65"/>
      <c r="Q20" s="66"/>
      <c r="R20" s="65">
        <f>VLOOKUP($A20,'Return Data'!$B$7:$R$2843,16,0)</f>
        <v>3.274</v>
      </c>
      <c r="S20" s="67">
        <f t="shared" si="7"/>
        <v>23</v>
      </c>
    </row>
    <row r="21" spans="1:19" x14ac:dyDescent="0.3">
      <c r="A21" s="63" t="s">
        <v>1769</v>
      </c>
      <c r="B21" s="64">
        <f>VLOOKUP($A21,'Return Data'!$B$7:$R$2843,3,0)</f>
        <v>44302</v>
      </c>
      <c r="C21" s="65">
        <f>VLOOKUP($A21,'Return Data'!$B$7:$R$2843,4,0)</f>
        <v>26.0578</v>
      </c>
      <c r="D21" s="65">
        <f>VLOOKUP($A21,'Return Data'!$B$7:$R$2843,10,0)</f>
        <v>0.58320000000000005</v>
      </c>
      <c r="E21" s="66">
        <f t="shared" si="0"/>
        <v>26</v>
      </c>
      <c r="F21" s="65">
        <f>VLOOKUP($A21,'Return Data'!$B$7:$R$2843,11,0)</f>
        <v>1.0810999999999999</v>
      </c>
      <c r="G21" s="66">
        <f t="shared" si="1"/>
        <v>24</v>
      </c>
      <c r="H21" s="65">
        <f>VLOOKUP($A21,'Return Data'!$B$7:$R$2843,12,0)</f>
        <v>1.62</v>
      </c>
      <c r="I21" s="66">
        <f t="shared" si="2"/>
        <v>22</v>
      </c>
      <c r="J21" s="65">
        <f>VLOOKUP($A21,'Return Data'!$B$7:$R$2843,13,0)</f>
        <v>2.1970999999999998</v>
      </c>
      <c r="K21" s="66">
        <f t="shared" si="3"/>
        <v>23</v>
      </c>
      <c r="L21" s="65">
        <f>VLOOKUP($A21,'Return Data'!$B$7:$R$2843,17,0)</f>
        <v>3.5358000000000001</v>
      </c>
      <c r="M21" s="66">
        <f t="shared" si="4"/>
        <v>21</v>
      </c>
      <c r="N21" s="65">
        <f>VLOOKUP($A21,'Return Data'!$B$7:$R$2843,14,0)</f>
        <v>4.0987</v>
      </c>
      <c r="O21" s="66">
        <f t="shared" si="5"/>
        <v>17</v>
      </c>
      <c r="P21" s="65">
        <f>VLOOKUP($A21,'Return Data'!$B$7:$R$2843,15,0)</f>
        <v>4.7850999999999999</v>
      </c>
      <c r="Q21" s="66">
        <f t="shared" si="6"/>
        <v>15</v>
      </c>
      <c r="R21" s="65">
        <f>VLOOKUP($A21,'Return Data'!$B$7:$R$2843,16,0)</f>
        <v>6.7055999999999996</v>
      </c>
      <c r="S21" s="67">
        <f t="shared" si="7"/>
        <v>9</v>
      </c>
    </row>
    <row r="22" spans="1:19" x14ac:dyDescent="0.3">
      <c r="A22" s="63" t="s">
        <v>1770</v>
      </c>
      <c r="B22" s="64">
        <f>VLOOKUP($A22,'Return Data'!$B$7:$R$2843,3,0)</f>
        <v>44302</v>
      </c>
      <c r="C22" s="65">
        <f>VLOOKUP($A22,'Return Data'!$B$7:$R$2843,4,0)</f>
        <v>29.13</v>
      </c>
      <c r="D22" s="65">
        <f>VLOOKUP($A22,'Return Data'!$B$7:$R$2843,10,0)</f>
        <v>1.1436999999999999</v>
      </c>
      <c r="E22" s="66">
        <f t="shared" si="0"/>
        <v>3</v>
      </c>
      <c r="F22" s="65">
        <f>VLOOKUP($A22,'Return Data'!$B$7:$R$2843,11,0)</f>
        <v>1.9646999999999999</v>
      </c>
      <c r="G22" s="66">
        <f t="shared" si="1"/>
        <v>1</v>
      </c>
      <c r="H22" s="65">
        <f>VLOOKUP($A22,'Return Data'!$B$7:$R$2843,12,0)</f>
        <v>2.7875999999999999</v>
      </c>
      <c r="I22" s="66">
        <f t="shared" si="2"/>
        <v>5</v>
      </c>
      <c r="J22" s="65">
        <f>VLOOKUP($A22,'Return Data'!$B$7:$R$2843,13,0)</f>
        <v>3.9885000000000002</v>
      </c>
      <c r="K22" s="66">
        <f t="shared" si="3"/>
        <v>4</v>
      </c>
      <c r="L22" s="65">
        <f>VLOOKUP($A22,'Return Data'!$B$7:$R$2843,17,0)</f>
        <v>4.9279000000000002</v>
      </c>
      <c r="M22" s="66">
        <f t="shared" si="4"/>
        <v>6</v>
      </c>
      <c r="N22" s="65">
        <f>VLOOKUP($A22,'Return Data'!$B$7:$R$2843,14,0)</f>
        <v>5.3536000000000001</v>
      </c>
      <c r="O22" s="66">
        <f t="shared" si="5"/>
        <v>3</v>
      </c>
      <c r="P22" s="65">
        <f>VLOOKUP($A22,'Return Data'!$B$7:$R$2843,15,0)</f>
        <v>5.6817000000000002</v>
      </c>
      <c r="Q22" s="66">
        <f t="shared" si="6"/>
        <v>3</v>
      </c>
      <c r="R22" s="65">
        <f>VLOOKUP($A22,'Return Data'!$B$7:$R$2843,16,0)</f>
        <v>7.1147999999999998</v>
      </c>
      <c r="S22" s="67">
        <f t="shared" si="7"/>
        <v>3</v>
      </c>
    </row>
    <row r="23" spans="1:19" x14ac:dyDescent="0.3">
      <c r="A23" s="63" t="s">
        <v>1771</v>
      </c>
      <c r="B23" s="64">
        <f>VLOOKUP($A23,'Return Data'!$B$7:$R$2843,3,0)</f>
        <v>44302</v>
      </c>
      <c r="C23" s="65">
        <f>VLOOKUP($A23,'Return Data'!$B$7:$R$2843,4,0)</f>
        <v>15.015000000000001</v>
      </c>
      <c r="D23" s="65">
        <f>VLOOKUP($A23,'Return Data'!$B$7:$R$2843,10,0)</f>
        <v>1.0974999999999999</v>
      </c>
      <c r="E23" s="66">
        <f t="shared" si="0"/>
        <v>6</v>
      </c>
      <c r="F23" s="65">
        <f>VLOOKUP($A23,'Return Data'!$B$7:$R$2843,11,0)</f>
        <v>1.9001999999999999</v>
      </c>
      <c r="G23" s="66">
        <f t="shared" si="1"/>
        <v>6</v>
      </c>
      <c r="H23" s="65">
        <f>VLOOKUP($A23,'Return Data'!$B$7:$R$2843,12,0)</f>
        <v>2.9058999999999999</v>
      </c>
      <c r="I23" s="66">
        <f t="shared" si="2"/>
        <v>2</v>
      </c>
      <c r="J23" s="65">
        <f>VLOOKUP($A23,'Return Data'!$B$7:$R$2843,13,0)</f>
        <v>4.1406999999999998</v>
      </c>
      <c r="K23" s="66">
        <f t="shared" si="3"/>
        <v>2</v>
      </c>
      <c r="L23" s="65">
        <f>VLOOKUP($A23,'Return Data'!$B$7:$R$2843,17,0)</f>
        <v>5.1630000000000003</v>
      </c>
      <c r="M23" s="66">
        <f t="shared" si="4"/>
        <v>2</v>
      </c>
      <c r="N23" s="65">
        <f>VLOOKUP($A23,'Return Data'!$B$7:$R$2843,14,0)</f>
        <v>5.3987999999999996</v>
      </c>
      <c r="O23" s="66">
        <f t="shared" si="5"/>
        <v>2</v>
      </c>
      <c r="P23" s="65">
        <f>VLOOKUP($A23,'Return Data'!$B$7:$R$2843,15,0)</f>
        <v>5.6764999999999999</v>
      </c>
      <c r="Q23" s="66">
        <f t="shared" si="6"/>
        <v>4</v>
      </c>
      <c r="R23" s="65">
        <f>VLOOKUP($A23,'Return Data'!$B$7:$R$2843,16,0)</f>
        <v>6.1597</v>
      </c>
      <c r="S23" s="67">
        <f t="shared" si="7"/>
        <v>12</v>
      </c>
    </row>
    <row r="24" spans="1:19" x14ac:dyDescent="0.3">
      <c r="A24" s="63" t="s">
        <v>1772</v>
      </c>
      <c r="B24" s="64">
        <f>VLOOKUP($A24,'Return Data'!$B$7:$R$2843,3,0)</f>
        <v>44302</v>
      </c>
      <c r="C24" s="65">
        <f>VLOOKUP($A24,'Return Data'!$B$7:$R$2843,4,0)</f>
        <v>10.9931</v>
      </c>
      <c r="D24" s="65">
        <f>VLOOKUP($A24,'Return Data'!$B$7:$R$2843,10,0)</f>
        <v>0.84299999999999997</v>
      </c>
      <c r="E24" s="66">
        <f t="shared" si="0"/>
        <v>21</v>
      </c>
      <c r="F24" s="65">
        <f>VLOOKUP($A24,'Return Data'!$B$7:$R$2843,11,0)</f>
        <v>1.4843999999999999</v>
      </c>
      <c r="G24" s="66">
        <f t="shared" si="1"/>
        <v>20</v>
      </c>
      <c r="H24" s="65">
        <f>VLOOKUP($A24,'Return Data'!$B$7:$R$2843,12,0)</f>
        <v>1.9532</v>
      </c>
      <c r="I24" s="66">
        <f t="shared" si="2"/>
        <v>19</v>
      </c>
      <c r="J24" s="65">
        <f>VLOOKUP($A24,'Return Data'!$B$7:$R$2843,13,0)</f>
        <v>2.8738999999999999</v>
      </c>
      <c r="K24" s="66">
        <f t="shared" si="3"/>
        <v>19</v>
      </c>
      <c r="L24" s="65">
        <f>VLOOKUP($A24,'Return Data'!$B$7:$R$2843,17,0)</f>
        <v>4.2248000000000001</v>
      </c>
      <c r="M24" s="66">
        <f t="shared" si="4"/>
        <v>18</v>
      </c>
      <c r="N24" s="65"/>
      <c r="O24" s="66"/>
      <c r="P24" s="65"/>
      <c r="Q24" s="66"/>
      <c r="R24" s="65">
        <f>VLOOKUP($A24,'Return Data'!$B$7:$R$2843,16,0)</f>
        <v>4.3479000000000001</v>
      </c>
      <c r="S24" s="67">
        <f t="shared" si="7"/>
        <v>20</v>
      </c>
    </row>
    <row r="25" spans="1:19" x14ac:dyDescent="0.3">
      <c r="A25" s="63" t="s">
        <v>1773</v>
      </c>
      <c r="B25" s="64">
        <f>VLOOKUP($A25,'Return Data'!$B$7:$R$2843,3,0)</f>
        <v>44302</v>
      </c>
      <c r="C25" s="65">
        <f>VLOOKUP($A25,'Return Data'!$B$7:$R$2843,4,0)</f>
        <v>10.1785</v>
      </c>
      <c r="D25" s="65">
        <f>VLOOKUP($A25,'Return Data'!$B$7:$R$2843,10,0)</f>
        <v>0.86409999999999998</v>
      </c>
      <c r="E25" s="66">
        <f t="shared" si="0"/>
        <v>20</v>
      </c>
      <c r="F25" s="65">
        <f>VLOOKUP($A25,'Return Data'!$B$7:$R$2843,11,0)</f>
        <v>1.3946000000000001</v>
      </c>
      <c r="G25" s="66">
        <f t="shared" si="1"/>
        <v>21</v>
      </c>
      <c r="H25" s="65"/>
      <c r="I25" s="66"/>
      <c r="J25" s="65"/>
      <c r="K25" s="66"/>
      <c r="L25" s="65"/>
      <c r="M25" s="66"/>
      <c r="N25" s="65"/>
      <c r="O25" s="66"/>
      <c r="P25" s="65"/>
      <c r="Q25" s="66"/>
      <c r="R25" s="65">
        <f>VLOOKUP($A25,'Return Data'!$B$7:$R$2843,16,0)</f>
        <v>1.7849999999999999</v>
      </c>
      <c r="S25" s="67">
        <f t="shared" si="7"/>
        <v>27</v>
      </c>
    </row>
    <row r="26" spans="1:19" x14ac:dyDescent="0.3">
      <c r="A26" s="63" t="s">
        <v>1774</v>
      </c>
      <c r="B26" s="64">
        <f>VLOOKUP($A26,'Return Data'!$B$7:$R$2843,3,0)</f>
        <v>44302</v>
      </c>
      <c r="C26" s="65">
        <f>VLOOKUP($A26,'Return Data'!$B$7:$R$2843,4,0)</f>
        <v>10.276</v>
      </c>
      <c r="D26" s="65">
        <f>VLOOKUP($A26,'Return Data'!$B$7:$R$2843,10,0)</f>
        <v>0.98270000000000002</v>
      </c>
      <c r="E26" s="66">
        <f t="shared" si="0"/>
        <v>17</v>
      </c>
      <c r="F26" s="65">
        <f>VLOOKUP($A26,'Return Data'!$B$7:$R$2843,11,0)</f>
        <v>1.7828999999999999</v>
      </c>
      <c r="G26" s="66">
        <f t="shared" si="1"/>
        <v>12</v>
      </c>
      <c r="H26" s="65"/>
      <c r="I26" s="66"/>
      <c r="J26" s="65"/>
      <c r="K26" s="66"/>
      <c r="L26" s="65"/>
      <c r="M26" s="66"/>
      <c r="N26" s="65"/>
      <c r="O26" s="66"/>
      <c r="P26" s="65"/>
      <c r="Q26" s="66"/>
      <c r="R26" s="65">
        <f>VLOOKUP($A26,'Return Data'!$B$7:$R$2843,16,0)</f>
        <v>2.76</v>
      </c>
      <c r="S26" s="67">
        <f t="shared" si="7"/>
        <v>25</v>
      </c>
    </row>
    <row r="27" spans="1:19" x14ac:dyDescent="0.3">
      <c r="A27" s="63" t="s">
        <v>1775</v>
      </c>
      <c r="B27" s="64">
        <f>VLOOKUP($A27,'Return Data'!$B$7:$R$2843,3,0)</f>
        <v>44302</v>
      </c>
      <c r="C27" s="65">
        <f>VLOOKUP($A27,'Return Data'!$B$7:$R$2843,4,0)</f>
        <v>20.88</v>
      </c>
      <c r="D27" s="65">
        <f>VLOOKUP($A27,'Return Data'!$B$7:$R$2843,10,0)</f>
        <v>1.0550999999999999</v>
      </c>
      <c r="E27" s="66">
        <f t="shared" si="0"/>
        <v>9</v>
      </c>
      <c r="F27" s="65">
        <f>VLOOKUP($A27,'Return Data'!$B$7:$R$2843,11,0)</f>
        <v>1.8173999999999999</v>
      </c>
      <c r="G27" s="66">
        <f t="shared" si="1"/>
        <v>11</v>
      </c>
      <c r="H27" s="65">
        <f>VLOOKUP($A27,'Return Data'!$B$7:$R$2843,12,0)</f>
        <v>2.5863</v>
      </c>
      <c r="I27" s="66">
        <f t="shared" si="2"/>
        <v>11</v>
      </c>
      <c r="J27" s="65">
        <f>VLOOKUP($A27,'Return Data'!$B$7:$R$2843,13,0)</f>
        <v>3.8961000000000001</v>
      </c>
      <c r="K27" s="66">
        <f t="shared" si="3"/>
        <v>5</v>
      </c>
      <c r="L27" s="65">
        <f>VLOOKUP($A27,'Return Data'!$B$7:$R$2843,17,0)</f>
        <v>4.9130000000000003</v>
      </c>
      <c r="M27" s="66">
        <f t="shared" si="4"/>
        <v>7</v>
      </c>
      <c r="N27" s="65">
        <f>VLOOKUP($A27,'Return Data'!$B$7:$R$2843,14,0)</f>
        <v>5.3490000000000002</v>
      </c>
      <c r="O27" s="66">
        <f t="shared" si="5"/>
        <v>4</v>
      </c>
      <c r="P27" s="65">
        <f>VLOOKUP($A27,'Return Data'!$B$7:$R$2843,15,0)</f>
        <v>5.7031999999999998</v>
      </c>
      <c r="Q27" s="66">
        <f t="shared" si="6"/>
        <v>1</v>
      </c>
      <c r="R27" s="65">
        <f>VLOOKUP($A27,'Return Data'!$B$7:$R$2843,16,0)</f>
        <v>7.2542999999999997</v>
      </c>
      <c r="S27" s="67">
        <f t="shared" si="7"/>
        <v>1</v>
      </c>
    </row>
    <row r="28" spans="1:19" x14ac:dyDescent="0.3">
      <c r="A28" s="63" t="s">
        <v>1776</v>
      </c>
      <c r="B28" s="64">
        <f>VLOOKUP($A28,'Return Data'!$B$7:$R$2843,3,0)</f>
        <v>44302</v>
      </c>
      <c r="C28" s="65">
        <f>VLOOKUP($A28,'Return Data'!$B$7:$R$2843,4,0)</f>
        <v>14.636699999999999</v>
      </c>
      <c r="D28" s="65">
        <f>VLOOKUP($A28,'Return Data'!$B$7:$R$2843,10,0)</f>
        <v>0.98519999999999996</v>
      </c>
      <c r="E28" s="66">
        <f t="shared" si="0"/>
        <v>15</v>
      </c>
      <c r="F28" s="65">
        <f>VLOOKUP($A28,'Return Data'!$B$7:$R$2843,11,0)</f>
        <v>1.7554000000000001</v>
      </c>
      <c r="G28" s="66">
        <f t="shared" si="1"/>
        <v>14</v>
      </c>
      <c r="H28" s="65">
        <f>VLOOKUP($A28,'Return Data'!$B$7:$R$2843,12,0)</f>
        <v>2.7930000000000001</v>
      </c>
      <c r="I28" s="66">
        <f t="shared" si="2"/>
        <v>4</v>
      </c>
      <c r="J28" s="65">
        <f>VLOOKUP($A28,'Return Data'!$B$7:$R$2843,13,0)</f>
        <v>3.6791999999999998</v>
      </c>
      <c r="K28" s="66">
        <f t="shared" si="3"/>
        <v>11</v>
      </c>
      <c r="L28" s="65">
        <f>VLOOKUP($A28,'Return Data'!$B$7:$R$2843,17,0)</f>
        <v>4.6269999999999998</v>
      </c>
      <c r="M28" s="66">
        <f t="shared" si="4"/>
        <v>14</v>
      </c>
      <c r="N28" s="65">
        <f>VLOOKUP($A28,'Return Data'!$B$7:$R$2843,14,0)</f>
        <v>4.8800999999999997</v>
      </c>
      <c r="O28" s="66">
        <f t="shared" si="5"/>
        <v>14</v>
      </c>
      <c r="P28" s="65">
        <f>VLOOKUP($A28,'Return Data'!$B$7:$R$2843,15,0)</f>
        <v>5.3658000000000001</v>
      </c>
      <c r="Q28" s="66">
        <f t="shared" si="6"/>
        <v>11</v>
      </c>
      <c r="R28" s="65">
        <f>VLOOKUP($A28,'Return Data'!$B$7:$R$2843,16,0)</f>
        <v>5.9039000000000001</v>
      </c>
      <c r="S28" s="67">
        <f t="shared" si="7"/>
        <v>14</v>
      </c>
    </row>
    <row r="29" spans="1:19" x14ac:dyDescent="0.3">
      <c r="A29" s="63" t="s">
        <v>1777</v>
      </c>
      <c r="B29" s="64">
        <f>VLOOKUP($A29,'Return Data'!$B$7:$R$2843,3,0)</f>
        <v>44302</v>
      </c>
      <c r="C29" s="65">
        <f>VLOOKUP($A29,'Return Data'!$B$7:$R$2843,4,0)</f>
        <v>11.6088</v>
      </c>
      <c r="D29" s="65">
        <f>VLOOKUP($A29,'Return Data'!$B$7:$R$2843,10,0)</f>
        <v>0.75070000000000003</v>
      </c>
      <c r="E29" s="66">
        <f t="shared" si="0"/>
        <v>23</v>
      </c>
      <c r="F29" s="65">
        <f>VLOOKUP($A29,'Return Data'!$B$7:$R$2843,11,0)</f>
        <v>1.2057</v>
      </c>
      <c r="G29" s="66">
        <f t="shared" si="1"/>
        <v>22</v>
      </c>
      <c r="H29" s="65">
        <f>VLOOKUP($A29,'Return Data'!$B$7:$R$2843,12,0)</f>
        <v>1.6123000000000001</v>
      </c>
      <c r="I29" s="66">
        <f t="shared" si="2"/>
        <v>23</v>
      </c>
      <c r="J29" s="65">
        <f>VLOOKUP($A29,'Return Data'!$B$7:$R$2843,13,0)</f>
        <v>1.9343999999999999</v>
      </c>
      <c r="K29" s="66">
        <f t="shared" si="3"/>
        <v>24</v>
      </c>
      <c r="L29" s="65">
        <f>VLOOKUP($A29,'Return Data'!$B$7:$R$2843,17,0)</f>
        <v>2.8237999999999999</v>
      </c>
      <c r="M29" s="66">
        <f t="shared" si="4"/>
        <v>22</v>
      </c>
      <c r="N29" s="65">
        <f>VLOOKUP($A29,'Return Data'!$B$7:$R$2843,14,0)</f>
        <v>1.4196</v>
      </c>
      <c r="O29" s="66">
        <f t="shared" si="5"/>
        <v>18</v>
      </c>
      <c r="P29" s="65"/>
      <c r="Q29" s="66"/>
      <c r="R29" s="65">
        <f>VLOOKUP($A29,'Return Data'!$B$7:$R$2843,16,0)</f>
        <v>3.0352999999999999</v>
      </c>
      <c r="S29" s="67">
        <f t="shared" si="7"/>
        <v>24</v>
      </c>
    </row>
    <row r="30" spans="1:19" x14ac:dyDescent="0.3">
      <c r="A30" s="63" t="s">
        <v>1778</v>
      </c>
      <c r="B30" s="64">
        <f>VLOOKUP($A30,'Return Data'!$B$7:$R$2843,3,0)</f>
        <v>44302</v>
      </c>
      <c r="C30" s="65">
        <f>VLOOKUP($A30,'Return Data'!$B$7:$R$2843,4,0)</f>
        <v>26.265000000000001</v>
      </c>
      <c r="D30" s="65">
        <f>VLOOKUP($A30,'Return Data'!$B$7:$R$2843,10,0)</f>
        <v>0.9839</v>
      </c>
      <c r="E30" s="66">
        <f t="shared" si="0"/>
        <v>16</v>
      </c>
      <c r="F30" s="65">
        <f>VLOOKUP($A30,'Return Data'!$B$7:$R$2843,11,0)</f>
        <v>1.6619999999999999</v>
      </c>
      <c r="G30" s="66">
        <f t="shared" si="1"/>
        <v>17</v>
      </c>
      <c r="H30" s="65">
        <f>VLOOKUP($A30,'Return Data'!$B$7:$R$2843,12,0)</f>
        <v>2.2713000000000001</v>
      </c>
      <c r="I30" s="66">
        <f t="shared" si="2"/>
        <v>18</v>
      </c>
      <c r="J30" s="65">
        <f>VLOOKUP($A30,'Return Data'!$B$7:$R$2843,13,0)</f>
        <v>2.9914999999999998</v>
      </c>
      <c r="K30" s="66">
        <f t="shared" si="3"/>
        <v>18</v>
      </c>
      <c r="L30" s="65">
        <f>VLOOKUP($A30,'Return Data'!$B$7:$R$2843,17,0)</f>
        <v>4.4569999999999999</v>
      </c>
      <c r="M30" s="66">
        <f t="shared" si="4"/>
        <v>17</v>
      </c>
      <c r="N30" s="65">
        <f>VLOOKUP($A30,'Return Data'!$B$7:$R$2843,14,0)</f>
        <v>4.9061000000000003</v>
      </c>
      <c r="O30" s="66">
        <f t="shared" si="5"/>
        <v>13</v>
      </c>
      <c r="P30" s="65">
        <f>VLOOKUP($A30,'Return Data'!$B$7:$R$2843,15,0)</f>
        <v>5.3403</v>
      </c>
      <c r="Q30" s="66">
        <f t="shared" si="6"/>
        <v>12</v>
      </c>
      <c r="R30" s="65">
        <f>VLOOKUP($A30,'Return Data'!$B$7:$R$2843,16,0)</f>
        <v>6.9059999999999997</v>
      </c>
      <c r="S30" s="67">
        <f t="shared" si="7"/>
        <v>5</v>
      </c>
    </row>
    <row r="31" spans="1:19" x14ac:dyDescent="0.3">
      <c r="A31" s="63" t="s">
        <v>1779</v>
      </c>
      <c r="B31" s="64">
        <f>VLOOKUP($A31,'Return Data'!$B$7:$R$2843,3,0)</f>
        <v>44302</v>
      </c>
      <c r="C31" s="65">
        <f>VLOOKUP($A31,'Return Data'!$B$7:$R$2843,4,0)</f>
        <v>10.4526</v>
      </c>
      <c r="D31" s="65">
        <f>VLOOKUP($A31,'Return Data'!$B$7:$R$2843,10,0)</f>
        <v>1.1859</v>
      </c>
      <c r="E31" s="66">
        <f t="shared" si="0"/>
        <v>1</v>
      </c>
      <c r="F31" s="65">
        <f>VLOOKUP($A31,'Return Data'!$B$7:$R$2843,11,0)</f>
        <v>1.9289000000000001</v>
      </c>
      <c r="G31" s="66">
        <f t="shared" si="1"/>
        <v>3</v>
      </c>
      <c r="H31" s="65">
        <f>VLOOKUP($A31,'Return Data'!$B$7:$R$2843,12,0)</f>
        <v>3.1804999999999999</v>
      </c>
      <c r="I31" s="66">
        <f t="shared" si="2"/>
        <v>1</v>
      </c>
      <c r="J31" s="65">
        <f>VLOOKUP($A31,'Return Data'!$B$7:$R$2843,13,0)</f>
        <v>3.5752000000000002</v>
      </c>
      <c r="K31" s="66">
        <f t="shared" si="3"/>
        <v>15</v>
      </c>
      <c r="L31" s="65"/>
      <c r="M31" s="66"/>
      <c r="N31" s="65"/>
      <c r="O31" s="66"/>
      <c r="P31" s="65"/>
      <c r="Q31" s="66"/>
      <c r="R31" s="65">
        <f>VLOOKUP($A31,'Return Data'!$B$7:$R$2843,16,0)</f>
        <v>3.7664</v>
      </c>
      <c r="S31" s="67">
        <f t="shared" si="7"/>
        <v>22</v>
      </c>
    </row>
    <row r="32" spans="1:19" x14ac:dyDescent="0.3">
      <c r="A32" s="63" t="s">
        <v>1780</v>
      </c>
      <c r="B32" s="64">
        <f>VLOOKUP($A32,'Return Data'!$B$7:$R$2843,3,0)</f>
        <v>44302</v>
      </c>
      <c r="C32" s="65">
        <f>VLOOKUP($A32,'Return Data'!$B$7:$R$2843,4,0)</f>
        <v>11.304</v>
      </c>
      <c r="D32" s="65">
        <f>VLOOKUP($A32,'Return Data'!$B$7:$R$2843,10,0)</f>
        <v>1.1245000000000001</v>
      </c>
      <c r="E32" s="66">
        <f t="shared" si="0"/>
        <v>5</v>
      </c>
      <c r="F32" s="65">
        <f>VLOOKUP($A32,'Return Data'!$B$7:$R$2843,11,0)</f>
        <v>1.9461999999999999</v>
      </c>
      <c r="G32" s="66">
        <f t="shared" si="1"/>
        <v>2</v>
      </c>
      <c r="H32" s="65">
        <f>VLOOKUP($A32,'Return Data'!$B$7:$R$2843,12,0)</f>
        <v>2.8159999999999998</v>
      </c>
      <c r="I32" s="66">
        <f t="shared" si="2"/>
        <v>3</v>
      </c>
      <c r="J32" s="65">
        <f>VLOOKUP($A32,'Return Data'!$B$7:$R$2843,13,0)</f>
        <v>4.2073999999999998</v>
      </c>
      <c r="K32" s="66">
        <f t="shared" si="3"/>
        <v>1</v>
      </c>
      <c r="L32" s="65">
        <f>VLOOKUP($A32,'Return Data'!$B$7:$R$2843,17,0)</f>
        <v>5.3019999999999996</v>
      </c>
      <c r="M32" s="66">
        <f t="shared" si="4"/>
        <v>1</v>
      </c>
      <c r="N32" s="65"/>
      <c r="O32" s="66"/>
      <c r="P32" s="65"/>
      <c r="Q32" s="66"/>
      <c r="R32" s="65">
        <f>VLOOKUP($A32,'Return Data'!$B$7:$R$2843,16,0)</f>
        <v>5.4043000000000001</v>
      </c>
      <c r="S32" s="67">
        <f t="shared" si="7"/>
        <v>17</v>
      </c>
    </row>
    <row r="33" spans="1:19" x14ac:dyDescent="0.3">
      <c r="A33" s="63" t="s">
        <v>1781</v>
      </c>
      <c r="B33" s="64">
        <f>VLOOKUP($A33,'Return Data'!$B$7:$R$2843,3,0)</f>
        <v>44302</v>
      </c>
      <c r="C33" s="65">
        <f>VLOOKUP($A33,'Return Data'!$B$7:$R$2843,4,0)</f>
        <v>11.092599999999999</v>
      </c>
      <c r="D33" s="65">
        <f>VLOOKUP($A33,'Return Data'!$B$7:$R$2843,10,0)</f>
        <v>0.95009999999999994</v>
      </c>
      <c r="E33" s="66">
        <f t="shared" si="0"/>
        <v>18</v>
      </c>
      <c r="F33" s="65">
        <f>VLOOKUP($A33,'Return Data'!$B$7:$R$2843,11,0)</f>
        <v>1.6374</v>
      </c>
      <c r="G33" s="66">
        <f t="shared" si="1"/>
        <v>18</v>
      </c>
      <c r="H33" s="65">
        <f>VLOOKUP($A33,'Return Data'!$B$7:$R$2843,12,0)</f>
        <v>2.3813</v>
      </c>
      <c r="I33" s="66">
        <f t="shared" si="2"/>
        <v>17</v>
      </c>
      <c r="J33" s="65">
        <f>VLOOKUP($A33,'Return Data'!$B$7:$R$2843,13,0)</f>
        <v>3.6478000000000002</v>
      </c>
      <c r="K33" s="66">
        <f t="shared" si="3"/>
        <v>12</v>
      </c>
      <c r="L33" s="65">
        <f>VLOOKUP($A33,'Return Data'!$B$7:$R$2843,17,0)</f>
        <v>4.8380999999999998</v>
      </c>
      <c r="M33" s="66">
        <f t="shared" si="4"/>
        <v>10</v>
      </c>
      <c r="N33" s="65"/>
      <c r="O33" s="66"/>
      <c r="P33" s="65"/>
      <c r="Q33" s="66"/>
      <c r="R33" s="65">
        <f>VLOOKUP($A33,'Return Data'!$B$7:$R$2843,16,0)</f>
        <v>4.9330999999999996</v>
      </c>
      <c r="S33" s="67">
        <f t="shared" si="7"/>
        <v>19</v>
      </c>
    </row>
    <row r="34" spans="1:19" x14ac:dyDescent="0.3">
      <c r="A34" s="63" t="s">
        <v>1782</v>
      </c>
      <c r="B34" s="64">
        <f>VLOOKUP($A34,'Return Data'!$B$7:$R$2843,3,0)</f>
        <v>44302</v>
      </c>
      <c r="C34" s="65">
        <f>VLOOKUP($A34,'Return Data'!$B$7:$R$2843,4,0)</f>
        <v>27.457100000000001</v>
      </c>
      <c r="D34" s="65">
        <f>VLOOKUP($A34,'Return Data'!$B$7:$R$2843,10,0)</f>
        <v>1.1293</v>
      </c>
      <c r="E34" s="66">
        <f t="shared" si="0"/>
        <v>4</v>
      </c>
      <c r="F34" s="65">
        <f>VLOOKUP($A34,'Return Data'!$B$7:$R$2843,11,0)</f>
        <v>1.8759999999999999</v>
      </c>
      <c r="G34" s="66">
        <f t="shared" si="1"/>
        <v>7</v>
      </c>
      <c r="H34" s="65">
        <f>VLOOKUP($A34,'Return Data'!$B$7:$R$2843,12,0)</f>
        <v>2.6587000000000001</v>
      </c>
      <c r="I34" s="66">
        <f t="shared" si="2"/>
        <v>7</v>
      </c>
      <c r="J34" s="65">
        <f>VLOOKUP($A34,'Return Data'!$B$7:$R$2843,13,0)</f>
        <v>4.0018000000000002</v>
      </c>
      <c r="K34" s="66">
        <f t="shared" si="3"/>
        <v>3</v>
      </c>
      <c r="L34" s="65">
        <f>VLOOKUP($A34,'Return Data'!$B$7:$R$2843,17,0)</f>
        <v>4.9446000000000003</v>
      </c>
      <c r="M34" s="66">
        <f t="shared" si="4"/>
        <v>5</v>
      </c>
      <c r="N34" s="65">
        <f>VLOOKUP($A34,'Return Data'!$B$7:$R$2843,14,0)</f>
        <v>5.3395999999999999</v>
      </c>
      <c r="O34" s="66">
        <f t="shared" si="5"/>
        <v>5</v>
      </c>
      <c r="P34" s="65">
        <f>VLOOKUP($A34,'Return Data'!$B$7:$R$2843,15,0)</f>
        <v>5.6250999999999998</v>
      </c>
      <c r="Q34" s="66">
        <f t="shared" si="6"/>
        <v>5</v>
      </c>
      <c r="R34" s="65">
        <f>VLOOKUP($A34,'Return Data'!$B$7:$R$2843,16,0)</f>
        <v>7.0587999999999997</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0.94078148148148144</v>
      </c>
      <c r="E36" s="74"/>
      <c r="F36" s="75">
        <f>AVERAGE(F8:F34)</f>
        <v>1.6014777777777778</v>
      </c>
      <c r="G36" s="74"/>
      <c r="H36" s="75">
        <f>AVERAGE(H8:H34)</f>
        <v>2.3129800000000009</v>
      </c>
      <c r="I36" s="74"/>
      <c r="J36" s="75">
        <f>AVERAGE(J8:J34)</f>
        <v>3.2921480000000001</v>
      </c>
      <c r="K36" s="74"/>
      <c r="L36" s="75">
        <f>AVERAGE(L8:L34)</f>
        <v>4.4491608695652172</v>
      </c>
      <c r="M36" s="74"/>
      <c r="N36" s="75">
        <f>AVERAGE(N8:N34)</f>
        <v>4.8794388888888882</v>
      </c>
      <c r="O36" s="74"/>
      <c r="P36" s="75">
        <f>AVERAGE(P8:P34)</f>
        <v>5.463893333333333</v>
      </c>
      <c r="Q36" s="74"/>
      <c r="R36" s="75">
        <f>AVERAGE(R8:R34)</f>
        <v>5.407</v>
      </c>
      <c r="S36" s="76"/>
    </row>
    <row r="37" spans="1:19" x14ac:dyDescent="0.3">
      <c r="A37" s="73" t="s">
        <v>28</v>
      </c>
      <c r="B37" s="74"/>
      <c r="C37" s="74"/>
      <c r="D37" s="75">
        <f>MIN(D8:D34)</f>
        <v>0.23710000000000001</v>
      </c>
      <c r="E37" s="74"/>
      <c r="F37" s="75">
        <f>MIN(F8:F34)</f>
        <v>0.41689999999999999</v>
      </c>
      <c r="G37" s="74"/>
      <c r="H37" s="75">
        <f>MIN(H8:H34)</f>
        <v>0.2127</v>
      </c>
      <c r="I37" s="74"/>
      <c r="J37" s="75">
        <f>MIN(J8:J34)</f>
        <v>0.28129999999999999</v>
      </c>
      <c r="K37" s="74"/>
      <c r="L37" s="75">
        <f>MIN(L8:L34)</f>
        <v>1.6906000000000001</v>
      </c>
      <c r="M37" s="74"/>
      <c r="N37" s="75">
        <f>MIN(N8:N34)</f>
        <v>1.4196</v>
      </c>
      <c r="O37" s="74"/>
      <c r="P37" s="75">
        <f>MIN(P8:P34)</f>
        <v>4.7850999999999999</v>
      </c>
      <c r="Q37" s="74"/>
      <c r="R37" s="75">
        <f>MIN(R8:R34)</f>
        <v>1.7849999999999999</v>
      </c>
      <c r="S37" s="76"/>
    </row>
    <row r="38" spans="1:19" ht="15" thickBot="1" x14ac:dyDescent="0.35">
      <c r="A38" s="77" t="s">
        <v>29</v>
      </c>
      <c r="B38" s="78"/>
      <c r="C38" s="78"/>
      <c r="D38" s="79">
        <f>MAX(D8:D34)</f>
        <v>1.1859</v>
      </c>
      <c r="E38" s="78"/>
      <c r="F38" s="79">
        <f>MAX(F8:F34)</f>
        <v>1.9646999999999999</v>
      </c>
      <c r="G38" s="78"/>
      <c r="H38" s="79">
        <f>MAX(H8:H34)</f>
        <v>3.1804999999999999</v>
      </c>
      <c r="I38" s="78"/>
      <c r="J38" s="79">
        <f>MAX(J8:J34)</f>
        <v>4.2073999999999998</v>
      </c>
      <c r="K38" s="78"/>
      <c r="L38" s="79">
        <f>MAX(L8:L34)</f>
        <v>5.3019999999999996</v>
      </c>
      <c r="M38" s="78"/>
      <c r="N38" s="79">
        <f>MAX(N8:N34)</f>
        <v>5.4474</v>
      </c>
      <c r="O38" s="78"/>
      <c r="P38" s="79">
        <f>MAX(P8:P34)</f>
        <v>5.7031999999999998</v>
      </c>
      <c r="Q38" s="78"/>
      <c r="R38" s="79">
        <f>MAX(R8:R34)</f>
        <v>7.2542999999999997</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1584</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44302</v>
      </c>
      <c r="C8" s="65">
        <f>VLOOKUP($A8,'Return Data'!$B$7:$R$2843,4,0)</f>
        <v>69.08</v>
      </c>
      <c r="D8" s="65">
        <f>VLOOKUP($A8,'Return Data'!$B$7:$R$2843,10,0)</f>
        <v>-4.3400000000000001E-2</v>
      </c>
      <c r="E8" s="66">
        <f>RANK(D8,D$8:D$10,0)</f>
        <v>3</v>
      </c>
      <c r="F8" s="65">
        <f>VLOOKUP($A8,'Return Data'!$B$7:$R$2843,11,0)</f>
        <v>25.190300000000001</v>
      </c>
      <c r="G8" s="66">
        <f>RANK(F8,F$8:F$10,0)</f>
        <v>3</v>
      </c>
      <c r="H8" s="65">
        <f>VLOOKUP($A8,'Return Data'!$B$7:$R$2843,12,0)</f>
        <v>34.737699999999997</v>
      </c>
      <c r="I8" s="66">
        <f>RANK(H8,H$8:H$10,0)</f>
        <v>3</v>
      </c>
      <c r="J8" s="65">
        <f>VLOOKUP($A8,'Return Data'!$B$7:$R$2843,13,0)</f>
        <v>61.138300000000001</v>
      </c>
      <c r="K8" s="66">
        <f>RANK(J8,J$8:J$10,0)</f>
        <v>3</v>
      </c>
      <c r="L8" s="65">
        <f>VLOOKUP($A8,'Return Data'!$B$7:$R$2843,17,0)</f>
        <v>14.2318</v>
      </c>
      <c r="M8" s="66">
        <f>RANK(L8,L$8:L$10,0)</f>
        <v>3</v>
      </c>
      <c r="N8" s="65">
        <f>VLOOKUP($A8,'Return Data'!$B$7:$R$2843,14,0)</f>
        <v>10.6988</v>
      </c>
      <c r="O8" s="66">
        <f>RANK(N8,N$8:N$10,0)</f>
        <v>2</v>
      </c>
      <c r="P8" s="65">
        <f>VLOOKUP($A8,'Return Data'!$B$7:$R$2843,15,0)</f>
        <v>16.973299999999998</v>
      </c>
      <c r="Q8" s="66">
        <f>RANK(P8,P$8:P$10,0)</f>
        <v>2</v>
      </c>
      <c r="R8" s="65">
        <f>VLOOKUP($A8,'Return Data'!$B$7:$R$2843,16,0)</f>
        <v>18.022400000000001</v>
      </c>
      <c r="S8" s="67">
        <f>RANK(R8,R$8:R$10,0)</f>
        <v>1</v>
      </c>
    </row>
    <row r="9" spans="1:20" x14ac:dyDescent="0.3">
      <c r="A9" s="63" t="s">
        <v>610</v>
      </c>
      <c r="B9" s="64">
        <f>VLOOKUP($A9,'Return Data'!$B$7:$R$2843,3,0)</f>
        <v>44302</v>
      </c>
      <c r="C9" s="65">
        <f>VLOOKUP($A9,'Return Data'!$B$7:$R$2843,4,0)</f>
        <v>76.727999999999994</v>
      </c>
      <c r="D9" s="65">
        <f>VLOOKUP($A9,'Return Data'!$B$7:$R$2843,10,0)</f>
        <v>4.4729000000000001</v>
      </c>
      <c r="E9" s="66">
        <f>RANK(D9,D$8:D$10,0)</f>
        <v>2</v>
      </c>
      <c r="F9" s="65">
        <f>VLOOKUP($A9,'Return Data'!$B$7:$R$2843,11,0)</f>
        <v>28.535499999999999</v>
      </c>
      <c r="G9" s="66">
        <f>RANK(F9,F$8:F$10,0)</f>
        <v>2</v>
      </c>
      <c r="H9" s="65">
        <f>VLOOKUP($A9,'Return Data'!$B$7:$R$2843,12,0)</f>
        <v>41.150500000000001</v>
      </c>
      <c r="I9" s="66">
        <f>RANK(H9,H$8:H$10,0)</f>
        <v>2</v>
      </c>
      <c r="J9" s="65">
        <f>VLOOKUP($A9,'Return Data'!$B$7:$R$2843,13,0)</f>
        <v>66.868899999999996</v>
      </c>
      <c r="K9" s="66">
        <f>RANK(J9,J$8:J$10,0)</f>
        <v>2</v>
      </c>
      <c r="L9" s="65">
        <f>VLOOKUP($A9,'Return Data'!$B$7:$R$2843,17,0)</f>
        <v>15.343299999999999</v>
      </c>
      <c r="M9" s="66">
        <f>RANK(L9,L$8:L$10,0)</f>
        <v>2</v>
      </c>
      <c r="N9" s="65">
        <f>VLOOKUP($A9,'Return Data'!$B$7:$R$2843,14,0)</f>
        <v>13.166499999999999</v>
      </c>
      <c r="O9" s="66">
        <f>RANK(N9,N$8:N$10,0)</f>
        <v>1</v>
      </c>
      <c r="P9" s="65">
        <f>VLOOKUP($A9,'Return Data'!$B$7:$R$2843,15,0)</f>
        <v>17.2545</v>
      </c>
      <c r="Q9" s="66">
        <f>RANK(P9,P$8:P$10,0)</f>
        <v>1</v>
      </c>
      <c r="R9" s="65">
        <f>VLOOKUP($A9,'Return Data'!$B$7:$R$2843,16,0)</f>
        <v>15.3734</v>
      </c>
      <c r="S9" s="67">
        <f>RANK(R9,R$8:R$10,0)</f>
        <v>2</v>
      </c>
    </row>
    <row r="10" spans="1:20" x14ac:dyDescent="0.3">
      <c r="A10" s="63" t="s">
        <v>1878</v>
      </c>
      <c r="B10" s="64">
        <f>VLOOKUP($A10,'Return Data'!$B$7:$R$2843,3,0)</f>
        <v>44302</v>
      </c>
      <c r="C10" s="65">
        <f>VLOOKUP($A10,'Return Data'!$B$7:$R$2843,4,0)</f>
        <v>159.523</v>
      </c>
      <c r="D10" s="65">
        <f>VLOOKUP($A10,'Return Data'!$B$7:$R$2843,10,0)</f>
        <v>6.7694999999999999</v>
      </c>
      <c r="E10" s="66">
        <f>RANK(D10,D$8:D$10,0)</f>
        <v>1</v>
      </c>
      <c r="F10" s="65">
        <f>VLOOKUP($A10,'Return Data'!$B$7:$R$2843,11,0)</f>
        <v>43.558700000000002</v>
      </c>
      <c r="G10" s="66">
        <f>RANK(F10,F$8:F$10,0)</f>
        <v>1</v>
      </c>
      <c r="H10" s="65">
        <f>VLOOKUP($A10,'Return Data'!$B$7:$R$2843,12,0)</f>
        <v>60.8354</v>
      </c>
      <c r="I10" s="66">
        <f>RANK(H10,H$8:H$10,0)</f>
        <v>1</v>
      </c>
      <c r="J10" s="65">
        <f>VLOOKUP($A10,'Return Data'!$B$7:$R$2843,13,0)</f>
        <v>89.625</v>
      </c>
      <c r="K10" s="66">
        <f>RANK(J10,J$8:J$10,0)</f>
        <v>1</v>
      </c>
      <c r="L10" s="65">
        <f>VLOOKUP($A10,'Return Data'!$B$7:$R$2843,17,0)</f>
        <v>16.171700000000001</v>
      </c>
      <c r="M10" s="66">
        <f>RANK(L10,L$8:L$10,0)</f>
        <v>1</v>
      </c>
      <c r="N10" s="65">
        <f>VLOOKUP($A10,'Return Data'!$B$7:$R$2843,14,0)</f>
        <v>9.3978999999999999</v>
      </c>
      <c r="O10" s="66">
        <f>RANK(N10,N$8:N$10,0)</f>
        <v>3</v>
      </c>
      <c r="P10" s="65">
        <f>VLOOKUP($A10,'Return Data'!$B$7:$R$2843,15,0)</f>
        <v>13.332100000000001</v>
      </c>
      <c r="Q10" s="66">
        <f>RANK(P10,P$8:P$10,0)</f>
        <v>3</v>
      </c>
      <c r="R10" s="65">
        <f>VLOOKUP($A10,'Return Data'!$B$7:$R$2843,16,0)</f>
        <v>12.7218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3.7330000000000001</v>
      </c>
      <c r="E12" s="74"/>
      <c r="F12" s="75">
        <f>AVERAGE(F8:F10)</f>
        <v>32.428166666666669</v>
      </c>
      <c r="G12" s="74"/>
      <c r="H12" s="75">
        <f>AVERAGE(H8:H10)</f>
        <v>45.574533333333335</v>
      </c>
      <c r="I12" s="74"/>
      <c r="J12" s="75">
        <f>AVERAGE(J8:J10)</f>
        <v>72.544066666666666</v>
      </c>
      <c r="K12" s="74"/>
      <c r="L12" s="75">
        <f>AVERAGE(L8:L10)</f>
        <v>15.248933333333333</v>
      </c>
      <c r="M12" s="74"/>
      <c r="N12" s="75">
        <f>AVERAGE(N8:N10)</f>
        <v>11.087733333333333</v>
      </c>
      <c r="O12" s="74"/>
      <c r="P12" s="75">
        <f>AVERAGE(P8:P10)</f>
        <v>15.853299999999999</v>
      </c>
      <c r="Q12" s="74"/>
      <c r="R12" s="75">
        <f>AVERAGE(R8:R10)</f>
        <v>15.372533333333335</v>
      </c>
      <c r="S12" s="76"/>
    </row>
    <row r="13" spans="1:20" x14ac:dyDescent="0.3">
      <c r="A13" s="73" t="s">
        <v>28</v>
      </c>
      <c r="B13" s="74"/>
      <c r="C13" s="74"/>
      <c r="D13" s="75">
        <f>MIN(D8:D10)</f>
        <v>-4.3400000000000001E-2</v>
      </c>
      <c r="E13" s="74"/>
      <c r="F13" s="75">
        <f>MIN(F8:F10)</f>
        <v>25.190300000000001</v>
      </c>
      <c r="G13" s="74"/>
      <c r="H13" s="75">
        <f>MIN(H8:H10)</f>
        <v>34.737699999999997</v>
      </c>
      <c r="I13" s="74"/>
      <c r="J13" s="75">
        <f>MIN(J8:J10)</f>
        <v>61.138300000000001</v>
      </c>
      <c r="K13" s="74"/>
      <c r="L13" s="75">
        <f>MIN(L8:L10)</f>
        <v>14.2318</v>
      </c>
      <c r="M13" s="74"/>
      <c r="N13" s="75">
        <f>MIN(N8:N10)</f>
        <v>9.3978999999999999</v>
      </c>
      <c r="O13" s="74"/>
      <c r="P13" s="75">
        <f>MIN(P8:P10)</f>
        <v>13.332100000000001</v>
      </c>
      <c r="Q13" s="74"/>
      <c r="R13" s="75">
        <f>MIN(R8:R10)</f>
        <v>12.7218</v>
      </c>
      <c r="S13" s="76"/>
    </row>
    <row r="14" spans="1:20" ht="15" thickBot="1" x14ac:dyDescent="0.35">
      <c r="A14" s="77" t="s">
        <v>29</v>
      </c>
      <c r="B14" s="78"/>
      <c r="C14" s="78"/>
      <c r="D14" s="79">
        <f>MAX(D8:D10)</f>
        <v>6.7694999999999999</v>
      </c>
      <c r="E14" s="78"/>
      <c r="F14" s="79">
        <f>MAX(F8:F10)</f>
        <v>43.558700000000002</v>
      </c>
      <c r="G14" s="78"/>
      <c r="H14" s="79">
        <f>MAX(H8:H10)</f>
        <v>60.8354</v>
      </c>
      <c r="I14" s="78"/>
      <c r="J14" s="79">
        <f>MAX(J8:J10)</f>
        <v>89.625</v>
      </c>
      <c r="K14" s="78"/>
      <c r="L14" s="79">
        <f>MAX(L8:L10)</f>
        <v>16.171700000000001</v>
      </c>
      <c r="M14" s="78"/>
      <c r="N14" s="79">
        <f>MAX(N8:N10)</f>
        <v>13.166499999999999</v>
      </c>
      <c r="O14" s="78"/>
      <c r="P14" s="79">
        <f>MAX(P8:P10)</f>
        <v>17.2545</v>
      </c>
      <c r="Q14" s="78"/>
      <c r="R14" s="79">
        <f>MAX(R8:R10)</f>
        <v>18.022400000000001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1585</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44302</v>
      </c>
      <c r="C8" s="65">
        <f>VLOOKUP($A8,'Return Data'!$B$7:$R$2843,4,0)</f>
        <v>61.99</v>
      </c>
      <c r="D8" s="65">
        <f>VLOOKUP($A8,'Return Data'!$B$7:$R$2843,10,0)</f>
        <v>-0.36969999999999997</v>
      </c>
      <c r="E8" s="66">
        <f>RANK(D8,D$8:D$10,0)</f>
        <v>3</v>
      </c>
      <c r="F8" s="65">
        <f>VLOOKUP($A8,'Return Data'!$B$7:$R$2843,11,0)</f>
        <v>24.378</v>
      </c>
      <c r="G8" s="66">
        <f>RANK(F8,F$8:F$10,0)</f>
        <v>3</v>
      </c>
      <c r="H8" s="65">
        <f>VLOOKUP($A8,'Return Data'!$B$7:$R$2843,12,0)</f>
        <v>33.426600000000001</v>
      </c>
      <c r="I8" s="66">
        <f>RANK(H8,H$8:H$10,0)</f>
        <v>3</v>
      </c>
      <c r="J8" s="65">
        <f>VLOOKUP($A8,'Return Data'!$B$7:$R$2843,13,0)</f>
        <v>59.111899999999999</v>
      </c>
      <c r="K8" s="66">
        <f>RANK(J8,J$8:J$10,0)</f>
        <v>3</v>
      </c>
      <c r="L8" s="65">
        <f>VLOOKUP($A8,'Return Data'!$B$7:$R$2843,17,0)</f>
        <v>12.908300000000001</v>
      </c>
      <c r="M8" s="66">
        <f>RANK(L8,L$8:L$10,0)</f>
        <v>3</v>
      </c>
      <c r="N8" s="65">
        <f>VLOOKUP($A8,'Return Data'!$B$7:$R$2843,14,0)</f>
        <v>9.4022000000000006</v>
      </c>
      <c r="O8" s="66">
        <f>RANK(N8,N$8:N$10,0)</f>
        <v>2</v>
      </c>
      <c r="P8" s="65">
        <f>VLOOKUP($A8,'Return Data'!$B$7:$R$2843,15,0)</f>
        <v>15.3559</v>
      </c>
      <c r="Q8" s="66">
        <f>RANK(P8,P$8:P$10,0)</f>
        <v>2</v>
      </c>
      <c r="R8" s="65">
        <f>VLOOKUP($A8,'Return Data'!$B$7:$R$2843,16,0)</f>
        <v>13.8924</v>
      </c>
      <c r="S8" s="67">
        <f>RANK(R8,R$8:R$10,0)</f>
        <v>2</v>
      </c>
    </row>
    <row r="9" spans="1:20" x14ac:dyDescent="0.3">
      <c r="A9" s="63" t="s">
        <v>609</v>
      </c>
      <c r="B9" s="64">
        <f>VLOOKUP($A9,'Return Data'!$B$7:$R$2843,3,0)</f>
        <v>44302</v>
      </c>
      <c r="C9" s="65">
        <f>VLOOKUP($A9,'Return Data'!$B$7:$R$2843,4,0)</f>
        <v>68.914000000000001</v>
      </c>
      <c r="D9" s="65">
        <f>VLOOKUP($A9,'Return Data'!$B$7:$R$2843,10,0)</f>
        <v>4.1264000000000003</v>
      </c>
      <c r="E9" s="66">
        <f>RANK(D9,D$8:D$10,0)</f>
        <v>2</v>
      </c>
      <c r="F9" s="65">
        <f>VLOOKUP($A9,'Return Data'!$B$7:$R$2843,11,0)</f>
        <v>27.687100000000001</v>
      </c>
      <c r="G9" s="66">
        <f>RANK(F9,F$8:F$10,0)</f>
        <v>2</v>
      </c>
      <c r="H9" s="65">
        <f>VLOOKUP($A9,'Return Data'!$B$7:$R$2843,12,0)</f>
        <v>39.7425</v>
      </c>
      <c r="I9" s="66">
        <f>RANK(H9,H$8:H$10,0)</f>
        <v>2</v>
      </c>
      <c r="J9" s="65">
        <f>VLOOKUP($A9,'Return Data'!$B$7:$R$2843,13,0)</f>
        <v>64.645499999999998</v>
      </c>
      <c r="K9" s="66">
        <f>RANK(J9,J$8:J$10,0)</f>
        <v>2</v>
      </c>
      <c r="L9" s="65">
        <f>VLOOKUP($A9,'Return Data'!$B$7:$R$2843,17,0)</f>
        <v>13.7624</v>
      </c>
      <c r="M9" s="66">
        <f>RANK(L9,L$8:L$10,0)</f>
        <v>2</v>
      </c>
      <c r="N9" s="65">
        <f>VLOOKUP($A9,'Return Data'!$B$7:$R$2843,14,0)</f>
        <v>11.6653</v>
      </c>
      <c r="O9" s="66">
        <f>RANK(N9,N$8:N$10,0)</f>
        <v>1</v>
      </c>
      <c r="P9" s="65">
        <f>VLOOKUP($A9,'Return Data'!$B$7:$R$2843,15,0)</f>
        <v>15.574</v>
      </c>
      <c r="Q9" s="66">
        <f>RANK(P9,P$8:P$10,0)</f>
        <v>1</v>
      </c>
      <c r="R9" s="65">
        <f>VLOOKUP($A9,'Return Data'!$B$7:$R$2843,16,0)</f>
        <v>13.0547</v>
      </c>
      <c r="S9" s="67">
        <f>RANK(R9,R$8:R$10,0)</f>
        <v>3</v>
      </c>
    </row>
    <row r="10" spans="1:20" x14ac:dyDescent="0.3">
      <c r="A10" s="63" t="s">
        <v>1879</v>
      </c>
      <c r="B10" s="64">
        <f>VLOOKUP($A10,'Return Data'!$B$7:$R$2843,3,0)</f>
        <v>44302</v>
      </c>
      <c r="C10" s="65">
        <f>VLOOKUP($A10,'Return Data'!$B$7:$R$2843,4,0)</f>
        <v>383.38888811333101</v>
      </c>
      <c r="D10" s="65">
        <f>VLOOKUP($A10,'Return Data'!$B$7:$R$2843,10,0)</f>
        <v>6.5967000000000002</v>
      </c>
      <c r="E10" s="66">
        <f>RANK(D10,D$8:D$10,0)</f>
        <v>1</v>
      </c>
      <c r="F10" s="65">
        <f>VLOOKUP($A10,'Return Data'!$B$7:$R$2843,11,0)</f>
        <v>43.112499999999997</v>
      </c>
      <c r="G10" s="66">
        <f>RANK(F10,F$8:F$10,0)</f>
        <v>1</v>
      </c>
      <c r="H10" s="65">
        <f>VLOOKUP($A10,'Return Data'!$B$7:$R$2843,12,0)</f>
        <v>60.090899999999998</v>
      </c>
      <c r="I10" s="66">
        <f>RANK(H10,H$8:H$10,0)</f>
        <v>1</v>
      </c>
      <c r="J10" s="65">
        <f>VLOOKUP($A10,'Return Data'!$B$7:$R$2843,13,0)</f>
        <v>88.465000000000003</v>
      </c>
      <c r="K10" s="66">
        <f>RANK(J10,J$8:J$10,0)</f>
        <v>1</v>
      </c>
      <c r="L10" s="65">
        <f>VLOOKUP($A10,'Return Data'!$B$7:$R$2843,17,0)</f>
        <v>15.4961</v>
      </c>
      <c r="M10" s="66">
        <f>RANK(L10,L$8:L$10,0)</f>
        <v>1</v>
      </c>
      <c r="N10" s="65">
        <f>VLOOKUP($A10,'Return Data'!$B$7:$R$2843,14,0)</f>
        <v>8.6986000000000008</v>
      </c>
      <c r="O10" s="66">
        <f>RANK(N10,N$8:N$10,0)</f>
        <v>3</v>
      </c>
      <c r="P10" s="65">
        <f>VLOOKUP($A10,'Return Data'!$B$7:$R$2843,15,0)</f>
        <v>12.6197</v>
      </c>
      <c r="Q10" s="66">
        <f>RANK(P10,P$8:P$10,0)</f>
        <v>3</v>
      </c>
      <c r="R10" s="65">
        <f>VLOOKUP($A10,'Return Data'!$B$7:$R$2843,16,0)</f>
        <v>17.720600000000001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3.4511333333333334</v>
      </c>
      <c r="E12" s="74"/>
      <c r="F12" s="75">
        <f>AVERAGE(F8:F10)</f>
        <v>31.725866666666665</v>
      </c>
      <c r="G12" s="74"/>
      <c r="H12" s="75">
        <f>AVERAGE(H8:H10)</f>
        <v>44.419999999999995</v>
      </c>
      <c r="I12" s="74"/>
      <c r="J12" s="75">
        <f>AVERAGE(J8:J10)</f>
        <v>70.740799999999993</v>
      </c>
      <c r="K12" s="74"/>
      <c r="L12" s="75">
        <f>AVERAGE(L8:L10)</f>
        <v>14.0556</v>
      </c>
      <c r="M12" s="74"/>
      <c r="N12" s="75">
        <f>AVERAGE(N8:N10)</f>
        <v>9.9220333333333333</v>
      </c>
      <c r="O12" s="74"/>
      <c r="P12" s="75">
        <f>AVERAGE(P8:P10)</f>
        <v>14.516533333333333</v>
      </c>
      <c r="Q12" s="74"/>
      <c r="R12" s="75">
        <f>AVERAGE(R8:R10)</f>
        <v>14.889233333333332</v>
      </c>
      <c r="S12" s="76"/>
    </row>
    <row r="13" spans="1:20" x14ac:dyDescent="0.3">
      <c r="A13" s="73" t="s">
        <v>28</v>
      </c>
      <c r="B13" s="74"/>
      <c r="C13" s="74"/>
      <c r="D13" s="75">
        <f>MIN(D8:D10)</f>
        <v>-0.36969999999999997</v>
      </c>
      <c r="E13" s="74"/>
      <c r="F13" s="75">
        <f>MIN(F8:F10)</f>
        <v>24.378</v>
      </c>
      <c r="G13" s="74"/>
      <c r="H13" s="75">
        <f>MIN(H8:H10)</f>
        <v>33.426600000000001</v>
      </c>
      <c r="I13" s="74"/>
      <c r="J13" s="75">
        <f>MIN(J8:J10)</f>
        <v>59.111899999999999</v>
      </c>
      <c r="K13" s="74"/>
      <c r="L13" s="75">
        <f>MIN(L8:L10)</f>
        <v>12.908300000000001</v>
      </c>
      <c r="M13" s="74"/>
      <c r="N13" s="75">
        <f>MIN(N8:N10)</f>
        <v>8.6986000000000008</v>
      </c>
      <c r="O13" s="74"/>
      <c r="P13" s="75">
        <f>MIN(P8:P10)</f>
        <v>12.6197</v>
      </c>
      <c r="Q13" s="74"/>
      <c r="R13" s="75">
        <f>MIN(R8:R10)</f>
        <v>13.0547</v>
      </c>
      <c r="S13" s="76"/>
    </row>
    <row r="14" spans="1:20" ht="15" thickBot="1" x14ac:dyDescent="0.35">
      <c r="A14" s="77" t="s">
        <v>29</v>
      </c>
      <c r="B14" s="78"/>
      <c r="C14" s="78"/>
      <c r="D14" s="79">
        <f>MAX(D8:D10)</f>
        <v>6.5967000000000002</v>
      </c>
      <c r="E14" s="78"/>
      <c r="F14" s="79">
        <f>MAX(F8:F10)</f>
        <v>43.112499999999997</v>
      </c>
      <c r="G14" s="78"/>
      <c r="H14" s="79">
        <f>MAX(H8:H10)</f>
        <v>60.090899999999998</v>
      </c>
      <c r="I14" s="78"/>
      <c r="J14" s="79">
        <f>MAX(J8:J10)</f>
        <v>88.465000000000003</v>
      </c>
      <c r="K14" s="78"/>
      <c r="L14" s="79">
        <f>MAX(L8:L10)</f>
        <v>15.4961</v>
      </c>
      <c r="M14" s="78"/>
      <c r="N14" s="79">
        <f>MAX(N8:N10)</f>
        <v>11.6653</v>
      </c>
      <c r="O14" s="78"/>
      <c r="P14" s="79">
        <f>MAX(P8:P10)</f>
        <v>15.574</v>
      </c>
      <c r="Q14" s="78"/>
      <c r="R14" s="79">
        <f>MAX(R8:R10)</f>
        <v>17.720600000000001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2" t="s">
        <v>347</v>
      </c>
    </row>
    <row r="3" spans="1:19" ht="15" thickBot="1" x14ac:dyDescent="0.35">
      <c r="A3" s="15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row>
    <row r="6" spans="1:19" s="12" customFormat="1"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44302</v>
      </c>
      <c r="C8" s="65">
        <f>VLOOKUP($A8,'Return Data'!$B$7:$R$2843,4,0)</f>
        <v>65.1768</v>
      </c>
      <c r="D8" s="65">
        <f>VLOOKUP($A8,'Return Data'!$B$7:$R$2843,10,0)</f>
        <v>6.7668999999999997</v>
      </c>
      <c r="E8" s="66">
        <f>RANK(D8,D$8:D$23,0)</f>
        <v>2</v>
      </c>
      <c r="F8" s="65">
        <f>VLOOKUP($A8,'Return Data'!$B$7:$R$2843,11,0)</f>
        <v>35.227699999999999</v>
      </c>
      <c r="G8" s="66">
        <f>RANK(F8,F$8:F$23,0)</f>
        <v>3</v>
      </c>
      <c r="H8" s="65">
        <f>VLOOKUP($A8,'Return Data'!$B$7:$R$2843,12,0)</f>
        <v>53.180900000000001</v>
      </c>
      <c r="I8" s="66">
        <f>RANK(H8,H$8:H$23,0)</f>
        <v>3</v>
      </c>
      <c r="J8" s="65">
        <f>VLOOKUP($A8,'Return Data'!$B$7:$R$2843,13,0)</f>
        <v>68.310699999999997</v>
      </c>
      <c r="K8" s="66">
        <f>RANK(J8,J$8:J$23,0)</f>
        <v>5</v>
      </c>
      <c r="L8" s="65">
        <f>VLOOKUP($A8,'Return Data'!$B$7:$R$2843,17,0)</f>
        <v>8.6615000000000002</v>
      </c>
      <c r="M8" s="66">
        <f>RANK(L8,L$8:L$23,0)</f>
        <v>14</v>
      </c>
      <c r="N8" s="65">
        <f>VLOOKUP($A8,'Return Data'!$B$7:$R$2843,14,0)</f>
        <v>-0.72670000000000001</v>
      </c>
      <c r="O8" s="66">
        <f>RANK(N8,N$8:N$23,0)</f>
        <v>12</v>
      </c>
      <c r="P8" s="65">
        <f>VLOOKUP($A8,'Return Data'!$B$7:$R$2843,15,0)</f>
        <v>10.3451</v>
      </c>
      <c r="Q8" s="66">
        <f>RANK(P8,P$8:P$23,0)</f>
        <v>11</v>
      </c>
      <c r="R8" s="65">
        <f>VLOOKUP($A8,'Return Data'!$B$7:$R$2843,16,0)</f>
        <v>16.446100000000001</v>
      </c>
      <c r="S8" s="67">
        <f>RANK(R8,R$8:R$23,0)</f>
        <v>3</v>
      </c>
    </row>
    <row r="9" spans="1:19" s="68" customFormat="1" x14ac:dyDescent="0.3">
      <c r="A9" s="63" t="s">
        <v>12</v>
      </c>
      <c r="B9" s="64">
        <f>VLOOKUP($A9,'Return Data'!$B$7:$R$2843,3,0)</f>
        <v>44302</v>
      </c>
      <c r="C9" s="65">
        <f>VLOOKUP($A9,'Return Data'!$B$7:$R$2843,4,0)</f>
        <v>369.09199999999998</v>
      </c>
      <c r="D9" s="65">
        <f>VLOOKUP($A9,'Return Data'!$B$7:$R$2843,10,0)</f>
        <v>1.4315</v>
      </c>
      <c r="E9" s="66">
        <f t="shared" ref="E9:E23" si="0">RANK(D9,D$8:D$23,0)</f>
        <v>15</v>
      </c>
      <c r="F9" s="65">
        <f>VLOOKUP($A9,'Return Data'!$B$7:$R$2843,11,0)</f>
        <v>25.707799999999999</v>
      </c>
      <c r="G9" s="66">
        <f t="shared" ref="G9:I9" si="1">RANK(F9,F$8:F$23,0)</f>
        <v>13</v>
      </c>
      <c r="H9" s="65">
        <f>VLOOKUP($A9,'Return Data'!$B$7:$R$2843,12,0)</f>
        <v>40.236800000000002</v>
      </c>
      <c r="I9" s="66">
        <f t="shared" si="1"/>
        <v>10</v>
      </c>
      <c r="J9" s="65">
        <f>VLOOKUP($A9,'Return Data'!$B$7:$R$2843,13,0)</f>
        <v>62.698799999999999</v>
      </c>
      <c r="K9" s="66">
        <f t="shared" ref="K9:K23" si="2">RANK(J9,J$8:J$23,0)</f>
        <v>10</v>
      </c>
      <c r="L9" s="65">
        <f>VLOOKUP($A9,'Return Data'!$B$7:$R$2843,17,0)</f>
        <v>7.2370999999999999</v>
      </c>
      <c r="M9" s="66">
        <f t="shared" ref="M9:M23" si="3">RANK(L9,L$8:L$23,0)</f>
        <v>16</v>
      </c>
      <c r="N9" s="65">
        <f>VLOOKUP($A9,'Return Data'!$B$7:$R$2843,14,0)</f>
        <v>6.3616000000000001</v>
      </c>
      <c r="O9" s="66">
        <f t="shared" ref="O9:O23" si="4">RANK(N9,N$8:N$23,0)</f>
        <v>8</v>
      </c>
      <c r="P9" s="65">
        <f>VLOOKUP($A9,'Return Data'!$B$7:$R$2843,15,0)</f>
        <v>12.9399</v>
      </c>
      <c r="Q9" s="66">
        <f t="shared" ref="Q9:Q23" si="5">RANK(P9,P$8:P$23,0)</f>
        <v>7</v>
      </c>
      <c r="R9" s="65">
        <f>VLOOKUP($A9,'Return Data'!$B$7:$R$2843,16,0)</f>
        <v>14.8795</v>
      </c>
      <c r="S9" s="67">
        <f t="shared" ref="S9:S23" si="6">RANK(R9,R$8:R$23,0)</f>
        <v>6</v>
      </c>
    </row>
    <row r="10" spans="1:19" s="68" customFormat="1" x14ac:dyDescent="0.3">
      <c r="A10" s="63" t="s">
        <v>13</v>
      </c>
      <c r="B10" s="64">
        <f>VLOOKUP($A10,'Return Data'!$B$7:$R$2843,3,0)</f>
        <v>44302</v>
      </c>
      <c r="C10" s="65">
        <f>VLOOKUP($A10,'Return Data'!$B$7:$R$2843,4,0)</f>
        <v>210.11</v>
      </c>
      <c r="D10" s="65">
        <f>VLOOKUP($A10,'Return Data'!$B$7:$R$2843,10,0)</f>
        <v>4.6886000000000001</v>
      </c>
      <c r="E10" s="66">
        <f t="shared" si="0"/>
        <v>6</v>
      </c>
      <c r="F10" s="65">
        <f>VLOOKUP($A10,'Return Data'!$B$7:$R$2843,11,0)</f>
        <v>33.513399999999997</v>
      </c>
      <c r="G10" s="66">
        <f t="shared" ref="G10:I10" si="7">RANK(F10,F$8:F$23,0)</f>
        <v>5</v>
      </c>
      <c r="H10" s="65">
        <f>VLOOKUP($A10,'Return Data'!$B$7:$R$2843,12,0)</f>
        <v>40.335299999999997</v>
      </c>
      <c r="I10" s="66">
        <f t="shared" si="7"/>
        <v>9</v>
      </c>
      <c r="J10" s="65">
        <f>VLOOKUP($A10,'Return Data'!$B$7:$R$2843,13,0)</f>
        <v>67.191900000000004</v>
      </c>
      <c r="K10" s="66">
        <f t="shared" si="2"/>
        <v>7</v>
      </c>
      <c r="L10" s="65">
        <f>VLOOKUP($A10,'Return Data'!$B$7:$R$2843,17,0)</f>
        <v>15.6647</v>
      </c>
      <c r="M10" s="66">
        <f t="shared" si="3"/>
        <v>1</v>
      </c>
      <c r="N10" s="65">
        <f>VLOOKUP($A10,'Return Data'!$B$7:$R$2843,14,0)</f>
        <v>11.753</v>
      </c>
      <c r="O10" s="66">
        <f t="shared" si="4"/>
        <v>2</v>
      </c>
      <c r="P10" s="65">
        <f>VLOOKUP($A10,'Return Data'!$B$7:$R$2843,15,0)</f>
        <v>12.906499999999999</v>
      </c>
      <c r="Q10" s="66">
        <f t="shared" si="5"/>
        <v>8</v>
      </c>
      <c r="R10" s="65">
        <f>VLOOKUP($A10,'Return Data'!$B$7:$R$2843,16,0)</f>
        <v>16.7807</v>
      </c>
      <c r="S10" s="67">
        <f t="shared" si="6"/>
        <v>2</v>
      </c>
    </row>
    <row r="11" spans="1:19" s="68" customFormat="1" x14ac:dyDescent="0.3">
      <c r="A11" s="63" t="s">
        <v>14</v>
      </c>
      <c r="B11" s="64">
        <f>VLOOKUP($A11,'Return Data'!$B$7:$R$2843,3,0)</f>
        <v>44302</v>
      </c>
      <c r="C11" s="65">
        <f>VLOOKUP($A11,'Return Data'!$B$7:$R$2843,4,0)</f>
        <v>13.37</v>
      </c>
      <c r="D11" s="65">
        <f>VLOOKUP($A11,'Return Data'!$B$7:$R$2843,10,0)</f>
        <v>6.0270000000000001</v>
      </c>
      <c r="E11" s="66">
        <f t="shared" si="0"/>
        <v>3</v>
      </c>
      <c r="F11" s="65">
        <f>VLOOKUP($A11,'Return Data'!$B$7:$R$2843,11,0)</f>
        <v>27.212199999999999</v>
      </c>
      <c r="G11" s="66">
        <f t="shared" ref="G11:I11" si="8">RANK(F11,F$8:F$23,0)</f>
        <v>10</v>
      </c>
      <c r="H11" s="65">
        <f>VLOOKUP($A11,'Return Data'!$B$7:$R$2843,12,0)</f>
        <v>40</v>
      </c>
      <c r="I11" s="66">
        <f t="shared" si="8"/>
        <v>11</v>
      </c>
      <c r="J11" s="65">
        <f>VLOOKUP($A11,'Return Data'!$B$7:$R$2843,13,0)</f>
        <v>58.224899999999998</v>
      </c>
      <c r="K11" s="66">
        <f t="shared" si="2"/>
        <v>12</v>
      </c>
      <c r="L11" s="65">
        <f>VLOOKUP($A11,'Return Data'!$B$7:$R$2843,17,0)</f>
        <v>12.2378</v>
      </c>
      <c r="M11" s="66">
        <f t="shared" si="3"/>
        <v>9</v>
      </c>
      <c r="N11" s="65"/>
      <c r="O11" s="66"/>
      <c r="P11" s="65"/>
      <c r="Q11" s="66"/>
      <c r="R11" s="65">
        <f>VLOOKUP($A11,'Return Data'!$B$7:$R$2843,16,0)</f>
        <v>11.548</v>
      </c>
      <c r="S11" s="67">
        <f t="shared" si="6"/>
        <v>13</v>
      </c>
    </row>
    <row r="12" spans="1:19" s="68" customFormat="1" x14ac:dyDescent="0.3">
      <c r="A12" s="63" t="s">
        <v>15</v>
      </c>
      <c r="B12" s="64">
        <f>VLOOKUP($A12,'Return Data'!$B$7:$R$2843,3,0)</f>
        <v>44302</v>
      </c>
      <c r="C12" s="65">
        <f>VLOOKUP($A12,'Return Data'!$B$7:$R$2843,4,0)</f>
        <v>71.239999999999995</v>
      </c>
      <c r="D12" s="65">
        <f>VLOOKUP($A12,'Return Data'!$B$7:$R$2843,10,0)</f>
        <v>14.5154</v>
      </c>
      <c r="E12" s="66">
        <f t="shared" si="0"/>
        <v>1</v>
      </c>
      <c r="F12" s="65">
        <f>VLOOKUP($A12,'Return Data'!$B$7:$R$2843,11,0)</f>
        <v>48.912999999999997</v>
      </c>
      <c r="G12" s="66">
        <f t="shared" ref="G12:I12" si="9">RANK(F12,F$8:F$23,0)</f>
        <v>1</v>
      </c>
      <c r="H12" s="65">
        <f>VLOOKUP($A12,'Return Data'!$B$7:$R$2843,12,0)</f>
        <v>71.208799999999997</v>
      </c>
      <c r="I12" s="66">
        <f t="shared" si="9"/>
        <v>1</v>
      </c>
      <c r="J12" s="65">
        <f>VLOOKUP($A12,'Return Data'!$B$7:$R$2843,13,0)</f>
        <v>103.9508</v>
      </c>
      <c r="K12" s="66">
        <f t="shared" si="2"/>
        <v>1</v>
      </c>
      <c r="L12" s="65">
        <f>VLOOKUP($A12,'Return Data'!$B$7:$R$2843,17,0)</f>
        <v>13.409599999999999</v>
      </c>
      <c r="M12" s="66">
        <f t="shared" si="3"/>
        <v>3</v>
      </c>
      <c r="N12" s="65">
        <f>VLOOKUP($A12,'Return Data'!$B$7:$R$2843,14,0)</f>
        <v>5.8956999999999997</v>
      </c>
      <c r="O12" s="66">
        <f t="shared" si="4"/>
        <v>9</v>
      </c>
      <c r="P12" s="65">
        <f>VLOOKUP($A12,'Return Data'!$B$7:$R$2843,15,0)</f>
        <v>15.785600000000001</v>
      </c>
      <c r="Q12" s="66">
        <f t="shared" si="5"/>
        <v>2</v>
      </c>
      <c r="R12" s="65">
        <f>VLOOKUP($A12,'Return Data'!$B$7:$R$2843,16,0)</f>
        <v>15.2902</v>
      </c>
      <c r="S12" s="67">
        <f t="shared" si="6"/>
        <v>5</v>
      </c>
    </row>
    <row r="13" spans="1:19" s="68" customFormat="1" x14ac:dyDescent="0.3">
      <c r="A13" s="63" t="s">
        <v>16</v>
      </c>
      <c r="B13" s="64">
        <f>VLOOKUP($A13,'Return Data'!$B$7:$R$2843,3,0)</f>
        <v>44302</v>
      </c>
      <c r="C13" s="65">
        <f>VLOOKUP($A13,'Return Data'!$B$7:$R$2843,4,0)</f>
        <v>15.6311</v>
      </c>
      <c r="D13" s="65">
        <f>VLOOKUP($A13,'Return Data'!$B$7:$R$2843,10,0)</f>
        <v>2.1734</v>
      </c>
      <c r="E13" s="66">
        <f t="shared" si="0"/>
        <v>12</v>
      </c>
      <c r="F13" s="65">
        <f>VLOOKUP($A13,'Return Data'!$B$7:$R$2843,11,0)</f>
        <v>25.819800000000001</v>
      </c>
      <c r="G13" s="66">
        <f t="shared" ref="G13:I13" si="10">RANK(F13,F$8:F$23,0)</f>
        <v>12</v>
      </c>
      <c r="H13" s="65">
        <f>VLOOKUP($A13,'Return Data'!$B$7:$R$2843,12,0)</f>
        <v>36.696399999999997</v>
      </c>
      <c r="I13" s="66">
        <f t="shared" si="10"/>
        <v>12</v>
      </c>
      <c r="J13" s="65">
        <f>VLOOKUP($A13,'Return Data'!$B$7:$R$2843,13,0)</f>
        <v>55.015099999999997</v>
      </c>
      <c r="K13" s="66">
        <f t="shared" si="2"/>
        <v>14</v>
      </c>
      <c r="L13" s="65">
        <f>VLOOKUP($A13,'Return Data'!$B$7:$R$2843,17,0)</f>
        <v>10.51</v>
      </c>
      <c r="M13" s="66">
        <f t="shared" si="3"/>
        <v>12</v>
      </c>
      <c r="N13" s="65">
        <f>VLOOKUP($A13,'Return Data'!$B$7:$R$2843,14,0)</f>
        <v>3.0827</v>
      </c>
      <c r="O13" s="66">
        <f t="shared" si="4"/>
        <v>11</v>
      </c>
      <c r="P13" s="65">
        <f>VLOOKUP($A13,'Return Data'!$B$7:$R$2843,15,0)</f>
        <v>9.6134000000000004</v>
      </c>
      <c r="Q13" s="66">
        <f t="shared" si="5"/>
        <v>12</v>
      </c>
      <c r="R13" s="65">
        <f>VLOOKUP($A13,'Return Data'!$B$7:$R$2843,16,0)</f>
        <v>8.2863000000000007</v>
      </c>
      <c r="S13" s="67">
        <f t="shared" si="6"/>
        <v>15</v>
      </c>
    </row>
    <row r="14" spans="1:19" s="68" customFormat="1" x14ac:dyDescent="0.3">
      <c r="A14" s="63" t="s">
        <v>17</v>
      </c>
      <c r="B14" s="64">
        <f>VLOOKUP($A14,'Return Data'!$B$7:$R$2843,3,0)</f>
        <v>44302</v>
      </c>
      <c r="C14" s="65">
        <f>VLOOKUP($A14,'Return Data'!$B$7:$R$2843,4,0)</f>
        <v>44.694600000000001</v>
      </c>
      <c r="D14" s="65">
        <f>VLOOKUP($A14,'Return Data'!$B$7:$R$2843,10,0)</f>
        <v>3.6675</v>
      </c>
      <c r="E14" s="66">
        <f t="shared" si="0"/>
        <v>9</v>
      </c>
      <c r="F14" s="65">
        <f>VLOOKUP($A14,'Return Data'!$B$7:$R$2843,11,0)</f>
        <v>34.689599999999999</v>
      </c>
      <c r="G14" s="66">
        <f t="shared" ref="G14:I14" si="11">RANK(F14,F$8:F$23,0)</f>
        <v>4</v>
      </c>
      <c r="H14" s="65">
        <f>VLOOKUP($A14,'Return Data'!$B$7:$R$2843,12,0)</f>
        <v>42.148899999999998</v>
      </c>
      <c r="I14" s="66">
        <f t="shared" si="11"/>
        <v>7</v>
      </c>
      <c r="J14" s="65">
        <f>VLOOKUP($A14,'Return Data'!$B$7:$R$2843,13,0)</f>
        <v>63.725499999999997</v>
      </c>
      <c r="K14" s="66">
        <f t="shared" si="2"/>
        <v>9</v>
      </c>
      <c r="L14" s="65">
        <f>VLOOKUP($A14,'Return Data'!$B$7:$R$2843,17,0)</f>
        <v>12.908099999999999</v>
      </c>
      <c r="M14" s="66">
        <f t="shared" si="3"/>
        <v>6</v>
      </c>
      <c r="N14" s="65">
        <f>VLOOKUP($A14,'Return Data'!$B$7:$R$2843,14,0)</f>
        <v>9.5503999999999998</v>
      </c>
      <c r="O14" s="66">
        <f t="shared" si="4"/>
        <v>4</v>
      </c>
      <c r="P14" s="65">
        <f>VLOOKUP($A14,'Return Data'!$B$7:$R$2843,15,0)</f>
        <v>16.276</v>
      </c>
      <c r="Q14" s="66">
        <f t="shared" si="5"/>
        <v>1</v>
      </c>
      <c r="R14" s="65">
        <f>VLOOKUP($A14,'Return Data'!$B$7:$R$2843,16,0)</f>
        <v>14.5524</v>
      </c>
      <c r="S14" s="67">
        <f t="shared" si="6"/>
        <v>7</v>
      </c>
    </row>
    <row r="15" spans="1:19" s="68" customFormat="1" x14ac:dyDescent="0.3">
      <c r="A15" s="63" t="s">
        <v>18</v>
      </c>
      <c r="B15" s="64">
        <f>VLOOKUP($A15,'Return Data'!$B$7:$R$2843,3,0)</f>
        <v>44302</v>
      </c>
      <c r="C15" s="65">
        <f>VLOOKUP($A15,'Return Data'!$B$7:$R$2843,4,0)</f>
        <v>49.058</v>
      </c>
      <c r="D15" s="65">
        <f>VLOOKUP($A15,'Return Data'!$B$7:$R$2843,10,0)</f>
        <v>5.9637000000000002</v>
      </c>
      <c r="E15" s="66">
        <f t="shared" si="0"/>
        <v>4</v>
      </c>
      <c r="F15" s="65">
        <f>VLOOKUP($A15,'Return Data'!$B$7:$R$2843,11,0)</f>
        <v>30.047999999999998</v>
      </c>
      <c r="G15" s="66">
        <f t="shared" ref="G15:I15" si="12">RANK(F15,F$8:F$23,0)</f>
        <v>7</v>
      </c>
      <c r="H15" s="65">
        <f>VLOOKUP($A15,'Return Data'!$B$7:$R$2843,12,0)</f>
        <v>45.443199999999997</v>
      </c>
      <c r="I15" s="66">
        <f t="shared" si="12"/>
        <v>4</v>
      </c>
      <c r="J15" s="65">
        <f>VLOOKUP($A15,'Return Data'!$B$7:$R$2843,13,0)</f>
        <v>73.6751</v>
      </c>
      <c r="K15" s="66">
        <f t="shared" si="2"/>
        <v>3</v>
      </c>
      <c r="L15" s="65">
        <f>VLOOKUP($A15,'Return Data'!$B$7:$R$2843,17,0)</f>
        <v>13.377599999999999</v>
      </c>
      <c r="M15" s="66">
        <f t="shared" si="3"/>
        <v>4</v>
      </c>
      <c r="N15" s="65">
        <f>VLOOKUP($A15,'Return Data'!$B$7:$R$2843,14,0)</f>
        <v>7.6909999999999998</v>
      </c>
      <c r="O15" s="66">
        <f t="shared" si="4"/>
        <v>6</v>
      </c>
      <c r="P15" s="65">
        <f>VLOOKUP($A15,'Return Data'!$B$7:$R$2843,15,0)</f>
        <v>14.439299999999999</v>
      </c>
      <c r="Q15" s="66">
        <f t="shared" si="5"/>
        <v>5</v>
      </c>
      <c r="R15" s="65">
        <f>VLOOKUP($A15,'Return Data'!$B$7:$R$2843,16,0)</f>
        <v>18.177700000000002</v>
      </c>
      <c r="S15" s="67">
        <f t="shared" si="6"/>
        <v>1</v>
      </c>
    </row>
    <row r="16" spans="1:19" s="68" customFormat="1" x14ac:dyDescent="0.3">
      <c r="A16" s="63" t="s">
        <v>19</v>
      </c>
      <c r="B16" s="64">
        <f>VLOOKUP($A16,'Return Data'!$B$7:$R$2843,3,0)</f>
        <v>44302</v>
      </c>
      <c r="C16" s="65">
        <f>VLOOKUP($A16,'Return Data'!$B$7:$R$2843,4,0)</f>
        <v>101.17740000000001</v>
      </c>
      <c r="D16" s="65">
        <f>VLOOKUP($A16,'Return Data'!$B$7:$R$2843,10,0)</f>
        <v>4.4569999999999999</v>
      </c>
      <c r="E16" s="66">
        <f t="shared" si="0"/>
        <v>7</v>
      </c>
      <c r="F16" s="65">
        <f>VLOOKUP($A16,'Return Data'!$B$7:$R$2843,11,0)</f>
        <v>31.265599999999999</v>
      </c>
      <c r="G16" s="66">
        <f t="shared" ref="G16:I16" si="13">RANK(F16,F$8:F$23,0)</f>
        <v>6</v>
      </c>
      <c r="H16" s="65">
        <f>VLOOKUP($A16,'Return Data'!$B$7:$R$2843,12,0)</f>
        <v>45.409500000000001</v>
      </c>
      <c r="I16" s="66">
        <f t="shared" si="13"/>
        <v>5</v>
      </c>
      <c r="J16" s="65">
        <f>VLOOKUP($A16,'Return Data'!$B$7:$R$2843,13,0)</f>
        <v>69.565899999999999</v>
      </c>
      <c r="K16" s="66">
        <f t="shared" si="2"/>
        <v>4</v>
      </c>
      <c r="L16" s="65">
        <f>VLOOKUP($A16,'Return Data'!$B$7:$R$2843,17,0)</f>
        <v>13.26</v>
      </c>
      <c r="M16" s="66">
        <f t="shared" si="3"/>
        <v>5</v>
      </c>
      <c r="N16" s="65">
        <f>VLOOKUP($A16,'Return Data'!$B$7:$R$2843,14,0)</f>
        <v>9.8025000000000002</v>
      </c>
      <c r="O16" s="66">
        <f t="shared" si="4"/>
        <v>3</v>
      </c>
      <c r="P16" s="65">
        <f>VLOOKUP($A16,'Return Data'!$B$7:$R$2843,15,0)</f>
        <v>14.460800000000001</v>
      </c>
      <c r="Q16" s="66">
        <f t="shared" si="5"/>
        <v>4</v>
      </c>
      <c r="R16" s="65">
        <f>VLOOKUP($A16,'Return Data'!$B$7:$R$2843,16,0)</f>
        <v>13.9216</v>
      </c>
      <c r="S16" s="67">
        <f t="shared" si="6"/>
        <v>9</v>
      </c>
    </row>
    <row r="17" spans="1:19" s="68" customFormat="1" x14ac:dyDescent="0.3">
      <c r="A17" s="63" t="s">
        <v>20</v>
      </c>
      <c r="B17" s="64">
        <f>VLOOKUP($A17,'Return Data'!$B$7:$R$2843,3,0)</f>
        <v>44302</v>
      </c>
      <c r="C17" s="65">
        <f>VLOOKUP($A17,'Return Data'!$B$7:$R$2843,4,0)</f>
        <v>66.63</v>
      </c>
      <c r="D17" s="65">
        <f>VLOOKUP($A17,'Return Data'!$B$7:$R$2843,10,0)</f>
        <v>2.9352999999999998</v>
      </c>
      <c r="E17" s="66">
        <f t="shared" si="0"/>
        <v>11</v>
      </c>
      <c r="F17" s="65">
        <f>VLOOKUP($A17,'Return Data'!$B$7:$R$2843,11,0)</f>
        <v>28.505299999999998</v>
      </c>
      <c r="G17" s="66">
        <f t="shared" ref="G17:I17" si="14">RANK(F17,F$8:F$23,0)</f>
        <v>9</v>
      </c>
      <c r="H17" s="65">
        <f>VLOOKUP($A17,'Return Data'!$B$7:$R$2843,12,0)</f>
        <v>44.9739</v>
      </c>
      <c r="I17" s="66">
        <f t="shared" si="14"/>
        <v>6</v>
      </c>
      <c r="J17" s="65">
        <f>VLOOKUP($A17,'Return Data'!$B$7:$R$2843,13,0)</f>
        <v>67.496200000000002</v>
      </c>
      <c r="K17" s="66">
        <f t="shared" si="2"/>
        <v>6</v>
      </c>
      <c r="L17" s="65">
        <f>VLOOKUP($A17,'Return Data'!$B$7:$R$2843,17,0)</f>
        <v>8.1062999999999992</v>
      </c>
      <c r="M17" s="66">
        <f t="shared" si="3"/>
        <v>15</v>
      </c>
      <c r="N17" s="65">
        <f>VLOOKUP($A17,'Return Data'!$B$7:$R$2843,14,0)</f>
        <v>8.1923999999999992</v>
      </c>
      <c r="O17" s="66">
        <f t="shared" si="4"/>
        <v>5</v>
      </c>
      <c r="P17" s="65">
        <f>VLOOKUP($A17,'Return Data'!$B$7:$R$2843,15,0)</f>
        <v>11.014799999999999</v>
      </c>
      <c r="Q17" s="66">
        <f t="shared" si="5"/>
        <v>10</v>
      </c>
      <c r="R17" s="65">
        <f>VLOOKUP($A17,'Return Data'!$B$7:$R$2843,16,0)</f>
        <v>13.379099999999999</v>
      </c>
      <c r="S17" s="67">
        <f t="shared" si="6"/>
        <v>10</v>
      </c>
    </row>
    <row r="18" spans="1:19" s="68" customFormat="1" x14ac:dyDescent="0.3">
      <c r="A18" s="63" t="s">
        <v>21</v>
      </c>
      <c r="B18" s="64">
        <f>VLOOKUP($A18,'Return Data'!$B$7:$R$2843,3,0)</f>
        <v>44302</v>
      </c>
      <c r="C18" s="65">
        <f>VLOOKUP($A18,'Return Data'!$B$7:$R$2843,4,0)</f>
        <v>174.9889</v>
      </c>
      <c r="D18" s="65">
        <f>VLOOKUP($A18,'Return Data'!$B$7:$R$2843,10,0)</f>
        <v>0.81889999999999996</v>
      </c>
      <c r="E18" s="66">
        <f t="shared" si="0"/>
        <v>16</v>
      </c>
      <c r="F18" s="65">
        <f>VLOOKUP($A18,'Return Data'!$B$7:$R$2843,11,0)</f>
        <v>19.603200000000001</v>
      </c>
      <c r="G18" s="66">
        <f t="shared" ref="G18:I18" si="15">RANK(F18,F$8:F$23,0)</f>
        <v>16</v>
      </c>
      <c r="H18" s="65">
        <f>VLOOKUP($A18,'Return Data'!$B$7:$R$2843,12,0)</f>
        <v>31.5793</v>
      </c>
      <c r="I18" s="66">
        <f t="shared" si="15"/>
        <v>16</v>
      </c>
      <c r="J18" s="65">
        <f>VLOOKUP($A18,'Return Data'!$B$7:$R$2843,13,0)</f>
        <v>56.595399999999998</v>
      </c>
      <c r="K18" s="66">
        <f t="shared" si="2"/>
        <v>13</v>
      </c>
      <c r="L18" s="65">
        <f>VLOOKUP($A18,'Return Data'!$B$7:$R$2843,17,0)</f>
        <v>10.6935</v>
      </c>
      <c r="M18" s="66">
        <f t="shared" si="3"/>
        <v>11</v>
      </c>
      <c r="N18" s="65">
        <f>VLOOKUP($A18,'Return Data'!$B$7:$R$2843,14,0)</f>
        <v>6.6497000000000002</v>
      </c>
      <c r="O18" s="66">
        <f t="shared" si="4"/>
        <v>7</v>
      </c>
      <c r="P18" s="65">
        <f>VLOOKUP($A18,'Return Data'!$B$7:$R$2843,15,0)</f>
        <v>15.287000000000001</v>
      </c>
      <c r="Q18" s="66">
        <f t="shared" si="5"/>
        <v>3</v>
      </c>
      <c r="R18" s="65">
        <f>VLOOKUP($A18,'Return Data'!$B$7:$R$2843,16,0)</f>
        <v>16.102499999999999</v>
      </c>
      <c r="S18" s="67">
        <f t="shared" si="6"/>
        <v>4</v>
      </c>
    </row>
    <row r="19" spans="1:19" s="68" customFormat="1" x14ac:dyDescent="0.3">
      <c r="A19" s="63" t="s">
        <v>22</v>
      </c>
      <c r="B19" s="64">
        <f>VLOOKUP($A19,'Return Data'!$B$7:$R$2843,3,0)</f>
        <v>44302</v>
      </c>
      <c r="C19" s="65">
        <f>VLOOKUP($A19,'Return Data'!$B$7:$R$2843,4,0)</f>
        <v>12.782299999999999</v>
      </c>
      <c r="D19" s="65">
        <f>VLOOKUP($A19,'Return Data'!$B$7:$R$2843,10,0)</f>
        <v>4.4451000000000001</v>
      </c>
      <c r="E19" s="66">
        <f t="shared" si="0"/>
        <v>8</v>
      </c>
      <c r="F19" s="65">
        <f>VLOOKUP($A19,'Return Data'!$B$7:$R$2843,11,0)</f>
        <v>23.873899999999999</v>
      </c>
      <c r="G19" s="66">
        <f t="shared" ref="G19:I19" si="16">RANK(F19,F$8:F$23,0)</f>
        <v>14</v>
      </c>
      <c r="H19" s="65">
        <f>VLOOKUP($A19,'Return Data'!$B$7:$R$2843,12,0)</f>
        <v>34.352499999999999</v>
      </c>
      <c r="I19" s="66">
        <f t="shared" si="16"/>
        <v>14</v>
      </c>
      <c r="J19" s="65">
        <f>VLOOKUP($A19,'Return Data'!$B$7:$R$2843,13,0)</f>
        <v>52.328000000000003</v>
      </c>
      <c r="K19" s="66">
        <f t="shared" si="2"/>
        <v>15</v>
      </c>
      <c r="L19" s="65">
        <f>VLOOKUP($A19,'Return Data'!$B$7:$R$2843,17,0)</f>
        <v>12.567600000000001</v>
      </c>
      <c r="M19" s="66">
        <f t="shared" si="3"/>
        <v>7</v>
      </c>
      <c r="N19" s="65"/>
      <c r="O19" s="66"/>
      <c r="P19" s="65"/>
      <c r="Q19" s="66"/>
      <c r="R19" s="65">
        <f>VLOOKUP($A19,'Return Data'!$B$7:$R$2843,16,0)</f>
        <v>9.2957999999999998</v>
      </c>
      <c r="S19" s="67">
        <f t="shared" si="6"/>
        <v>14</v>
      </c>
    </row>
    <row r="20" spans="1:19" s="68" customFormat="1" x14ac:dyDescent="0.3">
      <c r="A20" s="63" t="s">
        <v>23</v>
      </c>
      <c r="B20" s="64">
        <f>VLOOKUP($A20,'Return Data'!$B$7:$R$2843,3,0)</f>
        <v>44302</v>
      </c>
      <c r="C20" s="65">
        <f>VLOOKUP($A20,'Return Data'!$B$7:$R$2843,4,0)</f>
        <v>12.297800000000001</v>
      </c>
      <c r="D20" s="65">
        <f>VLOOKUP($A20,'Return Data'!$B$7:$R$2843,10,0)</f>
        <v>3.4453999999999998</v>
      </c>
      <c r="E20" s="66">
        <f t="shared" si="0"/>
        <v>10</v>
      </c>
      <c r="F20" s="65">
        <f>VLOOKUP($A20,'Return Data'!$B$7:$R$2843,11,0)</f>
        <v>22.267600000000002</v>
      </c>
      <c r="G20" s="66">
        <f t="shared" ref="G20:I20" si="17">RANK(F20,F$8:F$23,0)</f>
        <v>15</v>
      </c>
      <c r="H20" s="65">
        <f>VLOOKUP($A20,'Return Data'!$B$7:$R$2843,12,0)</f>
        <v>31.898299999999999</v>
      </c>
      <c r="I20" s="66">
        <f t="shared" si="17"/>
        <v>15</v>
      </c>
      <c r="J20" s="65">
        <f>VLOOKUP($A20,'Return Data'!$B$7:$R$2843,13,0)</f>
        <v>49.076900000000002</v>
      </c>
      <c r="K20" s="66">
        <f t="shared" si="2"/>
        <v>16</v>
      </c>
      <c r="L20" s="65">
        <f>VLOOKUP($A20,'Return Data'!$B$7:$R$2843,17,0)</f>
        <v>12.223100000000001</v>
      </c>
      <c r="M20" s="66">
        <f t="shared" si="3"/>
        <v>10</v>
      </c>
      <c r="N20" s="65"/>
      <c r="O20" s="66"/>
      <c r="P20" s="65"/>
      <c r="Q20" s="66"/>
      <c r="R20" s="65">
        <f>VLOOKUP($A20,'Return Data'!$B$7:$R$2843,16,0)</f>
        <v>7.9490999999999996</v>
      </c>
      <c r="S20" s="67">
        <f t="shared" si="6"/>
        <v>16</v>
      </c>
    </row>
    <row r="21" spans="1:19" s="68" customFormat="1" x14ac:dyDescent="0.3">
      <c r="A21" s="63" t="s">
        <v>24</v>
      </c>
      <c r="B21" s="64">
        <f>VLOOKUP($A21,'Return Data'!$B$7:$R$2843,3,0)</f>
        <v>44302</v>
      </c>
      <c r="C21" s="65">
        <f>VLOOKUP($A21,'Return Data'!$B$7:$R$2843,4,0)</f>
        <v>330.26339999999999</v>
      </c>
      <c r="D21" s="65">
        <f>VLOOKUP($A21,'Return Data'!$B$7:$R$2843,10,0)</f>
        <v>5.8701999999999996</v>
      </c>
      <c r="E21" s="66">
        <f t="shared" si="0"/>
        <v>5</v>
      </c>
      <c r="F21" s="65">
        <f>VLOOKUP($A21,'Return Data'!$B$7:$R$2843,11,0)</f>
        <v>44.665799999999997</v>
      </c>
      <c r="G21" s="66">
        <f t="shared" ref="G21:I21" si="18">RANK(F21,F$8:F$23,0)</f>
        <v>2</v>
      </c>
      <c r="H21" s="65">
        <f>VLOOKUP($A21,'Return Data'!$B$7:$R$2843,12,0)</f>
        <v>57.173200000000001</v>
      </c>
      <c r="I21" s="66">
        <f t="shared" si="18"/>
        <v>2</v>
      </c>
      <c r="J21" s="65">
        <f>VLOOKUP($A21,'Return Data'!$B$7:$R$2843,13,0)</f>
        <v>80.535499999999999</v>
      </c>
      <c r="K21" s="66">
        <f t="shared" si="2"/>
        <v>2</v>
      </c>
      <c r="L21" s="65">
        <f>VLOOKUP($A21,'Return Data'!$B$7:$R$2843,17,0)</f>
        <v>9.8440999999999992</v>
      </c>
      <c r="M21" s="66">
        <f t="shared" si="3"/>
        <v>13</v>
      </c>
      <c r="N21" s="65">
        <f>VLOOKUP($A21,'Return Data'!$B$7:$R$2843,14,0)</f>
        <v>5.8670999999999998</v>
      </c>
      <c r="O21" s="66">
        <f t="shared" si="4"/>
        <v>10</v>
      </c>
      <c r="P21" s="65">
        <f>VLOOKUP($A21,'Return Data'!$B$7:$R$2843,15,0)</f>
        <v>12.3139</v>
      </c>
      <c r="Q21" s="66">
        <f t="shared" si="5"/>
        <v>9</v>
      </c>
      <c r="R21" s="65">
        <f>VLOOKUP($A21,'Return Data'!$B$7:$R$2843,16,0)</f>
        <v>12.3291</v>
      </c>
      <c r="S21" s="67">
        <f t="shared" si="6"/>
        <v>12</v>
      </c>
    </row>
    <row r="22" spans="1:19" s="68" customFormat="1" x14ac:dyDescent="0.3">
      <c r="A22" s="63" t="s">
        <v>25</v>
      </c>
      <c r="B22" s="64">
        <f>VLOOKUP($A22,'Return Data'!$B$7:$R$2843,3,0)</f>
        <v>44302</v>
      </c>
      <c r="C22" s="65">
        <f>VLOOKUP($A22,'Return Data'!$B$7:$R$2843,4,0)</f>
        <v>13.74</v>
      </c>
      <c r="D22" s="65">
        <f>VLOOKUP($A22,'Return Data'!$B$7:$R$2843,10,0)</f>
        <v>1.7023999999999999</v>
      </c>
      <c r="E22" s="66">
        <f t="shared" si="0"/>
        <v>14</v>
      </c>
      <c r="F22" s="65">
        <f>VLOOKUP($A22,'Return Data'!$B$7:$R$2843,11,0)</f>
        <v>26.987100000000002</v>
      </c>
      <c r="G22" s="66">
        <f t="shared" ref="G22:I22" si="19">RANK(F22,F$8:F$23,0)</f>
        <v>11</v>
      </c>
      <c r="H22" s="65">
        <f>VLOOKUP($A22,'Return Data'!$B$7:$R$2843,12,0)</f>
        <v>36.3095</v>
      </c>
      <c r="I22" s="66">
        <f t="shared" si="19"/>
        <v>13</v>
      </c>
      <c r="J22" s="65">
        <f>VLOOKUP($A22,'Return Data'!$B$7:$R$2843,13,0)</f>
        <v>61.457099999999997</v>
      </c>
      <c r="K22" s="66">
        <f t="shared" si="2"/>
        <v>11</v>
      </c>
      <c r="L22" s="65">
        <f>VLOOKUP($A22,'Return Data'!$B$7:$R$2843,17,0)</f>
        <v>12.411</v>
      </c>
      <c r="M22" s="66">
        <f t="shared" si="3"/>
        <v>8</v>
      </c>
      <c r="N22" s="65"/>
      <c r="O22" s="66"/>
      <c r="P22" s="65"/>
      <c r="Q22" s="66"/>
      <c r="R22" s="65">
        <f>VLOOKUP($A22,'Return Data'!$B$7:$R$2843,16,0)</f>
        <v>14.3828</v>
      </c>
      <c r="S22" s="67">
        <f t="shared" si="6"/>
        <v>8</v>
      </c>
    </row>
    <row r="23" spans="1:19" s="68" customFormat="1" x14ac:dyDescent="0.3">
      <c r="A23" s="63" t="s">
        <v>26</v>
      </c>
      <c r="B23" s="64">
        <f>VLOOKUP($A23,'Return Data'!$B$7:$R$2843,3,0)</f>
        <v>44302</v>
      </c>
      <c r="C23" s="65">
        <f>VLOOKUP($A23,'Return Data'!$B$7:$R$2843,4,0)</f>
        <v>87.130300000000005</v>
      </c>
      <c r="D23" s="65">
        <f>VLOOKUP($A23,'Return Data'!$B$7:$R$2843,10,0)</f>
        <v>1.8442000000000001</v>
      </c>
      <c r="E23" s="66">
        <f t="shared" si="0"/>
        <v>13</v>
      </c>
      <c r="F23" s="65">
        <f>VLOOKUP($A23,'Return Data'!$B$7:$R$2843,11,0)</f>
        <v>29.0548</v>
      </c>
      <c r="G23" s="66">
        <f t="shared" ref="G23:I23" si="20">RANK(F23,F$8:F$23,0)</f>
        <v>8</v>
      </c>
      <c r="H23" s="65">
        <f>VLOOKUP($A23,'Return Data'!$B$7:$R$2843,12,0)</f>
        <v>40.562199999999997</v>
      </c>
      <c r="I23" s="66">
        <f t="shared" si="20"/>
        <v>8</v>
      </c>
      <c r="J23" s="65">
        <f>VLOOKUP($A23,'Return Data'!$B$7:$R$2843,13,0)</f>
        <v>63.866199999999999</v>
      </c>
      <c r="K23" s="66">
        <f t="shared" si="2"/>
        <v>8</v>
      </c>
      <c r="L23" s="65">
        <f>VLOOKUP($A23,'Return Data'!$B$7:$R$2843,17,0)</f>
        <v>15.4437</v>
      </c>
      <c r="M23" s="66">
        <f t="shared" si="3"/>
        <v>2</v>
      </c>
      <c r="N23" s="65">
        <f>VLOOKUP($A23,'Return Data'!$B$7:$R$2843,14,0)</f>
        <v>12.221500000000001</v>
      </c>
      <c r="O23" s="66">
        <f t="shared" si="4"/>
        <v>1</v>
      </c>
      <c r="P23" s="65">
        <f>VLOOKUP($A23,'Return Data'!$B$7:$R$2843,15,0)</f>
        <v>13.957000000000001</v>
      </c>
      <c r="Q23" s="66">
        <f t="shared" si="5"/>
        <v>6</v>
      </c>
      <c r="R23" s="65">
        <f>VLOOKUP($A23,'Return Data'!$B$7:$R$2843,16,0)</f>
        <v>12.690099999999999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4.4220312499999999</v>
      </c>
      <c r="E25" s="74"/>
      <c r="F25" s="75">
        <f>AVERAGE(F8:F23)</f>
        <v>30.459674999999997</v>
      </c>
      <c r="G25" s="74"/>
      <c r="H25" s="75">
        <f>AVERAGE(H8:H23)</f>
        <v>43.219293749999984</v>
      </c>
      <c r="I25" s="74"/>
      <c r="J25" s="75">
        <f>AVERAGE(J8:J23)</f>
        <v>65.857124999999996</v>
      </c>
      <c r="K25" s="74"/>
      <c r="L25" s="75">
        <f>AVERAGE(L8:L23)</f>
        <v>11.78473125</v>
      </c>
      <c r="M25" s="74"/>
      <c r="N25" s="75">
        <f>AVERAGE(N8:N23)</f>
        <v>7.1950750000000001</v>
      </c>
      <c r="O25" s="74"/>
      <c r="P25" s="75">
        <f>AVERAGE(P8:P23)</f>
        <v>13.278274999999999</v>
      </c>
      <c r="Q25" s="74"/>
      <c r="R25" s="75">
        <f>AVERAGE(R8:R23)</f>
        <v>13.5006875</v>
      </c>
      <c r="S25" s="76"/>
    </row>
    <row r="26" spans="1:19" s="68" customFormat="1" x14ac:dyDescent="0.3">
      <c r="A26" s="73" t="s">
        <v>28</v>
      </c>
      <c r="B26" s="74"/>
      <c r="C26" s="74"/>
      <c r="D26" s="75">
        <f>MIN(D8:D23)</f>
        <v>0.81889999999999996</v>
      </c>
      <c r="E26" s="74"/>
      <c r="F26" s="75">
        <f>MIN(F8:F23)</f>
        <v>19.603200000000001</v>
      </c>
      <c r="G26" s="74"/>
      <c r="H26" s="75">
        <f>MIN(H8:H23)</f>
        <v>31.5793</v>
      </c>
      <c r="I26" s="74"/>
      <c r="J26" s="75">
        <f>MIN(J8:J23)</f>
        <v>49.076900000000002</v>
      </c>
      <c r="K26" s="74"/>
      <c r="L26" s="75">
        <f>MIN(L8:L23)</f>
        <v>7.2370999999999999</v>
      </c>
      <c r="M26" s="74"/>
      <c r="N26" s="75">
        <f>MIN(N8:N23)</f>
        <v>-0.72670000000000001</v>
      </c>
      <c r="O26" s="74"/>
      <c r="P26" s="75">
        <f>MIN(P8:P23)</f>
        <v>9.6134000000000004</v>
      </c>
      <c r="Q26" s="74"/>
      <c r="R26" s="75">
        <f>MIN(R8:R23)</f>
        <v>7.9490999999999996</v>
      </c>
      <c r="S26" s="76"/>
    </row>
    <row r="27" spans="1:19" s="68" customFormat="1" ht="15" thickBot="1" x14ac:dyDescent="0.35">
      <c r="A27" s="77" t="s">
        <v>29</v>
      </c>
      <c r="B27" s="78"/>
      <c r="C27" s="78"/>
      <c r="D27" s="79">
        <f>MAX(D8:D23)</f>
        <v>14.5154</v>
      </c>
      <c r="E27" s="78"/>
      <c r="F27" s="79">
        <f>MAX(F8:F23)</f>
        <v>48.912999999999997</v>
      </c>
      <c r="G27" s="78"/>
      <c r="H27" s="79">
        <f>MAX(H8:H23)</f>
        <v>71.208799999999997</v>
      </c>
      <c r="I27" s="78"/>
      <c r="J27" s="79">
        <f>MAX(J8:J23)</f>
        <v>103.9508</v>
      </c>
      <c r="K27" s="78"/>
      <c r="L27" s="79">
        <f>MAX(L8:L23)</f>
        <v>15.6647</v>
      </c>
      <c r="M27" s="78"/>
      <c r="N27" s="79">
        <f>MAX(N8:N23)</f>
        <v>12.221500000000001</v>
      </c>
      <c r="O27" s="78"/>
      <c r="P27" s="79">
        <f>MAX(P8:P23)</f>
        <v>16.276</v>
      </c>
      <c r="Q27" s="78"/>
      <c r="R27" s="79">
        <f>MAX(R8:R23)</f>
        <v>18.177700000000002</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1587</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769</v>
      </c>
      <c r="B8" s="64">
        <f>VLOOKUP($A8,'Return Data'!$B$7:$R$2843,3,0)</f>
        <v>44302</v>
      </c>
      <c r="C8" s="65">
        <f>VLOOKUP($A8,'Return Data'!$B$7:$R$2843,4,0)</f>
        <v>213.13</v>
      </c>
      <c r="D8" s="65">
        <f>VLOOKUP($A8,'Return Data'!$B$7:$R$2843,10,0)</f>
        <v>3.4963000000000002</v>
      </c>
      <c r="E8" s="66">
        <f t="shared" ref="E8:E13" si="0">RANK(D8,D$8:D$13,0)</f>
        <v>4</v>
      </c>
      <c r="F8" s="65">
        <f>VLOOKUP($A8,'Return Data'!$B$7:$R$2843,11,0)</f>
        <v>23.862400000000001</v>
      </c>
      <c r="G8" s="66">
        <f t="shared" ref="G8:G13" si="1">RANK(F8,F$8:F$13,0)</f>
        <v>5</v>
      </c>
      <c r="H8" s="65">
        <f>VLOOKUP($A8,'Return Data'!$B$7:$R$2843,12,0)</f>
        <v>32.280299999999997</v>
      </c>
      <c r="I8" s="66">
        <f t="shared" ref="I8:I13" si="2">RANK(H8,H$8:H$13,0)</f>
        <v>6</v>
      </c>
      <c r="J8" s="65">
        <f>VLOOKUP($A8,'Return Data'!$B$7:$R$2843,13,0)</f>
        <v>54.711100000000002</v>
      </c>
      <c r="K8" s="66">
        <f t="shared" ref="K8:K13" si="3">RANK(J8,J$8:J$13,0)</f>
        <v>5</v>
      </c>
      <c r="L8" s="65">
        <f>VLOOKUP($A8,'Return Data'!$B$7:$R$2843,17,0)</f>
        <v>12.0901</v>
      </c>
      <c r="M8" s="66">
        <f>RANK(L8,L$8:L$13,0)</f>
        <v>4</v>
      </c>
      <c r="N8" s="65">
        <f>VLOOKUP($A8,'Return Data'!$B$7:$R$2843,14,0)</f>
        <v>5.5674000000000001</v>
      </c>
      <c r="O8" s="66">
        <f>RANK(N8,N$8:N$13,0)</f>
        <v>4</v>
      </c>
      <c r="P8" s="65">
        <f>VLOOKUP($A8,'Return Data'!$B$7:$R$2843,15,0)</f>
        <v>9.9864999999999995</v>
      </c>
      <c r="Q8" s="66">
        <f>RANK(P8,P$8:P$13,0)</f>
        <v>5</v>
      </c>
      <c r="R8" s="65">
        <f>VLOOKUP($A8,'Return Data'!$B$7:$R$2843,16,0)</f>
        <v>10.168200000000001</v>
      </c>
      <c r="S8" s="67">
        <f t="shared" ref="S8:S13" si="4">RANK(R8,R$8:R$13,0)</f>
        <v>6</v>
      </c>
    </row>
    <row r="9" spans="1:20" x14ac:dyDescent="0.3">
      <c r="A9" s="63" t="s">
        <v>771</v>
      </c>
      <c r="B9" s="64">
        <f>VLOOKUP($A9,'Return Data'!$B$7:$R$2843,3,0)</f>
        <v>44302</v>
      </c>
      <c r="C9" s="65">
        <f>VLOOKUP($A9,'Return Data'!$B$7:$R$2843,4,0)</f>
        <v>20.99</v>
      </c>
      <c r="D9" s="65">
        <f>VLOOKUP($A9,'Return Data'!$B$7:$R$2843,10,0)</f>
        <v>5.8497000000000003</v>
      </c>
      <c r="E9" s="66">
        <f t="shared" si="0"/>
        <v>2</v>
      </c>
      <c r="F9" s="65">
        <f>VLOOKUP($A9,'Return Data'!$B$7:$R$2843,11,0)</f>
        <v>36.742699999999999</v>
      </c>
      <c r="G9" s="66">
        <f t="shared" si="1"/>
        <v>2</v>
      </c>
      <c r="H9" s="65">
        <f>VLOOKUP($A9,'Return Data'!$B$7:$R$2843,12,0)</f>
        <v>41.2517</v>
      </c>
      <c r="I9" s="66">
        <f t="shared" si="2"/>
        <v>2</v>
      </c>
      <c r="J9" s="65">
        <f>VLOOKUP($A9,'Return Data'!$B$7:$R$2843,13,0)</f>
        <v>67.518000000000001</v>
      </c>
      <c r="K9" s="66">
        <f t="shared" si="3"/>
        <v>2</v>
      </c>
      <c r="L9" s="65">
        <f>VLOOKUP($A9,'Return Data'!$B$7:$R$2843,17,0)</f>
        <v>8.7626000000000008</v>
      </c>
      <c r="M9" s="66">
        <f>RANK(L9,L$8:L$13,0)</f>
        <v>5</v>
      </c>
      <c r="N9" s="65">
        <f>VLOOKUP($A9,'Return Data'!$B$7:$R$2843,14,0)</f>
        <v>4.9604999999999997</v>
      </c>
      <c r="O9" s="66">
        <f>RANK(N9,N$8:N$13,0)</f>
        <v>5</v>
      </c>
      <c r="P9" s="65">
        <f>VLOOKUP($A9,'Return Data'!$B$7:$R$2843,15,0)</f>
        <v>12.275399999999999</v>
      </c>
      <c r="Q9" s="66">
        <f>RANK(P9,P$8:P$13,0)</f>
        <v>4</v>
      </c>
      <c r="R9" s="65">
        <f>VLOOKUP($A9,'Return Data'!$B$7:$R$2843,16,0)</f>
        <v>11.3042</v>
      </c>
      <c r="S9" s="67">
        <f t="shared" si="4"/>
        <v>5</v>
      </c>
    </row>
    <row r="10" spans="1:20" x14ac:dyDescent="0.3">
      <c r="A10" s="63" t="s">
        <v>772</v>
      </c>
      <c r="B10" s="64">
        <f>VLOOKUP($A10,'Return Data'!$B$7:$R$2843,3,0)</f>
        <v>44302</v>
      </c>
      <c r="C10" s="65">
        <f>VLOOKUP($A10,'Return Data'!$B$7:$R$2843,4,0)</f>
        <v>14.48</v>
      </c>
      <c r="D10" s="65">
        <f>VLOOKUP($A10,'Return Data'!$B$7:$R$2843,10,0)</f>
        <v>0.41610000000000003</v>
      </c>
      <c r="E10" s="66">
        <f t="shared" si="0"/>
        <v>6</v>
      </c>
      <c r="F10" s="65">
        <f>VLOOKUP($A10,'Return Data'!$B$7:$R$2843,11,0)</f>
        <v>21.680700000000002</v>
      </c>
      <c r="G10" s="66">
        <f t="shared" si="1"/>
        <v>6</v>
      </c>
      <c r="H10" s="65">
        <f>VLOOKUP($A10,'Return Data'!$B$7:$R$2843,12,0)</f>
        <v>33.8262</v>
      </c>
      <c r="I10" s="66">
        <f t="shared" si="2"/>
        <v>5</v>
      </c>
      <c r="J10" s="65">
        <f>VLOOKUP($A10,'Return Data'!$B$7:$R$2843,13,0)</f>
        <v>52.9039</v>
      </c>
      <c r="K10" s="66">
        <f t="shared" si="3"/>
        <v>6</v>
      </c>
      <c r="L10" s="65"/>
      <c r="M10" s="66"/>
      <c r="N10" s="65"/>
      <c r="O10" s="66"/>
      <c r="P10" s="65"/>
      <c r="Q10" s="66"/>
      <c r="R10" s="65">
        <f>VLOOKUP($A10,'Return Data'!$B$7:$R$2843,16,0)</f>
        <v>17.295300000000001</v>
      </c>
      <c r="S10" s="67">
        <f t="shared" si="4"/>
        <v>1</v>
      </c>
    </row>
    <row r="11" spans="1:20" x14ac:dyDescent="0.3">
      <c r="A11" s="63" t="s">
        <v>775</v>
      </c>
      <c r="B11" s="64">
        <f>VLOOKUP($A11,'Return Data'!$B$7:$R$2843,3,0)</f>
        <v>44302</v>
      </c>
      <c r="C11" s="65">
        <f>VLOOKUP($A11,'Return Data'!$B$7:$R$2843,4,0)</f>
        <v>73.95</v>
      </c>
      <c r="D11" s="65">
        <f>VLOOKUP($A11,'Return Data'!$B$7:$R$2843,10,0)</f>
        <v>4.6116999999999999</v>
      </c>
      <c r="E11" s="66">
        <f t="shared" si="0"/>
        <v>3</v>
      </c>
      <c r="F11" s="65">
        <f>VLOOKUP($A11,'Return Data'!$B$7:$R$2843,11,0)</f>
        <v>27.720199999999998</v>
      </c>
      <c r="G11" s="66">
        <f t="shared" si="1"/>
        <v>3</v>
      </c>
      <c r="H11" s="65">
        <f>VLOOKUP($A11,'Return Data'!$B$7:$R$2843,12,0)</f>
        <v>37.427999999999997</v>
      </c>
      <c r="I11" s="66">
        <f t="shared" si="2"/>
        <v>3</v>
      </c>
      <c r="J11" s="65">
        <f>VLOOKUP($A11,'Return Data'!$B$7:$R$2843,13,0)</f>
        <v>57.307000000000002</v>
      </c>
      <c r="K11" s="66">
        <f t="shared" si="3"/>
        <v>3</v>
      </c>
      <c r="L11" s="65">
        <f>VLOOKUP($A11,'Return Data'!$B$7:$R$2843,17,0)</f>
        <v>14.8415</v>
      </c>
      <c r="M11" s="66">
        <f>RANK(L11,L$8:L$13,0)</f>
        <v>2</v>
      </c>
      <c r="N11" s="65">
        <f>VLOOKUP($A11,'Return Data'!$B$7:$R$2843,14,0)</f>
        <v>11.2515</v>
      </c>
      <c r="O11" s="66">
        <f>RANK(N11,N$8:N$13,0)</f>
        <v>1</v>
      </c>
      <c r="P11" s="65">
        <f>VLOOKUP($A11,'Return Data'!$B$7:$R$2843,15,0)</f>
        <v>16.636900000000001</v>
      </c>
      <c r="Q11" s="66">
        <f>RANK(P11,P$8:P$13,0)</f>
        <v>1</v>
      </c>
      <c r="R11" s="65">
        <f>VLOOKUP($A11,'Return Data'!$B$7:$R$2843,16,0)</f>
        <v>13.1935</v>
      </c>
      <c r="S11" s="67">
        <f t="shared" si="4"/>
        <v>3</v>
      </c>
    </row>
    <row r="12" spans="1:20" x14ac:dyDescent="0.3">
      <c r="A12" s="63" t="s">
        <v>777</v>
      </c>
      <c r="B12" s="64">
        <f>VLOOKUP($A12,'Return Data'!$B$7:$R$2843,3,0)</f>
        <v>44302</v>
      </c>
      <c r="C12" s="65">
        <f>VLOOKUP($A12,'Return Data'!$B$7:$R$2843,4,0)</f>
        <v>67.649299999999997</v>
      </c>
      <c r="D12" s="65">
        <f>VLOOKUP($A12,'Return Data'!$B$7:$R$2843,10,0)</f>
        <v>7.0823999999999998</v>
      </c>
      <c r="E12" s="66">
        <f t="shared" si="0"/>
        <v>1</v>
      </c>
      <c r="F12" s="65">
        <f>VLOOKUP($A12,'Return Data'!$B$7:$R$2843,11,0)</f>
        <v>36.869300000000003</v>
      </c>
      <c r="G12" s="66">
        <f t="shared" si="1"/>
        <v>1</v>
      </c>
      <c r="H12" s="65">
        <f>VLOOKUP($A12,'Return Data'!$B$7:$R$2843,12,0)</f>
        <v>54.396500000000003</v>
      </c>
      <c r="I12" s="66">
        <f t="shared" si="2"/>
        <v>1</v>
      </c>
      <c r="J12" s="65">
        <f>VLOOKUP($A12,'Return Data'!$B$7:$R$2843,13,0)</f>
        <v>77.093299999999999</v>
      </c>
      <c r="K12" s="66">
        <f t="shared" si="3"/>
        <v>1</v>
      </c>
      <c r="L12" s="65">
        <f>VLOOKUP($A12,'Return Data'!$B$7:$R$2843,17,0)</f>
        <v>16.872699999999998</v>
      </c>
      <c r="M12" s="66">
        <f>RANK(L12,L$8:L$13,0)</f>
        <v>1</v>
      </c>
      <c r="N12" s="65">
        <f>VLOOKUP($A12,'Return Data'!$B$7:$R$2843,14,0)</f>
        <v>10.8636</v>
      </c>
      <c r="O12" s="66">
        <f>RANK(N12,N$8:N$13,0)</f>
        <v>3</v>
      </c>
      <c r="P12" s="65">
        <f>VLOOKUP($A12,'Return Data'!$B$7:$R$2843,15,0)</f>
        <v>15.0783</v>
      </c>
      <c r="Q12" s="66">
        <f>RANK(P12,P$8:P$13,0)</f>
        <v>2</v>
      </c>
      <c r="R12" s="65">
        <f>VLOOKUP($A12,'Return Data'!$B$7:$R$2843,16,0)</f>
        <v>13.6713</v>
      </c>
      <c r="S12" s="67">
        <f t="shared" si="4"/>
        <v>2</v>
      </c>
    </row>
    <row r="13" spans="1:20" x14ac:dyDescent="0.3">
      <c r="A13" s="63" t="s">
        <v>778</v>
      </c>
      <c r="B13" s="64">
        <f>VLOOKUP($A13,'Return Data'!$B$7:$R$2843,3,0)</f>
        <v>44302</v>
      </c>
      <c r="C13" s="65">
        <f>VLOOKUP($A13,'Return Data'!$B$7:$R$2843,4,0)</f>
        <v>88.906599999999997</v>
      </c>
      <c r="D13" s="65">
        <f>VLOOKUP($A13,'Return Data'!$B$7:$R$2843,10,0)</f>
        <v>3.2517999999999998</v>
      </c>
      <c r="E13" s="66">
        <f t="shared" si="0"/>
        <v>5</v>
      </c>
      <c r="F13" s="65">
        <f>VLOOKUP($A13,'Return Data'!$B$7:$R$2843,11,0)</f>
        <v>25.714600000000001</v>
      </c>
      <c r="G13" s="66">
        <f t="shared" si="1"/>
        <v>4</v>
      </c>
      <c r="H13" s="65">
        <f>VLOOKUP($A13,'Return Data'!$B$7:$R$2843,12,0)</f>
        <v>34.132199999999997</v>
      </c>
      <c r="I13" s="66">
        <f t="shared" si="2"/>
        <v>4</v>
      </c>
      <c r="J13" s="65">
        <f>VLOOKUP($A13,'Return Data'!$B$7:$R$2843,13,0)</f>
        <v>56.575899999999997</v>
      </c>
      <c r="K13" s="66">
        <f t="shared" si="3"/>
        <v>4</v>
      </c>
      <c r="L13" s="65">
        <f>VLOOKUP($A13,'Return Data'!$B$7:$R$2843,17,0)</f>
        <v>13.575799999999999</v>
      </c>
      <c r="M13" s="66">
        <f>RANK(L13,L$8:L$13,0)</f>
        <v>3</v>
      </c>
      <c r="N13" s="65">
        <f>VLOOKUP($A13,'Return Data'!$B$7:$R$2843,14,0)</f>
        <v>11.089700000000001</v>
      </c>
      <c r="O13" s="66">
        <f>RANK(N13,N$8:N$13,0)</f>
        <v>2</v>
      </c>
      <c r="P13" s="65">
        <f>VLOOKUP($A13,'Return Data'!$B$7:$R$2843,15,0)</f>
        <v>13.7658</v>
      </c>
      <c r="Q13" s="66">
        <f>RANK(P13,P$8:P$13,0)</f>
        <v>3</v>
      </c>
      <c r="R13" s="65">
        <f>VLOOKUP($A13,'Return Data'!$B$7:$R$2843,16,0)</f>
        <v>11.974600000000001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4.1179999999999994</v>
      </c>
      <c r="E15" s="74"/>
      <c r="F15" s="75">
        <f>AVERAGE(F8:F13)</f>
        <v>28.764983333333333</v>
      </c>
      <c r="G15" s="74"/>
      <c r="H15" s="75">
        <f>AVERAGE(H8:H13)</f>
        <v>38.88581666666667</v>
      </c>
      <c r="I15" s="74"/>
      <c r="J15" s="75">
        <f>AVERAGE(J8:J13)</f>
        <v>61.0182</v>
      </c>
      <c r="K15" s="74"/>
      <c r="L15" s="75">
        <f>AVERAGE(L8:L13)</f>
        <v>13.228539999999999</v>
      </c>
      <c r="M15" s="74"/>
      <c r="N15" s="75">
        <f>AVERAGE(N8:N13)</f>
        <v>8.7465399999999995</v>
      </c>
      <c r="O15" s="74"/>
      <c r="P15" s="75">
        <f>AVERAGE(P8:P13)</f>
        <v>13.548579999999998</v>
      </c>
      <c r="Q15" s="74"/>
      <c r="R15" s="75">
        <f>AVERAGE(R8:R13)</f>
        <v>12.934516666666667</v>
      </c>
      <c r="S15" s="76"/>
    </row>
    <row r="16" spans="1:20" x14ac:dyDescent="0.3">
      <c r="A16" s="73" t="s">
        <v>28</v>
      </c>
      <c r="B16" s="74"/>
      <c r="C16" s="74"/>
      <c r="D16" s="75">
        <f>MIN(D8:D13)</f>
        <v>0.41610000000000003</v>
      </c>
      <c r="E16" s="74"/>
      <c r="F16" s="75">
        <f>MIN(F8:F13)</f>
        <v>21.680700000000002</v>
      </c>
      <c r="G16" s="74"/>
      <c r="H16" s="75">
        <f>MIN(H8:H13)</f>
        <v>32.280299999999997</v>
      </c>
      <c r="I16" s="74"/>
      <c r="J16" s="75">
        <f>MIN(J8:J13)</f>
        <v>52.9039</v>
      </c>
      <c r="K16" s="74"/>
      <c r="L16" s="75">
        <f>MIN(L8:L13)</f>
        <v>8.7626000000000008</v>
      </c>
      <c r="M16" s="74"/>
      <c r="N16" s="75">
        <f>MIN(N8:N13)</f>
        <v>4.9604999999999997</v>
      </c>
      <c r="O16" s="74"/>
      <c r="P16" s="75">
        <f>MIN(P8:P13)</f>
        <v>9.9864999999999995</v>
      </c>
      <c r="Q16" s="74"/>
      <c r="R16" s="75">
        <f>MIN(R8:R13)</f>
        <v>10.168200000000001</v>
      </c>
      <c r="S16" s="76"/>
    </row>
    <row r="17" spans="1:19" ht="15" thickBot="1" x14ac:dyDescent="0.35">
      <c r="A17" s="77" t="s">
        <v>29</v>
      </c>
      <c r="B17" s="78"/>
      <c r="C17" s="78"/>
      <c r="D17" s="79">
        <f>MAX(D8:D13)</f>
        <v>7.0823999999999998</v>
      </c>
      <c r="E17" s="78"/>
      <c r="F17" s="79">
        <f>MAX(F8:F13)</f>
        <v>36.869300000000003</v>
      </c>
      <c r="G17" s="78"/>
      <c r="H17" s="79">
        <f>MAX(H8:H13)</f>
        <v>54.396500000000003</v>
      </c>
      <c r="I17" s="78"/>
      <c r="J17" s="79">
        <f>MAX(J8:J13)</f>
        <v>77.093299999999999</v>
      </c>
      <c r="K17" s="78"/>
      <c r="L17" s="79">
        <f>MAX(L8:L13)</f>
        <v>16.872699999999998</v>
      </c>
      <c r="M17" s="78"/>
      <c r="N17" s="79">
        <f>MAX(N8:N13)</f>
        <v>11.2515</v>
      </c>
      <c r="O17" s="78"/>
      <c r="P17" s="79">
        <f>MAX(P8:P13)</f>
        <v>16.636900000000001</v>
      </c>
      <c r="Q17" s="78"/>
      <c r="R17" s="79">
        <f>MAX(R8:R13)</f>
        <v>17.295300000000001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1586</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768</v>
      </c>
      <c r="B8" s="64">
        <f>VLOOKUP($A8,'Return Data'!$B$7:$R$2843,3,0)</f>
        <v>44302</v>
      </c>
      <c r="C8" s="65">
        <f>VLOOKUP($A8,'Return Data'!$B$7:$R$2843,4,0)</f>
        <v>200.4</v>
      </c>
      <c r="D8" s="65">
        <f>VLOOKUP($A8,'Return Data'!$B$7:$R$2843,10,0)</f>
        <v>3.3469000000000002</v>
      </c>
      <c r="E8" s="66">
        <f t="shared" ref="E8:E13" si="0">RANK(D8,D$8:D$13,0)</f>
        <v>4</v>
      </c>
      <c r="F8" s="65">
        <f>VLOOKUP($A8,'Return Data'!$B$7:$R$2843,11,0)</f>
        <v>23.459800000000001</v>
      </c>
      <c r="G8" s="66">
        <f t="shared" ref="G8:G13" si="1">RANK(F8,F$8:F$13,0)</f>
        <v>5</v>
      </c>
      <c r="H8" s="65">
        <f>VLOOKUP($A8,'Return Data'!$B$7:$R$2843,12,0)</f>
        <v>31.599699999999999</v>
      </c>
      <c r="I8" s="66">
        <f t="shared" ref="I8:I13" si="2">RANK(H8,H$8:H$13,0)</f>
        <v>6</v>
      </c>
      <c r="J8" s="65">
        <f>VLOOKUP($A8,'Return Data'!$B$7:$R$2843,13,0)</f>
        <v>53.633899999999997</v>
      </c>
      <c r="K8" s="66">
        <f t="shared" ref="K8:K13" si="3">RANK(J8,J$8:J$13,0)</f>
        <v>5</v>
      </c>
      <c r="L8" s="65">
        <f>VLOOKUP($A8,'Return Data'!$B$7:$R$2843,17,0)</f>
        <v>11.343299999999999</v>
      </c>
      <c r="M8" s="66">
        <f>RANK(L8,L$8:L$13,0)</f>
        <v>4</v>
      </c>
      <c r="N8" s="65">
        <f>VLOOKUP($A8,'Return Data'!$B$7:$R$2843,14,0)</f>
        <v>4.8548999999999998</v>
      </c>
      <c r="O8" s="66">
        <f>RANK(N8,N$8:N$13,0)</f>
        <v>4</v>
      </c>
      <c r="P8" s="65">
        <f>VLOOKUP($A8,'Return Data'!$B$7:$R$2843,15,0)</f>
        <v>9.1853999999999996</v>
      </c>
      <c r="Q8" s="66">
        <f>RANK(P8,P$8:P$13,0)</f>
        <v>5</v>
      </c>
      <c r="R8" s="65">
        <f>VLOOKUP($A8,'Return Data'!$B$7:$R$2843,16,0)</f>
        <v>17.913900000000002</v>
      </c>
      <c r="S8" s="67">
        <f t="shared" ref="S8:S13" si="4">RANK(R8,R$8:R$13,0)</f>
        <v>1</v>
      </c>
    </row>
    <row r="9" spans="1:20" x14ac:dyDescent="0.3">
      <c r="A9" s="63" t="s">
        <v>770</v>
      </c>
      <c r="B9" s="64">
        <f>VLOOKUP($A9,'Return Data'!$B$7:$R$2843,3,0)</f>
        <v>44302</v>
      </c>
      <c r="C9" s="65">
        <f>VLOOKUP($A9,'Return Data'!$B$7:$R$2843,4,0)</f>
        <v>19.920000000000002</v>
      </c>
      <c r="D9" s="65">
        <f>VLOOKUP($A9,'Return Data'!$B$7:$R$2843,10,0)</f>
        <v>5.5644</v>
      </c>
      <c r="E9" s="66">
        <f t="shared" si="0"/>
        <v>2</v>
      </c>
      <c r="F9" s="65">
        <f>VLOOKUP($A9,'Return Data'!$B$7:$R$2843,11,0)</f>
        <v>36.065600000000003</v>
      </c>
      <c r="G9" s="66">
        <f t="shared" si="1"/>
        <v>2</v>
      </c>
      <c r="H9" s="65">
        <f>VLOOKUP($A9,'Return Data'!$B$7:$R$2843,12,0)</f>
        <v>40.281700000000001</v>
      </c>
      <c r="I9" s="66">
        <f t="shared" si="2"/>
        <v>2</v>
      </c>
      <c r="J9" s="65">
        <f>VLOOKUP($A9,'Return Data'!$B$7:$R$2843,13,0)</f>
        <v>66</v>
      </c>
      <c r="K9" s="66">
        <f t="shared" si="3"/>
        <v>2</v>
      </c>
      <c r="L9" s="65">
        <f>VLOOKUP($A9,'Return Data'!$B$7:$R$2843,17,0)</f>
        <v>7.8569000000000004</v>
      </c>
      <c r="M9" s="66">
        <f>RANK(L9,L$8:L$13,0)</f>
        <v>5</v>
      </c>
      <c r="N9" s="65">
        <f>VLOOKUP($A9,'Return Data'!$B$7:$R$2843,14,0)</f>
        <v>4.0723000000000003</v>
      </c>
      <c r="O9" s="66">
        <f>RANK(N9,N$8:N$13,0)</f>
        <v>5</v>
      </c>
      <c r="P9" s="65">
        <f>VLOOKUP($A9,'Return Data'!$B$7:$R$2843,15,0)</f>
        <v>11.413600000000001</v>
      </c>
      <c r="Q9" s="66">
        <f>RANK(P9,P$8:P$13,0)</f>
        <v>4</v>
      </c>
      <c r="R9" s="65">
        <f>VLOOKUP($A9,'Return Data'!$B$7:$R$2843,16,0)</f>
        <v>10.466200000000001</v>
      </c>
      <c r="S9" s="67">
        <f t="shared" si="4"/>
        <v>6</v>
      </c>
    </row>
    <row r="10" spans="1:20" x14ac:dyDescent="0.3">
      <c r="A10" s="63" t="s">
        <v>773</v>
      </c>
      <c r="B10" s="64">
        <f>VLOOKUP($A10,'Return Data'!$B$7:$R$2843,3,0)</f>
        <v>44302</v>
      </c>
      <c r="C10" s="65">
        <f>VLOOKUP($A10,'Return Data'!$B$7:$R$2843,4,0)</f>
        <v>14.01</v>
      </c>
      <c r="D10" s="65">
        <f>VLOOKUP($A10,'Return Data'!$B$7:$R$2843,10,0)</f>
        <v>0.21460000000000001</v>
      </c>
      <c r="E10" s="66">
        <f t="shared" si="0"/>
        <v>6</v>
      </c>
      <c r="F10" s="65">
        <f>VLOOKUP($A10,'Return Data'!$B$7:$R$2843,11,0)</f>
        <v>21.1938</v>
      </c>
      <c r="G10" s="66">
        <f t="shared" si="1"/>
        <v>6</v>
      </c>
      <c r="H10" s="65">
        <f>VLOOKUP($A10,'Return Data'!$B$7:$R$2843,12,0)</f>
        <v>32.922199999999997</v>
      </c>
      <c r="I10" s="66">
        <f t="shared" si="2"/>
        <v>5</v>
      </c>
      <c r="J10" s="65">
        <f>VLOOKUP($A10,'Return Data'!$B$7:$R$2843,13,0)</f>
        <v>51.295900000000003</v>
      </c>
      <c r="K10" s="66">
        <f t="shared" si="3"/>
        <v>6</v>
      </c>
      <c r="L10" s="65"/>
      <c r="M10" s="66"/>
      <c r="N10" s="65"/>
      <c r="O10" s="66"/>
      <c r="P10" s="65"/>
      <c r="Q10" s="66"/>
      <c r="R10" s="65">
        <f>VLOOKUP($A10,'Return Data'!$B$7:$R$2843,16,0)</f>
        <v>15.639200000000001</v>
      </c>
      <c r="S10" s="67">
        <f t="shared" si="4"/>
        <v>2</v>
      </c>
    </row>
    <row r="11" spans="1:20" x14ac:dyDescent="0.3">
      <c r="A11" s="63" t="s">
        <v>774</v>
      </c>
      <c r="B11" s="64">
        <f>VLOOKUP($A11,'Return Data'!$B$7:$R$2843,3,0)</f>
        <v>44302</v>
      </c>
      <c r="C11" s="65">
        <f>VLOOKUP($A11,'Return Data'!$B$7:$R$2843,4,0)</f>
        <v>70.83</v>
      </c>
      <c r="D11" s="65">
        <f>VLOOKUP($A11,'Return Data'!$B$7:$R$2843,10,0)</f>
        <v>4.5152999999999999</v>
      </c>
      <c r="E11" s="66">
        <f t="shared" si="0"/>
        <v>3</v>
      </c>
      <c r="F11" s="65">
        <f>VLOOKUP($A11,'Return Data'!$B$7:$R$2843,11,0)</f>
        <v>27.460899999999999</v>
      </c>
      <c r="G11" s="66">
        <f t="shared" si="1"/>
        <v>3</v>
      </c>
      <c r="H11" s="65">
        <f>VLOOKUP($A11,'Return Data'!$B$7:$R$2843,12,0)</f>
        <v>36.948999999999998</v>
      </c>
      <c r="I11" s="66">
        <f t="shared" si="2"/>
        <v>3</v>
      </c>
      <c r="J11" s="65">
        <f>VLOOKUP($A11,'Return Data'!$B$7:$R$2843,13,0)</f>
        <v>56.564999999999998</v>
      </c>
      <c r="K11" s="66">
        <f t="shared" si="3"/>
        <v>3</v>
      </c>
      <c r="L11" s="65">
        <f>VLOOKUP($A11,'Return Data'!$B$7:$R$2843,17,0)</f>
        <v>14.2325</v>
      </c>
      <c r="M11" s="66">
        <f>RANK(L11,L$8:L$13,0)</f>
        <v>2</v>
      </c>
      <c r="N11" s="65">
        <f>VLOOKUP($A11,'Return Data'!$B$7:$R$2843,14,0)</f>
        <v>10.550599999999999</v>
      </c>
      <c r="O11" s="66">
        <f>RANK(N11,N$8:N$13,0)</f>
        <v>1</v>
      </c>
      <c r="P11" s="65">
        <f>VLOOKUP($A11,'Return Data'!$B$7:$R$2843,15,0)</f>
        <v>16.0608</v>
      </c>
      <c r="Q11" s="66">
        <f>RANK(P11,P$8:P$13,0)</f>
        <v>1</v>
      </c>
      <c r="R11" s="65">
        <f>VLOOKUP($A11,'Return Data'!$B$7:$R$2843,16,0)</f>
        <v>12.587400000000001</v>
      </c>
      <c r="S11" s="67">
        <f t="shared" si="4"/>
        <v>5</v>
      </c>
    </row>
    <row r="12" spans="1:20" x14ac:dyDescent="0.3">
      <c r="A12" s="63" t="s">
        <v>776</v>
      </c>
      <c r="B12" s="64">
        <f>VLOOKUP($A12,'Return Data'!$B$7:$R$2843,3,0)</f>
        <v>44302</v>
      </c>
      <c r="C12" s="65">
        <f>VLOOKUP($A12,'Return Data'!$B$7:$R$2843,4,0)</f>
        <v>63.909500000000001</v>
      </c>
      <c r="D12" s="65">
        <f>VLOOKUP($A12,'Return Data'!$B$7:$R$2843,10,0)</f>
        <v>6.8746</v>
      </c>
      <c r="E12" s="66">
        <f t="shared" si="0"/>
        <v>1</v>
      </c>
      <c r="F12" s="65">
        <f>VLOOKUP($A12,'Return Data'!$B$7:$R$2843,11,0)</f>
        <v>36.300400000000003</v>
      </c>
      <c r="G12" s="66">
        <f t="shared" si="1"/>
        <v>1</v>
      </c>
      <c r="H12" s="65">
        <f>VLOOKUP($A12,'Return Data'!$B$7:$R$2843,12,0)</f>
        <v>53.332599999999999</v>
      </c>
      <c r="I12" s="66">
        <f t="shared" si="2"/>
        <v>1</v>
      </c>
      <c r="J12" s="65">
        <f>VLOOKUP($A12,'Return Data'!$B$7:$R$2843,13,0)</f>
        <v>75.330399999999997</v>
      </c>
      <c r="K12" s="66">
        <f t="shared" si="3"/>
        <v>1</v>
      </c>
      <c r="L12" s="65">
        <f>VLOOKUP($A12,'Return Data'!$B$7:$R$2843,17,0)</f>
        <v>15.808299999999999</v>
      </c>
      <c r="M12" s="66">
        <f>RANK(L12,L$8:L$13,0)</f>
        <v>1</v>
      </c>
      <c r="N12" s="65">
        <f>VLOOKUP($A12,'Return Data'!$B$7:$R$2843,14,0)</f>
        <v>9.9565000000000001</v>
      </c>
      <c r="O12" s="66">
        <f>RANK(N12,N$8:N$13,0)</f>
        <v>3</v>
      </c>
      <c r="P12" s="65">
        <f>VLOOKUP($A12,'Return Data'!$B$7:$R$2843,15,0)</f>
        <v>14.1913</v>
      </c>
      <c r="Q12" s="66">
        <f>RANK(P12,P$8:P$13,0)</f>
        <v>2</v>
      </c>
      <c r="R12" s="65">
        <f>VLOOKUP($A12,'Return Data'!$B$7:$R$2843,16,0)</f>
        <v>13.2349</v>
      </c>
      <c r="S12" s="67">
        <f t="shared" si="4"/>
        <v>4</v>
      </c>
    </row>
    <row r="13" spans="1:20" x14ac:dyDescent="0.3">
      <c r="A13" s="63" t="s">
        <v>779</v>
      </c>
      <c r="B13" s="64">
        <f>VLOOKUP($A13,'Return Data'!$B$7:$R$2843,3,0)</f>
        <v>44302</v>
      </c>
      <c r="C13" s="65">
        <f>VLOOKUP($A13,'Return Data'!$B$7:$R$2843,4,0)</f>
        <v>84.517200000000003</v>
      </c>
      <c r="D13" s="65">
        <f>VLOOKUP($A13,'Return Data'!$B$7:$R$2843,10,0)</f>
        <v>3.1021999999999998</v>
      </c>
      <c r="E13" s="66">
        <f t="shared" si="0"/>
        <v>5</v>
      </c>
      <c r="F13" s="65">
        <f>VLOOKUP($A13,'Return Data'!$B$7:$R$2843,11,0)</f>
        <v>25.3537</v>
      </c>
      <c r="G13" s="66">
        <f t="shared" si="1"/>
        <v>4</v>
      </c>
      <c r="H13" s="65">
        <f>VLOOKUP($A13,'Return Data'!$B$7:$R$2843,12,0)</f>
        <v>33.5563</v>
      </c>
      <c r="I13" s="66">
        <f t="shared" si="2"/>
        <v>4</v>
      </c>
      <c r="J13" s="65">
        <f>VLOOKUP($A13,'Return Data'!$B$7:$R$2843,13,0)</f>
        <v>55.693600000000004</v>
      </c>
      <c r="K13" s="66">
        <f t="shared" si="3"/>
        <v>4</v>
      </c>
      <c r="L13" s="65">
        <f>VLOOKUP($A13,'Return Data'!$B$7:$R$2843,17,0)</f>
        <v>12.936999999999999</v>
      </c>
      <c r="M13" s="66">
        <f>RANK(L13,L$8:L$13,0)</f>
        <v>3</v>
      </c>
      <c r="N13" s="65">
        <f>VLOOKUP($A13,'Return Data'!$B$7:$R$2843,14,0)</f>
        <v>10.4358</v>
      </c>
      <c r="O13" s="66">
        <f>RANK(N13,N$8:N$13,0)</f>
        <v>2</v>
      </c>
      <c r="P13" s="65">
        <f>VLOOKUP($A13,'Return Data'!$B$7:$R$2843,15,0)</f>
        <v>13.076599999999999</v>
      </c>
      <c r="Q13" s="66">
        <f>RANK(P13,P$8:P$13,0)</f>
        <v>3</v>
      </c>
      <c r="R13" s="65">
        <f>VLOOKUP($A13,'Return Data'!$B$7:$R$2843,16,0)</f>
        <v>14.304500000000001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3.9363333333333337</v>
      </c>
      <c r="E15" s="74"/>
      <c r="F15" s="75">
        <f>AVERAGE(F8:F13)</f>
        <v>28.305700000000002</v>
      </c>
      <c r="G15" s="74"/>
      <c r="H15" s="75">
        <f>AVERAGE(H8:H13)</f>
        <v>38.106916666666663</v>
      </c>
      <c r="I15" s="74"/>
      <c r="J15" s="75">
        <f>AVERAGE(J8:J13)</f>
        <v>59.753133333333331</v>
      </c>
      <c r="K15" s="74"/>
      <c r="L15" s="75">
        <f>AVERAGE(L8:L13)</f>
        <v>12.435599999999999</v>
      </c>
      <c r="M15" s="74"/>
      <c r="N15" s="75">
        <f>AVERAGE(N8:N13)</f>
        <v>7.9740200000000003</v>
      </c>
      <c r="O15" s="74"/>
      <c r="P15" s="75">
        <f>AVERAGE(P8:P13)</f>
        <v>12.785540000000001</v>
      </c>
      <c r="Q15" s="74"/>
      <c r="R15" s="75">
        <f>AVERAGE(R8:R13)</f>
        <v>14.02435</v>
      </c>
      <c r="S15" s="76"/>
    </row>
    <row r="16" spans="1:20" x14ac:dyDescent="0.3">
      <c r="A16" s="73" t="s">
        <v>28</v>
      </c>
      <c r="B16" s="74"/>
      <c r="C16" s="74"/>
      <c r="D16" s="75">
        <f>MIN(D8:D13)</f>
        <v>0.21460000000000001</v>
      </c>
      <c r="E16" s="74"/>
      <c r="F16" s="75">
        <f>MIN(F8:F13)</f>
        <v>21.1938</v>
      </c>
      <c r="G16" s="74"/>
      <c r="H16" s="75">
        <f>MIN(H8:H13)</f>
        <v>31.599699999999999</v>
      </c>
      <c r="I16" s="74"/>
      <c r="J16" s="75">
        <f>MIN(J8:J13)</f>
        <v>51.295900000000003</v>
      </c>
      <c r="K16" s="74"/>
      <c r="L16" s="75">
        <f>MIN(L8:L13)</f>
        <v>7.8569000000000004</v>
      </c>
      <c r="M16" s="74"/>
      <c r="N16" s="75">
        <f>MIN(N8:N13)</f>
        <v>4.0723000000000003</v>
      </c>
      <c r="O16" s="74"/>
      <c r="P16" s="75">
        <f>MIN(P8:P13)</f>
        <v>9.1853999999999996</v>
      </c>
      <c r="Q16" s="74"/>
      <c r="R16" s="75">
        <f>MIN(R8:R13)</f>
        <v>10.466200000000001</v>
      </c>
      <c r="S16" s="76"/>
    </row>
    <row r="17" spans="1:19" ht="15" thickBot="1" x14ac:dyDescent="0.35">
      <c r="A17" s="77" t="s">
        <v>29</v>
      </c>
      <c r="B17" s="78"/>
      <c r="C17" s="78"/>
      <c r="D17" s="79">
        <f>MAX(D8:D13)</f>
        <v>6.8746</v>
      </c>
      <c r="E17" s="78"/>
      <c r="F17" s="79">
        <f>MAX(F8:F13)</f>
        <v>36.300400000000003</v>
      </c>
      <c r="G17" s="78"/>
      <c r="H17" s="79">
        <f>MAX(H8:H13)</f>
        <v>53.332599999999999</v>
      </c>
      <c r="I17" s="78"/>
      <c r="J17" s="79">
        <f>MAX(J8:J13)</f>
        <v>75.330399999999997</v>
      </c>
      <c r="K17" s="78"/>
      <c r="L17" s="79">
        <f>MAX(L8:L13)</f>
        <v>15.808299999999999</v>
      </c>
      <c r="M17" s="78"/>
      <c r="N17" s="79">
        <f>MAX(N8:N13)</f>
        <v>10.550599999999999</v>
      </c>
      <c r="O17" s="78"/>
      <c r="P17" s="79">
        <f>MAX(P8:P13)</f>
        <v>16.0608</v>
      </c>
      <c r="Q17" s="78"/>
      <c r="R17" s="79">
        <f>MAX(R8:R13)</f>
        <v>17.913900000000002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1582</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824</v>
      </c>
      <c r="B8" s="64">
        <f>VLOOKUP($A8,'Return Data'!$B$7:$R$2843,3,0)</f>
        <v>44302</v>
      </c>
      <c r="C8" s="65">
        <f>VLOOKUP($A8,'Return Data'!$B$7:$R$2843,4,0)</f>
        <v>81.428299999999993</v>
      </c>
      <c r="D8" s="65">
        <f>VLOOKUP($A8,'Return Data'!$B$7:$R$2843,10,0)</f>
        <v>-3.2199999999999999E-2</v>
      </c>
      <c r="E8" s="66">
        <f t="shared" ref="E8:E29" si="0">RANK(D8,D$8:D$29,0)</f>
        <v>19</v>
      </c>
      <c r="F8" s="65">
        <f>VLOOKUP($A8,'Return Data'!$B$7:$R$2843,11,0)</f>
        <v>24.733899999999998</v>
      </c>
      <c r="G8" s="66">
        <f t="shared" ref="G8:G29" si="1">RANK(F8,F$8:F$29,0)</f>
        <v>14</v>
      </c>
      <c r="H8" s="65">
        <f>VLOOKUP($A8,'Return Data'!$B$7:$R$2843,12,0)</f>
        <v>34.253399999999999</v>
      </c>
      <c r="I8" s="66">
        <f t="shared" ref="I8:I27" si="2">RANK(H8,H$8:H$29,0)</f>
        <v>16</v>
      </c>
      <c r="J8" s="65">
        <f>VLOOKUP($A8,'Return Data'!$B$7:$R$2843,13,0)</f>
        <v>55.225099999999998</v>
      </c>
      <c r="K8" s="66">
        <f t="shared" ref="K8:K26" si="3">RANK(J8,J$8:J$29,0)</f>
        <v>14</v>
      </c>
      <c r="L8" s="65">
        <f>VLOOKUP($A8,'Return Data'!$B$7:$R$2843,17,0)</f>
        <v>13.0131</v>
      </c>
      <c r="M8" s="66">
        <f t="shared" ref="M8:M26" si="4">RANK(L8,L$8:L$29,0)</f>
        <v>12</v>
      </c>
      <c r="N8" s="65">
        <f>VLOOKUP($A8,'Return Data'!$B$7:$R$2843,14,0)</f>
        <v>11.0223</v>
      </c>
      <c r="O8" s="66">
        <f t="shared" ref="O8" si="5">RANK(N8,N$8:N$29,0)</f>
        <v>10</v>
      </c>
      <c r="P8" s="65">
        <f>VLOOKUP($A8,'Return Data'!$B$7:$R$2843,15,0)</f>
        <v>13.738899999999999</v>
      </c>
      <c r="Q8" s="66">
        <f t="shared" ref="Q8" si="6">RANK(P8,P$8:P$29,0)</f>
        <v>13</v>
      </c>
      <c r="R8" s="65">
        <f>VLOOKUP($A8,'Return Data'!$B$7:$R$2843,16,0)</f>
        <v>14.638</v>
      </c>
      <c r="S8" s="67">
        <f t="shared" ref="S8:S29" si="7">RANK(R8,R$8:R$29,0)</f>
        <v>13</v>
      </c>
    </row>
    <row r="9" spans="1:20" x14ac:dyDescent="0.3">
      <c r="A9" s="63" t="s">
        <v>825</v>
      </c>
      <c r="B9" s="64">
        <f>VLOOKUP($A9,'Return Data'!$B$7:$R$2843,3,0)</f>
        <v>44302</v>
      </c>
      <c r="C9" s="65">
        <f>VLOOKUP($A9,'Return Data'!$B$7:$R$2843,4,0)</f>
        <v>41.47</v>
      </c>
      <c r="D9" s="65">
        <f>VLOOKUP($A9,'Return Data'!$B$7:$R$2843,10,0)</f>
        <v>0.3387</v>
      </c>
      <c r="E9" s="66">
        <f t="shared" si="0"/>
        <v>17</v>
      </c>
      <c r="F9" s="65">
        <f>VLOOKUP($A9,'Return Data'!$B$7:$R$2843,11,0)</f>
        <v>25.438600000000001</v>
      </c>
      <c r="G9" s="66">
        <f t="shared" si="1"/>
        <v>13</v>
      </c>
      <c r="H9" s="65">
        <f>VLOOKUP($A9,'Return Data'!$B$7:$R$2843,12,0)</f>
        <v>37.181600000000003</v>
      </c>
      <c r="I9" s="66">
        <f t="shared" si="2"/>
        <v>11</v>
      </c>
      <c r="J9" s="65">
        <f>VLOOKUP($A9,'Return Data'!$B$7:$R$2843,13,0)</f>
        <v>58.403399999999998</v>
      </c>
      <c r="K9" s="66">
        <f t="shared" si="3"/>
        <v>12</v>
      </c>
      <c r="L9" s="65">
        <f>VLOOKUP($A9,'Return Data'!$B$7:$R$2843,17,0)</f>
        <v>17.742799999999999</v>
      </c>
      <c r="M9" s="66">
        <f t="shared" si="4"/>
        <v>5</v>
      </c>
      <c r="N9" s="65">
        <f>VLOOKUP($A9,'Return Data'!$B$7:$R$2843,14,0)</f>
        <v>13.0146</v>
      </c>
      <c r="O9" s="66">
        <f t="shared" ref="O9:O27" si="8">RANK(N9,N$8:N$29,0)</f>
        <v>4</v>
      </c>
      <c r="P9" s="65">
        <f>VLOOKUP($A9,'Return Data'!$B$7:$R$2843,15,0)</f>
        <v>18.149000000000001</v>
      </c>
      <c r="Q9" s="66">
        <f t="shared" ref="Q9:Q27" si="9">RANK(P9,P$8:P$29,0)</f>
        <v>2</v>
      </c>
      <c r="R9" s="65">
        <f>VLOOKUP($A9,'Return Data'!$B$7:$R$2843,16,0)</f>
        <v>16.5319</v>
      </c>
      <c r="S9" s="67">
        <f t="shared" si="7"/>
        <v>8</v>
      </c>
    </row>
    <row r="10" spans="1:20" x14ac:dyDescent="0.3">
      <c r="A10" s="63" t="s">
        <v>827</v>
      </c>
      <c r="B10" s="64">
        <f>VLOOKUP($A10,'Return Data'!$B$7:$R$2843,3,0)</f>
        <v>44302</v>
      </c>
      <c r="C10" s="65">
        <f>VLOOKUP($A10,'Return Data'!$B$7:$R$2843,4,0)</f>
        <v>12.722</v>
      </c>
      <c r="D10" s="65">
        <f>VLOOKUP($A10,'Return Data'!$B$7:$R$2843,10,0)</f>
        <v>-0.1021</v>
      </c>
      <c r="E10" s="66">
        <f t="shared" si="0"/>
        <v>20</v>
      </c>
      <c r="F10" s="65">
        <f>VLOOKUP($A10,'Return Data'!$B$7:$R$2843,11,0)</f>
        <v>22.680800000000001</v>
      </c>
      <c r="G10" s="66">
        <f t="shared" si="1"/>
        <v>19</v>
      </c>
      <c r="H10" s="65">
        <f>VLOOKUP($A10,'Return Data'!$B$7:$R$2843,12,0)</f>
        <v>31.752300000000002</v>
      </c>
      <c r="I10" s="66">
        <f t="shared" si="2"/>
        <v>19</v>
      </c>
      <c r="J10" s="65">
        <f>VLOOKUP($A10,'Return Data'!$B$7:$R$2843,13,0)</f>
        <v>50.538400000000003</v>
      </c>
      <c r="K10" s="66">
        <f t="shared" si="3"/>
        <v>21</v>
      </c>
      <c r="L10" s="65">
        <f>VLOOKUP($A10,'Return Data'!$B$7:$R$2843,17,0)</f>
        <v>13.7776</v>
      </c>
      <c r="M10" s="66">
        <f t="shared" si="4"/>
        <v>10</v>
      </c>
      <c r="N10" s="65">
        <f>VLOOKUP($A10,'Return Data'!$B$7:$R$2843,14,0)</f>
        <v>8.3009000000000004</v>
      </c>
      <c r="O10" s="66">
        <f t="shared" si="8"/>
        <v>14</v>
      </c>
      <c r="P10" s="65"/>
      <c r="Q10" s="66"/>
      <c r="R10" s="65">
        <f>VLOOKUP($A10,'Return Data'!$B$7:$R$2843,16,0)</f>
        <v>7.0605000000000002</v>
      </c>
      <c r="S10" s="67">
        <f t="shared" si="7"/>
        <v>22</v>
      </c>
    </row>
    <row r="11" spans="1:20" x14ac:dyDescent="0.3">
      <c r="A11" s="63" t="s">
        <v>829</v>
      </c>
      <c r="B11" s="64">
        <f>VLOOKUP($A11,'Return Data'!$B$7:$R$2843,3,0)</f>
        <v>44302</v>
      </c>
      <c r="C11" s="65">
        <f>VLOOKUP($A11,'Return Data'!$B$7:$R$2843,4,0)</f>
        <v>31.51</v>
      </c>
      <c r="D11" s="65">
        <f>VLOOKUP($A11,'Return Data'!$B$7:$R$2843,10,0)</f>
        <v>1.4683999999999999</v>
      </c>
      <c r="E11" s="66">
        <f t="shared" si="0"/>
        <v>13</v>
      </c>
      <c r="F11" s="65">
        <f>VLOOKUP($A11,'Return Data'!$B$7:$R$2843,11,0)</f>
        <v>24.4815</v>
      </c>
      <c r="G11" s="66">
        <f t="shared" si="1"/>
        <v>16</v>
      </c>
      <c r="H11" s="65">
        <f>VLOOKUP($A11,'Return Data'!$B$7:$R$2843,12,0)</f>
        <v>34.439799999999998</v>
      </c>
      <c r="I11" s="66">
        <f t="shared" si="2"/>
        <v>15</v>
      </c>
      <c r="J11" s="65">
        <f>VLOOKUP($A11,'Return Data'!$B$7:$R$2843,13,0)</f>
        <v>59.609000000000002</v>
      </c>
      <c r="K11" s="66">
        <f t="shared" si="3"/>
        <v>9</v>
      </c>
      <c r="L11" s="65">
        <f>VLOOKUP($A11,'Return Data'!$B$7:$R$2843,17,0)</f>
        <v>13.635899999999999</v>
      </c>
      <c r="M11" s="66">
        <f t="shared" si="4"/>
        <v>11</v>
      </c>
      <c r="N11" s="65">
        <f>VLOOKUP($A11,'Return Data'!$B$7:$R$2843,14,0)</f>
        <v>10.210900000000001</v>
      </c>
      <c r="O11" s="66">
        <f t="shared" si="8"/>
        <v>12</v>
      </c>
      <c r="P11" s="65">
        <f>VLOOKUP($A11,'Return Data'!$B$7:$R$2843,15,0)</f>
        <v>12.8782</v>
      </c>
      <c r="Q11" s="66">
        <f t="shared" si="9"/>
        <v>14</v>
      </c>
      <c r="R11" s="65">
        <f>VLOOKUP($A11,'Return Data'!$B$7:$R$2843,16,0)</f>
        <v>13.440200000000001</v>
      </c>
      <c r="S11" s="67">
        <f t="shared" si="7"/>
        <v>16</v>
      </c>
    </row>
    <row r="12" spans="1:20" x14ac:dyDescent="0.3">
      <c r="A12" s="63" t="s">
        <v>832</v>
      </c>
      <c r="B12" s="64">
        <f>VLOOKUP($A12,'Return Data'!$B$7:$R$2843,3,0)</f>
        <v>44302</v>
      </c>
      <c r="C12" s="65">
        <f>VLOOKUP($A12,'Return Data'!$B$7:$R$2843,4,0)</f>
        <v>56.403700000000001</v>
      </c>
      <c r="D12" s="65">
        <f>VLOOKUP($A12,'Return Data'!$B$7:$R$2843,10,0)</f>
        <v>4.2328000000000001</v>
      </c>
      <c r="E12" s="66">
        <f t="shared" si="0"/>
        <v>7</v>
      </c>
      <c r="F12" s="65">
        <f>VLOOKUP($A12,'Return Data'!$B$7:$R$2843,11,0)</f>
        <v>41.703600000000002</v>
      </c>
      <c r="G12" s="66">
        <f t="shared" si="1"/>
        <v>2</v>
      </c>
      <c r="H12" s="65">
        <f>VLOOKUP($A12,'Return Data'!$B$7:$R$2843,12,0)</f>
        <v>47.369300000000003</v>
      </c>
      <c r="I12" s="66">
        <f t="shared" si="2"/>
        <v>3</v>
      </c>
      <c r="J12" s="65">
        <f>VLOOKUP($A12,'Return Data'!$B$7:$R$2843,13,0)</f>
        <v>62.463299999999997</v>
      </c>
      <c r="K12" s="66">
        <f t="shared" si="3"/>
        <v>7</v>
      </c>
      <c r="L12" s="65">
        <f>VLOOKUP($A12,'Return Data'!$B$7:$R$2843,17,0)</f>
        <v>12.016</v>
      </c>
      <c r="M12" s="66">
        <f t="shared" si="4"/>
        <v>14</v>
      </c>
      <c r="N12" s="65">
        <f>VLOOKUP($A12,'Return Data'!$B$7:$R$2843,14,0)</f>
        <v>11.4015</v>
      </c>
      <c r="O12" s="66">
        <f t="shared" si="8"/>
        <v>9</v>
      </c>
      <c r="P12" s="65">
        <f>VLOOKUP($A12,'Return Data'!$B$7:$R$2843,15,0)</f>
        <v>14.201599999999999</v>
      </c>
      <c r="Q12" s="66">
        <f t="shared" si="9"/>
        <v>11</v>
      </c>
      <c r="R12" s="65">
        <f>VLOOKUP($A12,'Return Data'!$B$7:$R$2843,16,0)</f>
        <v>17.682300000000001</v>
      </c>
      <c r="S12" s="67">
        <f t="shared" si="7"/>
        <v>6</v>
      </c>
    </row>
    <row r="13" spans="1:20" x14ac:dyDescent="0.3">
      <c r="A13" s="63" t="s">
        <v>834</v>
      </c>
      <c r="B13" s="64">
        <f>VLOOKUP($A13,'Return Data'!$B$7:$R$2843,3,0)</f>
        <v>44302</v>
      </c>
      <c r="C13" s="65">
        <f>VLOOKUP($A13,'Return Data'!$B$7:$R$2843,4,0)</f>
        <v>93.594999999999999</v>
      </c>
      <c r="D13" s="65">
        <f>VLOOKUP($A13,'Return Data'!$B$7:$R$2843,10,0)</f>
        <v>3.3092000000000001</v>
      </c>
      <c r="E13" s="66">
        <f t="shared" si="0"/>
        <v>10</v>
      </c>
      <c r="F13" s="65">
        <f>VLOOKUP($A13,'Return Data'!$B$7:$R$2843,11,0)</f>
        <v>32.836100000000002</v>
      </c>
      <c r="G13" s="66">
        <f t="shared" si="1"/>
        <v>4</v>
      </c>
      <c r="H13" s="65">
        <f>VLOOKUP($A13,'Return Data'!$B$7:$R$2843,12,0)</f>
        <v>36.193600000000004</v>
      </c>
      <c r="I13" s="66">
        <f t="shared" si="2"/>
        <v>12</v>
      </c>
      <c r="J13" s="65">
        <f>VLOOKUP($A13,'Return Data'!$B$7:$R$2843,13,0)</f>
        <v>55.341799999999999</v>
      </c>
      <c r="K13" s="66">
        <f t="shared" si="3"/>
        <v>13</v>
      </c>
      <c r="L13" s="65">
        <f>VLOOKUP($A13,'Return Data'!$B$7:$R$2843,17,0)</f>
        <v>5.7183000000000002</v>
      </c>
      <c r="M13" s="66">
        <f t="shared" si="4"/>
        <v>17</v>
      </c>
      <c r="N13" s="65">
        <f>VLOOKUP($A13,'Return Data'!$B$7:$R$2843,14,0)</f>
        <v>3.7360000000000002</v>
      </c>
      <c r="O13" s="66">
        <f t="shared" si="8"/>
        <v>17</v>
      </c>
      <c r="P13" s="65">
        <f>VLOOKUP($A13,'Return Data'!$B$7:$R$2843,15,0)</f>
        <v>10.0395</v>
      </c>
      <c r="Q13" s="66">
        <f t="shared" si="9"/>
        <v>15</v>
      </c>
      <c r="R13" s="65">
        <f>VLOOKUP($A13,'Return Data'!$B$7:$R$2843,16,0)</f>
        <v>10.8643</v>
      </c>
      <c r="S13" s="67">
        <f t="shared" si="7"/>
        <v>20</v>
      </c>
    </row>
    <row r="14" spans="1:20" x14ac:dyDescent="0.3">
      <c r="A14" s="63" t="s">
        <v>837</v>
      </c>
      <c r="B14" s="64">
        <f>VLOOKUP($A14,'Return Data'!$B$7:$R$2843,3,0)</f>
        <v>44302</v>
      </c>
      <c r="C14" s="65">
        <f>VLOOKUP($A14,'Return Data'!$B$7:$R$2843,4,0)</f>
        <v>42.86</v>
      </c>
      <c r="D14" s="65">
        <f>VLOOKUP($A14,'Return Data'!$B$7:$R$2843,10,0)</f>
        <v>1.9504999999999999</v>
      </c>
      <c r="E14" s="66">
        <f t="shared" si="0"/>
        <v>12</v>
      </c>
      <c r="F14" s="65">
        <f>VLOOKUP($A14,'Return Data'!$B$7:$R$2843,11,0)</f>
        <v>32.447499999999998</v>
      </c>
      <c r="G14" s="66">
        <f t="shared" si="1"/>
        <v>5</v>
      </c>
      <c r="H14" s="65">
        <f>VLOOKUP($A14,'Return Data'!$B$7:$R$2843,12,0)</f>
        <v>34.949599999999997</v>
      </c>
      <c r="I14" s="66">
        <f t="shared" si="2"/>
        <v>14</v>
      </c>
      <c r="J14" s="65">
        <f>VLOOKUP($A14,'Return Data'!$B$7:$R$2843,13,0)</f>
        <v>59.035299999999999</v>
      </c>
      <c r="K14" s="66">
        <f t="shared" si="3"/>
        <v>11</v>
      </c>
      <c r="L14" s="65">
        <f>VLOOKUP($A14,'Return Data'!$B$7:$R$2843,17,0)</f>
        <v>14.238200000000001</v>
      </c>
      <c r="M14" s="66">
        <f t="shared" si="4"/>
        <v>9</v>
      </c>
      <c r="N14" s="65">
        <f>VLOOKUP($A14,'Return Data'!$B$7:$R$2843,14,0)</f>
        <v>12.7278</v>
      </c>
      <c r="O14" s="66">
        <f t="shared" si="8"/>
        <v>6</v>
      </c>
      <c r="P14" s="65">
        <f>VLOOKUP($A14,'Return Data'!$B$7:$R$2843,15,0)</f>
        <v>13.9063</v>
      </c>
      <c r="Q14" s="66">
        <f t="shared" si="9"/>
        <v>12</v>
      </c>
      <c r="R14" s="65">
        <f>VLOOKUP($A14,'Return Data'!$B$7:$R$2843,16,0)</f>
        <v>13.2179</v>
      </c>
      <c r="S14" s="67">
        <f t="shared" si="7"/>
        <v>17</v>
      </c>
    </row>
    <row r="15" spans="1:20" x14ac:dyDescent="0.3">
      <c r="A15" s="63" t="s">
        <v>838</v>
      </c>
      <c r="B15" s="64">
        <f>VLOOKUP($A15,'Return Data'!$B$7:$R$2843,3,0)</f>
        <v>44302</v>
      </c>
      <c r="C15" s="65">
        <f>VLOOKUP($A15,'Return Data'!$B$7:$R$2843,4,0)</f>
        <v>13.02</v>
      </c>
      <c r="D15" s="65">
        <f>VLOOKUP($A15,'Return Data'!$B$7:$R$2843,10,0)</f>
        <v>0.23089999999999999</v>
      </c>
      <c r="E15" s="66">
        <f t="shared" si="0"/>
        <v>18</v>
      </c>
      <c r="F15" s="65">
        <f>VLOOKUP($A15,'Return Data'!$B$7:$R$2843,11,0)</f>
        <v>21.455200000000001</v>
      </c>
      <c r="G15" s="66">
        <f t="shared" si="1"/>
        <v>20</v>
      </c>
      <c r="H15" s="65">
        <f>VLOOKUP($A15,'Return Data'!$B$7:$R$2843,12,0)</f>
        <v>31.648099999999999</v>
      </c>
      <c r="I15" s="66">
        <f t="shared" si="2"/>
        <v>20</v>
      </c>
      <c r="J15" s="65">
        <f>VLOOKUP($A15,'Return Data'!$B$7:$R$2843,13,0)</f>
        <v>53.900700000000001</v>
      </c>
      <c r="K15" s="66">
        <f t="shared" si="3"/>
        <v>15</v>
      </c>
      <c r="L15" s="65">
        <f>VLOOKUP($A15,'Return Data'!$B$7:$R$2843,17,0)</f>
        <v>11.127700000000001</v>
      </c>
      <c r="M15" s="66">
        <f t="shared" si="4"/>
        <v>16</v>
      </c>
      <c r="N15" s="65">
        <f>VLOOKUP($A15,'Return Data'!$B$7:$R$2843,14,0)</f>
        <v>8.8612000000000002</v>
      </c>
      <c r="O15" s="66">
        <f t="shared" si="8"/>
        <v>13</v>
      </c>
      <c r="P15" s="65"/>
      <c r="Q15" s="66"/>
      <c r="R15" s="65">
        <f>VLOOKUP($A15,'Return Data'!$B$7:$R$2843,16,0)</f>
        <v>8.0373000000000001</v>
      </c>
      <c r="S15" s="67">
        <f t="shared" si="7"/>
        <v>21</v>
      </c>
    </row>
    <row r="16" spans="1:20" x14ac:dyDescent="0.3">
      <c r="A16" s="63" t="s">
        <v>840</v>
      </c>
      <c r="B16" s="64">
        <f>VLOOKUP($A16,'Return Data'!$B$7:$R$2843,3,0)</f>
        <v>44302</v>
      </c>
      <c r="C16" s="65">
        <f>VLOOKUP($A16,'Return Data'!$B$7:$R$2843,4,0)</f>
        <v>49.96</v>
      </c>
      <c r="D16" s="65">
        <f>VLOOKUP($A16,'Return Data'!$B$7:$R$2843,10,0)</f>
        <v>-3.2907000000000002</v>
      </c>
      <c r="E16" s="66">
        <f t="shared" si="0"/>
        <v>22</v>
      </c>
      <c r="F16" s="65">
        <f>VLOOKUP($A16,'Return Data'!$B$7:$R$2843,11,0)</f>
        <v>13.082800000000001</v>
      </c>
      <c r="G16" s="66">
        <f t="shared" si="1"/>
        <v>22</v>
      </c>
      <c r="H16" s="65">
        <f>VLOOKUP($A16,'Return Data'!$B$7:$R$2843,12,0)</f>
        <v>27.189399999999999</v>
      </c>
      <c r="I16" s="66">
        <f t="shared" si="2"/>
        <v>22</v>
      </c>
      <c r="J16" s="65">
        <f>VLOOKUP($A16,'Return Data'!$B$7:$R$2843,13,0)</f>
        <v>53.110599999999998</v>
      </c>
      <c r="K16" s="66">
        <f t="shared" si="3"/>
        <v>17</v>
      </c>
      <c r="L16" s="65">
        <f>VLOOKUP($A16,'Return Data'!$B$7:$R$2843,17,0)</f>
        <v>11.5747</v>
      </c>
      <c r="M16" s="66">
        <f t="shared" si="4"/>
        <v>15</v>
      </c>
      <c r="N16" s="65">
        <f>VLOOKUP($A16,'Return Data'!$B$7:$R$2843,14,0)</f>
        <v>5.3650000000000002</v>
      </c>
      <c r="O16" s="66">
        <f t="shared" si="8"/>
        <v>16</v>
      </c>
      <c r="P16" s="65">
        <f>VLOOKUP($A16,'Return Data'!$B$7:$R$2843,15,0)</f>
        <v>14.2631</v>
      </c>
      <c r="Q16" s="66">
        <f t="shared" si="9"/>
        <v>10</v>
      </c>
      <c r="R16" s="65">
        <f>VLOOKUP($A16,'Return Data'!$B$7:$R$2843,16,0)</f>
        <v>11.6844</v>
      </c>
      <c r="S16" s="67">
        <f t="shared" si="7"/>
        <v>19</v>
      </c>
    </row>
    <row r="17" spans="1:19" x14ac:dyDescent="0.3">
      <c r="A17" s="63" t="s">
        <v>842</v>
      </c>
      <c r="B17" s="64">
        <f>VLOOKUP($A17,'Return Data'!$B$7:$R$2843,3,0)</f>
        <v>44302</v>
      </c>
      <c r="C17" s="65">
        <f>VLOOKUP($A17,'Return Data'!$B$7:$R$2843,4,0)</f>
        <v>25.533999999999999</v>
      </c>
      <c r="D17" s="65">
        <f>VLOOKUP($A17,'Return Data'!$B$7:$R$2843,10,0)</f>
        <v>0.58379999999999999</v>
      </c>
      <c r="E17" s="66">
        <f t="shared" si="0"/>
        <v>16</v>
      </c>
      <c r="F17" s="65">
        <f>VLOOKUP($A17,'Return Data'!$B$7:$R$2843,11,0)</f>
        <v>26.3109</v>
      </c>
      <c r="G17" s="66">
        <f t="shared" si="1"/>
        <v>12</v>
      </c>
      <c r="H17" s="65">
        <f>VLOOKUP($A17,'Return Data'!$B$7:$R$2843,12,0)</f>
        <v>40.790999999999997</v>
      </c>
      <c r="I17" s="66">
        <f t="shared" si="2"/>
        <v>6</v>
      </c>
      <c r="J17" s="65">
        <f>VLOOKUP($A17,'Return Data'!$B$7:$R$2843,13,0)</f>
        <v>62.789400000000001</v>
      </c>
      <c r="K17" s="66">
        <f t="shared" si="3"/>
        <v>6</v>
      </c>
      <c r="L17" s="65">
        <f>VLOOKUP($A17,'Return Data'!$B$7:$R$2843,17,0)</f>
        <v>22.816400000000002</v>
      </c>
      <c r="M17" s="66">
        <f t="shared" si="4"/>
        <v>1</v>
      </c>
      <c r="N17" s="65">
        <f>VLOOKUP($A17,'Return Data'!$B$7:$R$2843,14,0)</f>
        <v>18.487300000000001</v>
      </c>
      <c r="O17" s="66">
        <f t="shared" si="8"/>
        <v>1</v>
      </c>
      <c r="P17" s="65">
        <f>VLOOKUP($A17,'Return Data'!$B$7:$R$2843,15,0)</f>
        <v>19.164899999999999</v>
      </c>
      <c r="Q17" s="66">
        <f t="shared" si="9"/>
        <v>1</v>
      </c>
      <c r="R17" s="65">
        <f>VLOOKUP($A17,'Return Data'!$B$7:$R$2843,16,0)</f>
        <v>15.602</v>
      </c>
      <c r="S17" s="67">
        <f t="shared" si="7"/>
        <v>11</v>
      </c>
    </row>
    <row r="18" spans="1:19" x14ac:dyDescent="0.3">
      <c r="A18" s="63" t="s">
        <v>845</v>
      </c>
      <c r="B18" s="64">
        <f>VLOOKUP($A18,'Return Data'!$B$7:$R$2843,3,0)</f>
        <v>44302</v>
      </c>
      <c r="C18" s="65">
        <f>VLOOKUP($A18,'Return Data'!$B$7:$R$2843,4,0)</f>
        <v>11.0665</v>
      </c>
      <c r="D18" s="65">
        <f>VLOOKUP($A18,'Return Data'!$B$7:$R$2843,10,0)</f>
        <v>-2.1175000000000002</v>
      </c>
      <c r="E18" s="66">
        <f t="shared" si="0"/>
        <v>21</v>
      </c>
      <c r="F18" s="65">
        <f>VLOOKUP($A18,'Return Data'!$B$7:$R$2843,11,0)</f>
        <v>26.749500000000001</v>
      </c>
      <c r="G18" s="66">
        <f t="shared" si="1"/>
        <v>10</v>
      </c>
      <c r="H18" s="65">
        <f>VLOOKUP($A18,'Return Data'!$B$7:$R$2843,12,0)</f>
        <v>31.208300000000001</v>
      </c>
      <c r="I18" s="66">
        <f t="shared" si="2"/>
        <v>21</v>
      </c>
      <c r="J18" s="65">
        <f>VLOOKUP($A18,'Return Data'!$B$7:$R$2843,13,0)</f>
        <v>44.171999999999997</v>
      </c>
      <c r="K18" s="66">
        <f t="shared" si="3"/>
        <v>22</v>
      </c>
      <c r="L18" s="65">
        <f>VLOOKUP($A18,'Return Data'!$B$7:$R$2843,17,0)</f>
        <v>4.3228</v>
      </c>
      <c r="M18" s="66">
        <f t="shared" si="4"/>
        <v>18</v>
      </c>
      <c r="N18" s="65">
        <f>VLOOKUP($A18,'Return Data'!$B$7:$R$2843,14,0)</f>
        <v>6.0336999999999996</v>
      </c>
      <c r="O18" s="66">
        <f t="shared" si="8"/>
        <v>15</v>
      </c>
      <c r="P18" s="65">
        <f>VLOOKUP($A18,'Return Data'!$B$7:$R$2843,15,0)</f>
        <v>14.574</v>
      </c>
      <c r="Q18" s="66">
        <f t="shared" si="9"/>
        <v>9</v>
      </c>
      <c r="R18" s="65">
        <f>VLOOKUP($A18,'Return Data'!$B$7:$R$2843,16,0)</f>
        <v>13.451599999999999</v>
      </c>
      <c r="S18" s="67">
        <f t="shared" si="7"/>
        <v>15</v>
      </c>
    </row>
    <row r="19" spans="1:19" x14ac:dyDescent="0.3">
      <c r="A19" s="63" t="s">
        <v>846</v>
      </c>
      <c r="B19" s="64">
        <f>VLOOKUP($A19,'Return Data'!$B$7:$R$2843,3,0)</f>
        <v>44302</v>
      </c>
      <c r="C19" s="65">
        <f>VLOOKUP($A19,'Return Data'!$B$7:$R$2843,4,0)</f>
        <v>13.804</v>
      </c>
      <c r="D19" s="65">
        <f>VLOOKUP($A19,'Return Data'!$B$7:$R$2843,10,0)</f>
        <v>4.3939000000000004</v>
      </c>
      <c r="E19" s="66">
        <f t="shared" si="0"/>
        <v>5</v>
      </c>
      <c r="F19" s="65">
        <f>VLOOKUP($A19,'Return Data'!$B$7:$R$2843,11,0)</f>
        <v>26.421800000000001</v>
      </c>
      <c r="G19" s="66">
        <f t="shared" si="1"/>
        <v>11</v>
      </c>
      <c r="H19" s="65">
        <f>VLOOKUP($A19,'Return Data'!$B$7:$R$2843,12,0)</f>
        <v>37.819499999999998</v>
      </c>
      <c r="I19" s="66">
        <f t="shared" si="2"/>
        <v>9</v>
      </c>
      <c r="J19" s="65">
        <f>VLOOKUP($A19,'Return Data'!$B$7:$R$2843,13,0)</f>
        <v>61.148699999999998</v>
      </c>
      <c r="K19" s="66">
        <f t="shared" si="3"/>
        <v>8</v>
      </c>
      <c r="L19" s="65"/>
      <c r="M19" s="66"/>
      <c r="N19" s="65"/>
      <c r="O19" s="66"/>
      <c r="P19" s="65"/>
      <c r="Q19" s="66"/>
      <c r="R19" s="65">
        <f>VLOOKUP($A19,'Return Data'!$B$7:$R$2843,16,0)</f>
        <v>20.184000000000001</v>
      </c>
      <c r="S19" s="67">
        <f t="shared" si="7"/>
        <v>3</v>
      </c>
    </row>
    <row r="20" spans="1:19" x14ac:dyDescent="0.3">
      <c r="A20" s="63" t="s">
        <v>848</v>
      </c>
      <c r="B20" s="64">
        <f>VLOOKUP($A20,'Return Data'!$B$7:$R$2843,3,0)</f>
        <v>44302</v>
      </c>
      <c r="C20" s="65">
        <f>VLOOKUP($A20,'Return Data'!$B$7:$R$2843,4,0)</f>
        <v>14.332000000000001</v>
      </c>
      <c r="D20" s="65">
        <f>VLOOKUP($A20,'Return Data'!$B$7:$R$2843,10,0)</f>
        <v>4.1721000000000004</v>
      </c>
      <c r="E20" s="66">
        <f t="shared" si="0"/>
        <v>9</v>
      </c>
      <c r="F20" s="65">
        <f>VLOOKUP($A20,'Return Data'!$B$7:$R$2843,11,0)</f>
        <v>19.692699999999999</v>
      </c>
      <c r="G20" s="66">
        <f t="shared" si="1"/>
        <v>21</v>
      </c>
      <c r="H20" s="65">
        <f>VLOOKUP($A20,'Return Data'!$B$7:$R$2843,12,0)</f>
        <v>32.863599999999998</v>
      </c>
      <c r="I20" s="66">
        <f t="shared" si="2"/>
        <v>17</v>
      </c>
      <c r="J20" s="65">
        <f>VLOOKUP($A20,'Return Data'!$B$7:$R$2843,13,0)</f>
        <v>51.741700000000002</v>
      </c>
      <c r="K20" s="66">
        <f t="shared" si="3"/>
        <v>19</v>
      </c>
      <c r="L20" s="65">
        <f>VLOOKUP($A20,'Return Data'!$B$7:$R$2843,17,0)</f>
        <v>14.809100000000001</v>
      </c>
      <c r="M20" s="66">
        <f t="shared" si="4"/>
        <v>7</v>
      </c>
      <c r="N20" s="65"/>
      <c r="O20" s="66"/>
      <c r="P20" s="65"/>
      <c r="Q20" s="66"/>
      <c r="R20" s="65">
        <f>VLOOKUP($A20,'Return Data'!$B$7:$R$2843,16,0)</f>
        <v>15.847899999999999</v>
      </c>
      <c r="S20" s="67">
        <f t="shared" si="7"/>
        <v>10</v>
      </c>
    </row>
    <row r="21" spans="1:19" x14ac:dyDescent="0.3">
      <c r="A21" s="63" t="s">
        <v>850</v>
      </c>
      <c r="B21" s="64">
        <f>VLOOKUP($A21,'Return Data'!$B$7:$R$2843,3,0)</f>
        <v>44302</v>
      </c>
      <c r="C21" s="65">
        <f>VLOOKUP($A21,'Return Data'!$B$7:$R$2843,4,0)</f>
        <v>16.065000000000001</v>
      </c>
      <c r="D21" s="65">
        <f>VLOOKUP($A21,'Return Data'!$B$7:$R$2843,10,0)</f>
        <v>4.1829000000000001</v>
      </c>
      <c r="E21" s="66">
        <f t="shared" si="0"/>
        <v>8</v>
      </c>
      <c r="F21" s="65">
        <f>VLOOKUP($A21,'Return Data'!$B$7:$R$2843,11,0)</f>
        <v>28.089600000000001</v>
      </c>
      <c r="G21" s="66">
        <f t="shared" si="1"/>
        <v>9</v>
      </c>
      <c r="H21" s="65">
        <f>VLOOKUP($A21,'Return Data'!$B$7:$R$2843,12,0)</f>
        <v>43.3735</v>
      </c>
      <c r="I21" s="66">
        <f t="shared" si="2"/>
        <v>4</v>
      </c>
      <c r="J21" s="65">
        <f>VLOOKUP($A21,'Return Data'!$B$7:$R$2843,13,0)</f>
        <v>76.577299999999994</v>
      </c>
      <c r="K21" s="66">
        <f t="shared" si="3"/>
        <v>2</v>
      </c>
      <c r="L21" s="65"/>
      <c r="M21" s="66"/>
      <c r="N21" s="65"/>
      <c r="O21" s="66"/>
      <c r="P21" s="65"/>
      <c r="Q21" s="66"/>
      <c r="R21" s="65">
        <f>VLOOKUP($A21,'Return Data'!$B$7:$R$2843,16,0)</f>
        <v>27.9069</v>
      </c>
      <c r="S21" s="67">
        <f t="shared" si="7"/>
        <v>1</v>
      </c>
    </row>
    <row r="22" spans="1:19" x14ac:dyDescent="0.3">
      <c r="A22" s="63" t="s">
        <v>852</v>
      </c>
      <c r="B22" s="64">
        <f>VLOOKUP($A22,'Return Data'!$B$7:$R$2843,3,0)</f>
        <v>44302</v>
      </c>
      <c r="C22" s="65">
        <f>VLOOKUP($A22,'Return Data'!$B$7:$R$2843,4,0)</f>
        <v>32.904600000000002</v>
      </c>
      <c r="D22" s="65">
        <f>VLOOKUP($A22,'Return Data'!$B$7:$R$2843,10,0)</f>
        <v>1.3677999999999999</v>
      </c>
      <c r="E22" s="66">
        <f t="shared" si="0"/>
        <v>14</v>
      </c>
      <c r="F22" s="65">
        <f>VLOOKUP($A22,'Return Data'!$B$7:$R$2843,11,0)</f>
        <v>23.858000000000001</v>
      </c>
      <c r="G22" s="66">
        <f t="shared" si="1"/>
        <v>17</v>
      </c>
      <c r="H22" s="65">
        <f>VLOOKUP($A22,'Return Data'!$B$7:$R$2843,12,0)</f>
        <v>35.698</v>
      </c>
      <c r="I22" s="66">
        <f t="shared" si="2"/>
        <v>13</v>
      </c>
      <c r="J22" s="65">
        <f>VLOOKUP($A22,'Return Data'!$B$7:$R$2843,13,0)</f>
        <v>53.495899999999999</v>
      </c>
      <c r="K22" s="66">
        <f t="shared" si="3"/>
        <v>16</v>
      </c>
      <c r="L22" s="65">
        <f>VLOOKUP($A22,'Return Data'!$B$7:$R$2843,17,0)</f>
        <v>17.803599999999999</v>
      </c>
      <c r="M22" s="66">
        <f t="shared" si="4"/>
        <v>4</v>
      </c>
      <c r="N22" s="65">
        <f>VLOOKUP($A22,'Return Data'!$B$7:$R$2843,14,0)</f>
        <v>12.9049</v>
      </c>
      <c r="O22" s="66">
        <f t="shared" si="8"/>
        <v>5</v>
      </c>
      <c r="P22" s="65">
        <f>VLOOKUP($A22,'Return Data'!$B$7:$R$2843,15,0)</f>
        <v>15.9444</v>
      </c>
      <c r="Q22" s="66">
        <f t="shared" si="9"/>
        <v>5</v>
      </c>
      <c r="R22" s="65">
        <f>VLOOKUP($A22,'Return Data'!$B$7:$R$2843,16,0)</f>
        <v>16.202500000000001</v>
      </c>
      <c r="S22" s="67">
        <f t="shared" si="7"/>
        <v>9</v>
      </c>
    </row>
    <row r="23" spans="1:19" x14ac:dyDescent="0.3">
      <c r="A23" s="63" t="s">
        <v>855</v>
      </c>
      <c r="B23" s="64">
        <f>VLOOKUP($A23,'Return Data'!$B$7:$R$2843,3,0)</f>
        <v>44302</v>
      </c>
      <c r="C23" s="65">
        <f>VLOOKUP($A23,'Return Data'!$B$7:$R$2843,4,0)</f>
        <v>66.929299999999998</v>
      </c>
      <c r="D23" s="65">
        <f>VLOOKUP($A23,'Return Data'!$B$7:$R$2843,10,0)</f>
        <v>6.9085000000000001</v>
      </c>
      <c r="E23" s="66">
        <f t="shared" si="0"/>
        <v>2</v>
      </c>
      <c r="F23" s="65">
        <f>VLOOKUP($A23,'Return Data'!$B$7:$R$2843,11,0)</f>
        <v>41.5807</v>
      </c>
      <c r="G23" s="66">
        <f t="shared" si="1"/>
        <v>3</v>
      </c>
      <c r="H23" s="65">
        <f>VLOOKUP($A23,'Return Data'!$B$7:$R$2843,12,0)</f>
        <v>50.929000000000002</v>
      </c>
      <c r="I23" s="66">
        <f t="shared" si="2"/>
        <v>2</v>
      </c>
      <c r="J23" s="65">
        <f>VLOOKUP($A23,'Return Data'!$B$7:$R$2843,13,0)</f>
        <v>80.153300000000002</v>
      </c>
      <c r="K23" s="66">
        <f t="shared" si="3"/>
        <v>1</v>
      </c>
      <c r="L23" s="65">
        <f>VLOOKUP($A23,'Return Data'!$B$7:$R$2843,17,0)</f>
        <v>14.720800000000001</v>
      </c>
      <c r="M23" s="66">
        <f t="shared" si="4"/>
        <v>8</v>
      </c>
      <c r="N23" s="65">
        <f>VLOOKUP($A23,'Return Data'!$B$7:$R$2843,14,0)</f>
        <v>10.593400000000001</v>
      </c>
      <c r="O23" s="66">
        <f t="shared" si="8"/>
        <v>11</v>
      </c>
      <c r="P23" s="65">
        <f>VLOOKUP($A23,'Return Data'!$B$7:$R$2843,15,0)</f>
        <v>15.5426</v>
      </c>
      <c r="Q23" s="66">
        <f t="shared" si="9"/>
        <v>7</v>
      </c>
      <c r="R23" s="65">
        <f>VLOOKUP($A23,'Return Data'!$B$7:$R$2843,16,0)</f>
        <v>17.729800000000001</v>
      </c>
      <c r="S23" s="67">
        <f t="shared" si="7"/>
        <v>5</v>
      </c>
    </row>
    <row r="24" spans="1:19" x14ac:dyDescent="0.3">
      <c r="A24" s="63" t="s">
        <v>857</v>
      </c>
      <c r="B24" s="64">
        <f>VLOOKUP($A24,'Return Data'!$B$7:$R$2843,3,0)</f>
        <v>44302</v>
      </c>
      <c r="C24" s="65">
        <f>VLOOKUP($A24,'Return Data'!$B$7:$R$2843,4,0)</f>
        <v>94.66</v>
      </c>
      <c r="D24" s="65">
        <f>VLOOKUP($A24,'Return Data'!$B$7:$R$2843,10,0)</f>
        <v>5.2244999999999999</v>
      </c>
      <c r="E24" s="66">
        <f t="shared" si="0"/>
        <v>4</v>
      </c>
      <c r="F24" s="65">
        <f>VLOOKUP($A24,'Return Data'!$B$7:$R$2843,11,0)</f>
        <v>30.944800000000001</v>
      </c>
      <c r="G24" s="66">
        <f t="shared" si="1"/>
        <v>6</v>
      </c>
      <c r="H24" s="65">
        <f>VLOOKUP($A24,'Return Data'!$B$7:$R$2843,12,0)</f>
        <v>38.940300000000001</v>
      </c>
      <c r="I24" s="66">
        <f t="shared" si="2"/>
        <v>7</v>
      </c>
      <c r="J24" s="65">
        <f>VLOOKUP($A24,'Return Data'!$B$7:$R$2843,13,0)</f>
        <v>59.226199999999999</v>
      </c>
      <c r="K24" s="66">
        <f t="shared" si="3"/>
        <v>10</v>
      </c>
      <c r="L24" s="65">
        <f>VLOOKUP($A24,'Return Data'!$B$7:$R$2843,17,0)</f>
        <v>18.3506</v>
      </c>
      <c r="M24" s="66">
        <f t="shared" si="4"/>
        <v>3</v>
      </c>
      <c r="N24" s="65">
        <f>VLOOKUP($A24,'Return Data'!$B$7:$R$2843,14,0)</f>
        <v>14.5945</v>
      </c>
      <c r="O24" s="66">
        <f t="shared" si="8"/>
        <v>2</v>
      </c>
      <c r="P24" s="65">
        <f>VLOOKUP($A24,'Return Data'!$B$7:$R$2843,15,0)</f>
        <v>16.033799999999999</v>
      </c>
      <c r="Q24" s="66">
        <f t="shared" si="9"/>
        <v>4</v>
      </c>
      <c r="R24" s="65">
        <f>VLOOKUP($A24,'Return Data'!$B$7:$R$2843,16,0)</f>
        <v>14.4041</v>
      </c>
      <c r="S24" s="67">
        <f t="shared" si="7"/>
        <v>14</v>
      </c>
    </row>
    <row r="25" spans="1:19" x14ac:dyDescent="0.3">
      <c r="A25" s="63" t="s">
        <v>859</v>
      </c>
      <c r="B25" s="64">
        <f>VLOOKUP($A25,'Return Data'!$B$7:$R$2843,3,0)</f>
        <v>44302</v>
      </c>
      <c r="C25" s="65">
        <f>VLOOKUP($A25,'Return Data'!$B$7:$R$2843,4,0)</f>
        <v>47.757199999999997</v>
      </c>
      <c r="D25" s="65">
        <f>VLOOKUP($A25,'Return Data'!$B$7:$R$2843,10,0)</f>
        <v>12.8934</v>
      </c>
      <c r="E25" s="66">
        <f t="shared" si="0"/>
        <v>1</v>
      </c>
      <c r="F25" s="65">
        <f>VLOOKUP($A25,'Return Data'!$B$7:$R$2843,11,0)</f>
        <v>44.119599999999998</v>
      </c>
      <c r="G25" s="66">
        <f t="shared" si="1"/>
        <v>1</v>
      </c>
      <c r="H25" s="65">
        <f>VLOOKUP($A25,'Return Data'!$B$7:$R$2843,12,0)</f>
        <v>55.4283</v>
      </c>
      <c r="I25" s="66">
        <f t="shared" si="2"/>
        <v>1</v>
      </c>
      <c r="J25" s="65">
        <f>VLOOKUP($A25,'Return Data'!$B$7:$R$2843,13,0)</f>
        <v>75.214600000000004</v>
      </c>
      <c r="K25" s="66">
        <f t="shared" si="3"/>
        <v>3</v>
      </c>
      <c r="L25" s="65">
        <f>VLOOKUP($A25,'Return Data'!$B$7:$R$2843,17,0)</f>
        <v>22.478200000000001</v>
      </c>
      <c r="M25" s="66">
        <f t="shared" si="4"/>
        <v>2</v>
      </c>
      <c r="N25" s="65">
        <f>VLOOKUP($A25,'Return Data'!$B$7:$R$2843,14,0)</f>
        <v>13.8024</v>
      </c>
      <c r="O25" s="66">
        <f t="shared" si="8"/>
        <v>3</v>
      </c>
      <c r="P25" s="65">
        <f>VLOOKUP($A25,'Return Data'!$B$7:$R$2843,15,0)</f>
        <v>15.832599999999999</v>
      </c>
      <c r="Q25" s="66">
        <f t="shared" si="9"/>
        <v>6</v>
      </c>
      <c r="R25" s="65">
        <f>VLOOKUP($A25,'Return Data'!$B$7:$R$2843,16,0)</f>
        <v>17.457000000000001</v>
      </c>
      <c r="S25" s="67">
        <f t="shared" si="7"/>
        <v>7</v>
      </c>
    </row>
    <row r="26" spans="1:19" x14ac:dyDescent="0.3">
      <c r="A26" s="63" t="s">
        <v>860</v>
      </c>
      <c r="B26" s="64">
        <f>VLOOKUP($A26,'Return Data'!$B$7:$R$2843,3,0)</f>
        <v>44302</v>
      </c>
      <c r="C26" s="65">
        <f>VLOOKUP($A26,'Return Data'!$B$7:$R$2843,4,0)</f>
        <v>203.76990000000001</v>
      </c>
      <c r="D26" s="65">
        <f>VLOOKUP($A26,'Return Data'!$B$7:$R$2843,10,0)</f>
        <v>6.4008000000000003</v>
      </c>
      <c r="E26" s="66">
        <f t="shared" si="0"/>
        <v>3</v>
      </c>
      <c r="F26" s="65">
        <f>VLOOKUP($A26,'Return Data'!$B$7:$R$2843,11,0)</f>
        <v>30.6313</v>
      </c>
      <c r="G26" s="66">
        <f t="shared" si="1"/>
        <v>7</v>
      </c>
      <c r="H26" s="65">
        <f>VLOOKUP($A26,'Return Data'!$B$7:$R$2843,12,0)</f>
        <v>37.467700000000001</v>
      </c>
      <c r="I26" s="66">
        <f t="shared" si="2"/>
        <v>10</v>
      </c>
      <c r="J26" s="65">
        <f>VLOOKUP($A26,'Return Data'!$B$7:$R$2843,13,0)</f>
        <v>52.0336</v>
      </c>
      <c r="K26" s="66">
        <f t="shared" si="3"/>
        <v>18</v>
      </c>
      <c r="L26" s="65">
        <f>VLOOKUP($A26,'Return Data'!$B$7:$R$2843,17,0)</f>
        <v>15.784700000000001</v>
      </c>
      <c r="M26" s="66">
        <f t="shared" si="4"/>
        <v>6</v>
      </c>
      <c r="N26" s="65">
        <f>VLOOKUP($A26,'Return Data'!$B$7:$R$2843,14,0)</f>
        <v>12.4222</v>
      </c>
      <c r="O26" s="66">
        <f t="shared" si="8"/>
        <v>7</v>
      </c>
      <c r="P26" s="65">
        <f>VLOOKUP($A26,'Return Data'!$B$7:$R$2843,15,0)</f>
        <v>16.190300000000001</v>
      </c>
      <c r="Q26" s="66">
        <f t="shared" si="9"/>
        <v>3</v>
      </c>
      <c r="R26" s="65">
        <f>VLOOKUP($A26,'Return Data'!$B$7:$R$2843,16,0)</f>
        <v>15.5496</v>
      </c>
      <c r="S26" s="67">
        <f t="shared" si="7"/>
        <v>12</v>
      </c>
    </row>
    <row r="27" spans="1:19" x14ac:dyDescent="0.3">
      <c r="A27" s="63" t="s">
        <v>863</v>
      </c>
      <c r="B27" s="64">
        <f>VLOOKUP($A27,'Return Data'!$B$7:$R$2843,3,0)</f>
        <v>44302</v>
      </c>
      <c r="C27" s="65">
        <f>VLOOKUP($A27,'Return Data'!$B$7:$R$2843,4,0)</f>
        <v>240.5395</v>
      </c>
      <c r="D27" s="65">
        <f>VLOOKUP($A27,'Return Data'!$B$7:$R$2843,10,0)</f>
        <v>0.93340000000000001</v>
      </c>
      <c r="E27" s="66">
        <f t="shared" si="0"/>
        <v>15</v>
      </c>
      <c r="F27" s="65">
        <f>VLOOKUP($A27,'Return Data'!$B$7:$R$2843,11,0)</f>
        <v>23.638100000000001</v>
      </c>
      <c r="G27" s="66">
        <f t="shared" si="1"/>
        <v>18</v>
      </c>
      <c r="H27" s="65">
        <f>VLOOKUP($A27,'Return Data'!$B$7:$R$2843,12,0)</f>
        <v>32.362400000000001</v>
      </c>
      <c r="I27" s="66">
        <f t="shared" si="2"/>
        <v>18</v>
      </c>
      <c r="J27" s="65">
        <f>VLOOKUP($A27,'Return Data'!$B$7:$R$2843,13,0)</f>
        <v>51.443800000000003</v>
      </c>
      <c r="K27" s="66">
        <f t="shared" ref="K27" si="10">RANK(J27,J$8:J$29,0)</f>
        <v>20</v>
      </c>
      <c r="L27" s="65">
        <f>VLOOKUP($A27,'Return Data'!$B$7:$R$2843,17,0)</f>
        <v>12.7873</v>
      </c>
      <c r="M27" s="66">
        <f t="shared" ref="M27" si="11">RANK(L27,L$8:L$29,0)</f>
        <v>13</v>
      </c>
      <c r="N27" s="65">
        <f>VLOOKUP($A27,'Return Data'!$B$7:$R$2843,14,0)</f>
        <v>12.015599999999999</v>
      </c>
      <c r="O27" s="66">
        <f t="shared" si="8"/>
        <v>8</v>
      </c>
      <c r="P27" s="65">
        <f>VLOOKUP($A27,'Return Data'!$B$7:$R$2843,15,0)</f>
        <v>14.900600000000001</v>
      </c>
      <c r="Q27" s="66">
        <f t="shared" si="9"/>
        <v>8</v>
      </c>
      <c r="R27" s="65">
        <f>VLOOKUP($A27,'Return Data'!$B$7:$R$2843,16,0)</f>
        <v>12.381399999999999</v>
      </c>
      <c r="S27" s="67">
        <f t="shared" si="7"/>
        <v>18</v>
      </c>
    </row>
    <row r="28" spans="1:19" x14ac:dyDescent="0.3">
      <c r="A28" s="63" t="s">
        <v>864</v>
      </c>
      <c r="B28" s="64">
        <f>VLOOKUP($A28,'Return Data'!$B$7:$R$2843,3,0)</f>
        <v>44302</v>
      </c>
      <c r="C28" s="65">
        <f>VLOOKUP($A28,'Return Data'!$B$7:$R$2843,4,0)</f>
        <v>12.549899999999999</v>
      </c>
      <c r="D28" s="65">
        <f>VLOOKUP($A28,'Return Data'!$B$7:$R$2843,10,0)</f>
        <v>4.2774999999999999</v>
      </c>
      <c r="E28" s="66">
        <f t="shared" si="0"/>
        <v>6</v>
      </c>
      <c r="F28" s="65">
        <f>VLOOKUP($A28,'Return Data'!$B$7:$R$2843,11,0)</f>
        <v>28.6615</v>
      </c>
      <c r="G28" s="66">
        <f t="shared" si="1"/>
        <v>8</v>
      </c>
      <c r="H28" s="65">
        <f>VLOOKUP($A28,'Return Data'!$B$7:$R$2843,12,0)</f>
        <v>42.831600000000002</v>
      </c>
      <c r="I28" s="66">
        <f t="shared" ref="I28" si="12">RANK(H28,H$8:H$29,0)</f>
        <v>5</v>
      </c>
      <c r="J28" s="65">
        <f>VLOOKUP($A28,'Return Data'!$B$7:$R$2843,13,0)</f>
        <v>65.655600000000007</v>
      </c>
      <c r="K28" s="66">
        <f t="shared" ref="K28:K29" si="13">RANK(J28,J$8:J$29,0)</f>
        <v>4</v>
      </c>
      <c r="L28" s="65"/>
      <c r="M28" s="66"/>
      <c r="N28" s="65"/>
      <c r="O28" s="66"/>
      <c r="P28" s="65"/>
      <c r="Q28" s="66"/>
      <c r="R28" s="65">
        <f>VLOOKUP($A28,'Return Data'!$B$7:$R$2843,16,0)</f>
        <v>18.1127</v>
      </c>
      <c r="S28" s="67">
        <f t="shared" si="7"/>
        <v>4</v>
      </c>
    </row>
    <row r="29" spans="1:19" x14ac:dyDescent="0.3">
      <c r="A29" s="63" t="s">
        <v>866</v>
      </c>
      <c r="B29" s="64">
        <f>VLOOKUP($A29,'Return Data'!$B$7:$R$2843,3,0)</f>
        <v>44302</v>
      </c>
      <c r="C29" s="65">
        <f>VLOOKUP($A29,'Return Data'!$B$7:$R$2843,4,0)</f>
        <v>14.76</v>
      </c>
      <c r="D29" s="65">
        <f>VLOOKUP($A29,'Return Data'!$B$7:$R$2843,10,0)</f>
        <v>2.5712000000000002</v>
      </c>
      <c r="E29" s="66">
        <f t="shared" si="0"/>
        <v>11</v>
      </c>
      <c r="F29" s="65">
        <f>VLOOKUP($A29,'Return Data'!$B$7:$R$2843,11,0)</f>
        <v>24.662199999999999</v>
      </c>
      <c r="G29" s="66">
        <f t="shared" si="1"/>
        <v>15</v>
      </c>
      <c r="H29" s="65">
        <f>VLOOKUP($A29,'Return Data'!$B$7:$R$2843,12,0)</f>
        <v>38.461500000000001</v>
      </c>
      <c r="I29" s="66">
        <f>RANK(H29,H$8:H$29,0)</f>
        <v>8</v>
      </c>
      <c r="J29" s="65">
        <f>VLOOKUP($A29,'Return Data'!$B$7:$R$2843,13,0)</f>
        <v>63.636400000000002</v>
      </c>
      <c r="K29" s="66">
        <f t="shared" si="13"/>
        <v>5</v>
      </c>
      <c r="L29" s="65"/>
      <c r="M29" s="66"/>
      <c r="N29" s="65"/>
      <c r="O29" s="66"/>
      <c r="P29" s="65"/>
      <c r="Q29" s="66"/>
      <c r="R29" s="65">
        <f>VLOOKUP($A29,'Return Data'!$B$7:$R$2843,16,0)</f>
        <v>25.760100000000001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2.7226272727272725</v>
      </c>
      <c r="E31" s="74"/>
      <c r="F31" s="75">
        <f>AVERAGE(F8:F29)</f>
        <v>27.919122727272725</v>
      </c>
      <c r="G31" s="74"/>
      <c r="H31" s="75">
        <f>AVERAGE(H8:H29)</f>
        <v>37.870536363636361</v>
      </c>
      <c r="I31" s="74"/>
      <c r="J31" s="75">
        <f>AVERAGE(J8:J29)</f>
        <v>59.314368181818175</v>
      </c>
      <c r="K31" s="74"/>
      <c r="L31" s="75">
        <f>AVERAGE(L8:L29)</f>
        <v>14.2621</v>
      </c>
      <c r="M31" s="74"/>
      <c r="N31" s="75">
        <f>AVERAGE(N8:N29)</f>
        <v>10.911423529411765</v>
      </c>
      <c r="O31" s="74"/>
      <c r="P31" s="75">
        <f>AVERAGE(P8:P29)</f>
        <v>15.023986666666669</v>
      </c>
      <c r="Q31" s="74"/>
      <c r="R31" s="75">
        <f>AVERAGE(R8:R29)</f>
        <v>15.624836363636366</v>
      </c>
      <c r="S31" s="76"/>
    </row>
    <row r="32" spans="1:19" x14ac:dyDescent="0.3">
      <c r="A32" s="73" t="s">
        <v>28</v>
      </c>
      <c r="B32" s="74"/>
      <c r="C32" s="74"/>
      <c r="D32" s="75">
        <f>MIN(D8:D29)</f>
        <v>-3.2907000000000002</v>
      </c>
      <c r="E32" s="74"/>
      <c r="F32" s="75">
        <f>MIN(F8:F29)</f>
        <v>13.082800000000001</v>
      </c>
      <c r="G32" s="74"/>
      <c r="H32" s="75">
        <f>MIN(H8:H29)</f>
        <v>27.189399999999999</v>
      </c>
      <c r="I32" s="74"/>
      <c r="J32" s="75">
        <f>MIN(J8:J29)</f>
        <v>44.171999999999997</v>
      </c>
      <c r="K32" s="74"/>
      <c r="L32" s="75">
        <f>MIN(L8:L29)</f>
        <v>4.3228</v>
      </c>
      <c r="M32" s="74"/>
      <c r="N32" s="75">
        <f>MIN(N8:N29)</f>
        <v>3.7360000000000002</v>
      </c>
      <c r="O32" s="74"/>
      <c r="P32" s="75">
        <f>MIN(P8:P29)</f>
        <v>10.0395</v>
      </c>
      <c r="Q32" s="74"/>
      <c r="R32" s="75">
        <f>MIN(R8:R29)</f>
        <v>7.0605000000000002</v>
      </c>
      <c r="S32" s="76"/>
    </row>
    <row r="33" spans="1:19" ht="15" thickBot="1" x14ac:dyDescent="0.35">
      <c r="A33" s="77" t="s">
        <v>29</v>
      </c>
      <c r="B33" s="78"/>
      <c r="C33" s="78"/>
      <c r="D33" s="79">
        <f>MAX(D8:D29)</f>
        <v>12.8934</v>
      </c>
      <c r="E33" s="78"/>
      <c r="F33" s="79">
        <f>MAX(F8:F29)</f>
        <v>44.119599999999998</v>
      </c>
      <c r="G33" s="78"/>
      <c r="H33" s="79">
        <f>MAX(H8:H29)</f>
        <v>55.4283</v>
      </c>
      <c r="I33" s="78"/>
      <c r="J33" s="79">
        <f>MAX(J8:J29)</f>
        <v>80.153300000000002</v>
      </c>
      <c r="K33" s="78"/>
      <c r="L33" s="79">
        <f>MAX(L8:L29)</f>
        <v>22.816400000000002</v>
      </c>
      <c r="M33" s="78"/>
      <c r="N33" s="79">
        <f>MAX(N8:N29)</f>
        <v>18.487300000000001</v>
      </c>
      <c r="O33" s="78"/>
      <c r="P33" s="79">
        <f>MAX(P8:P29)</f>
        <v>19.164899999999999</v>
      </c>
      <c r="Q33" s="78"/>
      <c r="R33" s="79">
        <f>MAX(R8:R29)</f>
        <v>27.9069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1583</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823</v>
      </c>
      <c r="B8" s="64">
        <f>VLOOKUP($A8,'Return Data'!$B$7:$R$2843,3,0)</f>
        <v>44302</v>
      </c>
      <c r="C8" s="65">
        <f>VLOOKUP($A8,'Return Data'!$B$7:$R$2843,4,0)</f>
        <v>75.252899999999997</v>
      </c>
      <c r="D8" s="65">
        <f>VLOOKUP($A8,'Return Data'!$B$7:$R$2843,10,0)</f>
        <v>-0.23200000000000001</v>
      </c>
      <c r="E8" s="66">
        <f t="shared" ref="E8:E29" si="0">RANK(D8,D$8:D$29,0)</f>
        <v>19</v>
      </c>
      <c r="F8" s="65">
        <f>VLOOKUP($A8,'Return Data'!$B$7:$R$2843,11,0)</f>
        <v>24.1965</v>
      </c>
      <c r="G8" s="66">
        <f t="shared" ref="G8:G29" si="1">RANK(F8,F$8:F$29,0)</f>
        <v>14</v>
      </c>
      <c r="H8" s="65">
        <f>VLOOKUP($A8,'Return Data'!$B$7:$R$2843,12,0)</f>
        <v>33.345999999999997</v>
      </c>
      <c r="I8" s="66">
        <f t="shared" ref="I8:I27" si="2">RANK(H8,H$8:H$29,0)</f>
        <v>16</v>
      </c>
      <c r="J8" s="65">
        <f>VLOOKUP($A8,'Return Data'!$B$7:$R$2843,13,0)</f>
        <v>53.804299999999998</v>
      </c>
      <c r="K8" s="66">
        <f t="shared" ref="K8:K18" si="3">RANK(J8,J$8:J$29,0)</f>
        <v>13</v>
      </c>
      <c r="L8" s="65">
        <f>VLOOKUP($A8,'Return Data'!$B$7:$R$2843,17,0)</f>
        <v>12.0085</v>
      </c>
      <c r="M8" s="66">
        <f t="shared" ref="M8:M18" si="4">RANK(L8,L$8:L$29,0)</f>
        <v>12</v>
      </c>
      <c r="N8" s="65">
        <f>VLOOKUP($A8,'Return Data'!$B$7:$R$2843,14,0)</f>
        <v>10.0052</v>
      </c>
      <c r="O8" s="66">
        <f t="shared" ref="O8:O14" si="5">RANK(N8,N$8:N$29,0)</f>
        <v>10</v>
      </c>
      <c r="P8" s="65">
        <f>VLOOKUP($A8,'Return Data'!$B$7:$R$2843,15,0)</f>
        <v>12.568199999999999</v>
      </c>
      <c r="Q8" s="66">
        <f>RANK(P8,P$8:P$29,0)</f>
        <v>12</v>
      </c>
      <c r="R8" s="65">
        <f>VLOOKUP($A8,'Return Data'!$B$7:$R$2843,16,0)</f>
        <v>13.918699999999999</v>
      </c>
      <c r="S8" s="67">
        <f t="shared" ref="S8:S29" si="6">RANK(R8,R$8:R$29,0)</f>
        <v>13</v>
      </c>
    </row>
    <row r="9" spans="1:20" x14ac:dyDescent="0.3">
      <c r="A9" s="63" t="s">
        <v>826</v>
      </c>
      <c r="B9" s="64">
        <f>VLOOKUP($A9,'Return Data'!$B$7:$R$2843,3,0)</f>
        <v>44302</v>
      </c>
      <c r="C9" s="65">
        <f>VLOOKUP($A9,'Return Data'!$B$7:$R$2843,4,0)</f>
        <v>37.51</v>
      </c>
      <c r="D9" s="65">
        <f>VLOOKUP($A9,'Return Data'!$B$7:$R$2843,10,0)</f>
        <v>0.08</v>
      </c>
      <c r="E9" s="66">
        <f t="shared" si="0"/>
        <v>17</v>
      </c>
      <c r="F9" s="65">
        <f>VLOOKUP($A9,'Return Data'!$B$7:$R$2843,11,0)</f>
        <v>24.7423</v>
      </c>
      <c r="G9" s="66">
        <f t="shared" si="1"/>
        <v>13</v>
      </c>
      <c r="H9" s="65">
        <f>VLOOKUP($A9,'Return Data'!$B$7:$R$2843,12,0)</f>
        <v>35.955100000000002</v>
      </c>
      <c r="I9" s="66">
        <f t="shared" si="2"/>
        <v>11</v>
      </c>
      <c r="J9" s="65">
        <f>VLOOKUP($A9,'Return Data'!$B$7:$R$2843,13,0)</f>
        <v>56.552599999999998</v>
      </c>
      <c r="K9" s="66">
        <f t="shared" si="3"/>
        <v>12</v>
      </c>
      <c r="L9" s="65">
        <f>VLOOKUP($A9,'Return Data'!$B$7:$R$2843,17,0)</f>
        <v>16.322900000000001</v>
      </c>
      <c r="M9" s="66">
        <f t="shared" si="4"/>
        <v>5</v>
      </c>
      <c r="N9" s="65">
        <f>VLOOKUP($A9,'Return Data'!$B$7:$R$2843,14,0)</f>
        <v>11.639799999999999</v>
      </c>
      <c r="O9" s="66">
        <f t="shared" si="5"/>
        <v>4</v>
      </c>
      <c r="P9" s="65">
        <f>VLOOKUP($A9,'Return Data'!$B$7:$R$2843,15,0)</f>
        <v>16.727599999999999</v>
      </c>
      <c r="Q9" s="66">
        <f>RANK(P9,P$8:P$29,0)</f>
        <v>2</v>
      </c>
      <c r="R9" s="65">
        <f>VLOOKUP($A9,'Return Data'!$B$7:$R$2843,16,0)</f>
        <v>16.204699999999999</v>
      </c>
      <c r="S9" s="67">
        <f t="shared" si="6"/>
        <v>6</v>
      </c>
    </row>
    <row r="10" spans="1:20" x14ac:dyDescent="0.3">
      <c r="A10" s="63" t="s">
        <v>828</v>
      </c>
      <c r="B10" s="64">
        <f>VLOOKUP($A10,'Return Data'!$B$7:$R$2843,3,0)</f>
        <v>44302</v>
      </c>
      <c r="C10" s="65">
        <f>VLOOKUP($A10,'Return Data'!$B$7:$R$2843,4,0)</f>
        <v>12.109</v>
      </c>
      <c r="D10" s="65">
        <f>VLOOKUP($A10,'Return Data'!$B$7:$R$2843,10,0)</f>
        <v>-0.49309999999999998</v>
      </c>
      <c r="E10" s="66">
        <f t="shared" si="0"/>
        <v>20</v>
      </c>
      <c r="F10" s="65">
        <f>VLOOKUP($A10,'Return Data'!$B$7:$R$2843,11,0)</f>
        <v>21.747399999999999</v>
      </c>
      <c r="G10" s="66">
        <f t="shared" si="1"/>
        <v>19</v>
      </c>
      <c r="H10" s="65">
        <f>VLOOKUP($A10,'Return Data'!$B$7:$R$2843,12,0)</f>
        <v>30.288399999999999</v>
      </c>
      <c r="I10" s="66">
        <f t="shared" si="2"/>
        <v>20</v>
      </c>
      <c r="J10" s="65">
        <f>VLOOKUP($A10,'Return Data'!$B$7:$R$2843,13,0)</f>
        <v>48.376399999999997</v>
      </c>
      <c r="K10" s="66">
        <f t="shared" si="3"/>
        <v>21</v>
      </c>
      <c r="L10" s="65">
        <f>VLOOKUP($A10,'Return Data'!$B$7:$R$2843,17,0)</f>
        <v>12.1989</v>
      </c>
      <c r="M10" s="66">
        <f t="shared" si="4"/>
        <v>11</v>
      </c>
      <c r="N10" s="65">
        <f>VLOOKUP($A10,'Return Data'!$B$7:$R$2843,14,0)</f>
        <v>6.8265000000000002</v>
      </c>
      <c r="O10" s="66">
        <f t="shared" si="5"/>
        <v>14</v>
      </c>
      <c r="P10" s="65"/>
      <c r="Q10" s="66"/>
      <c r="R10" s="65">
        <f>VLOOKUP($A10,'Return Data'!$B$7:$R$2843,16,0)</f>
        <v>5.5727000000000002</v>
      </c>
      <c r="S10" s="67">
        <f t="shared" si="6"/>
        <v>21</v>
      </c>
    </row>
    <row r="11" spans="1:20" x14ac:dyDescent="0.3">
      <c r="A11" s="63" t="s">
        <v>830</v>
      </c>
      <c r="B11" s="64">
        <f>VLOOKUP($A11,'Return Data'!$B$7:$R$2843,3,0)</f>
        <v>44302</v>
      </c>
      <c r="C11" s="65">
        <f>VLOOKUP($A11,'Return Data'!$B$7:$R$2843,4,0)</f>
        <v>29.518000000000001</v>
      </c>
      <c r="D11" s="65">
        <f>VLOOKUP($A11,'Return Data'!$B$7:$R$2843,10,0)</f>
        <v>1.2034</v>
      </c>
      <c r="E11" s="66">
        <f t="shared" si="0"/>
        <v>13</v>
      </c>
      <c r="F11" s="65">
        <f>VLOOKUP($A11,'Return Data'!$B$7:$R$2843,11,0)</f>
        <v>23.827500000000001</v>
      </c>
      <c r="G11" s="66">
        <f t="shared" si="1"/>
        <v>16</v>
      </c>
      <c r="H11" s="65">
        <f>VLOOKUP($A11,'Return Data'!$B$7:$R$2843,12,0)</f>
        <v>33.372500000000002</v>
      </c>
      <c r="I11" s="66">
        <f t="shared" si="2"/>
        <v>15</v>
      </c>
      <c r="J11" s="65">
        <f>VLOOKUP($A11,'Return Data'!$B$7:$R$2843,13,0)</f>
        <v>57.9009</v>
      </c>
      <c r="K11" s="66">
        <f t="shared" si="3"/>
        <v>9</v>
      </c>
      <c r="L11" s="65">
        <f>VLOOKUP($A11,'Return Data'!$B$7:$R$2843,17,0)</f>
        <v>12.4238</v>
      </c>
      <c r="M11" s="66">
        <f t="shared" si="4"/>
        <v>10</v>
      </c>
      <c r="N11" s="65">
        <f>VLOOKUP($A11,'Return Data'!$B$7:$R$2843,14,0)</f>
        <v>9.0972000000000008</v>
      </c>
      <c r="O11" s="66">
        <f t="shared" si="5"/>
        <v>12</v>
      </c>
      <c r="P11" s="65">
        <f>VLOOKUP($A11,'Return Data'!$B$7:$R$2843,15,0)</f>
        <v>11.8583</v>
      </c>
      <c r="Q11" s="66">
        <f>RANK(P11,P$8:P$29,0)</f>
        <v>14</v>
      </c>
      <c r="R11" s="65">
        <f>VLOOKUP($A11,'Return Data'!$B$7:$R$2843,16,0)</f>
        <v>10.4831</v>
      </c>
      <c r="S11" s="67">
        <f t="shared" si="6"/>
        <v>18</v>
      </c>
    </row>
    <row r="12" spans="1:20" x14ac:dyDescent="0.3">
      <c r="A12" s="63" t="s">
        <v>831</v>
      </c>
      <c r="B12" s="64">
        <f>VLOOKUP($A12,'Return Data'!$B$7:$R$2843,3,0)</f>
        <v>44302</v>
      </c>
      <c r="C12" s="65">
        <f>VLOOKUP($A12,'Return Data'!$B$7:$R$2843,4,0)</f>
        <v>51.822800000000001</v>
      </c>
      <c r="D12" s="65">
        <f>VLOOKUP($A12,'Return Data'!$B$7:$R$2843,10,0)</f>
        <v>4.0090000000000003</v>
      </c>
      <c r="E12" s="66">
        <f t="shared" si="0"/>
        <v>5</v>
      </c>
      <c r="F12" s="65">
        <f>VLOOKUP($A12,'Return Data'!$B$7:$R$2843,11,0)</f>
        <v>41.104300000000002</v>
      </c>
      <c r="G12" s="66">
        <f t="shared" si="1"/>
        <v>2</v>
      </c>
      <c r="H12" s="65">
        <f>VLOOKUP($A12,'Return Data'!$B$7:$R$2843,12,0)</f>
        <v>46.456600000000002</v>
      </c>
      <c r="I12" s="66">
        <f t="shared" si="2"/>
        <v>3</v>
      </c>
      <c r="J12" s="65">
        <f>VLOOKUP($A12,'Return Data'!$B$7:$R$2843,13,0)</f>
        <v>61.118499999999997</v>
      </c>
      <c r="K12" s="66">
        <f t="shared" si="3"/>
        <v>6</v>
      </c>
      <c r="L12" s="65">
        <f>VLOOKUP($A12,'Return Data'!$B$7:$R$2843,17,0)</f>
        <v>11.062799999999999</v>
      </c>
      <c r="M12" s="66">
        <f t="shared" si="4"/>
        <v>14</v>
      </c>
      <c r="N12" s="65">
        <f>VLOOKUP($A12,'Return Data'!$B$7:$R$2843,14,0)</f>
        <v>10.357100000000001</v>
      </c>
      <c r="O12" s="66">
        <f t="shared" si="5"/>
        <v>9</v>
      </c>
      <c r="P12" s="65">
        <f>VLOOKUP($A12,'Return Data'!$B$7:$R$2843,15,0)</f>
        <v>13.028</v>
      </c>
      <c r="Q12" s="66">
        <f>RANK(P12,P$8:P$29,0)</f>
        <v>9</v>
      </c>
      <c r="R12" s="65">
        <f>VLOOKUP($A12,'Return Data'!$B$7:$R$2843,16,0)</f>
        <v>12.7262</v>
      </c>
      <c r="S12" s="67">
        <f t="shared" si="6"/>
        <v>16</v>
      </c>
    </row>
    <row r="13" spans="1:20" x14ac:dyDescent="0.3">
      <c r="A13" s="63" t="s">
        <v>833</v>
      </c>
      <c r="B13" s="64">
        <f>VLOOKUP($A13,'Return Data'!$B$7:$R$2843,3,0)</f>
        <v>44302</v>
      </c>
      <c r="C13" s="65">
        <f>VLOOKUP($A13,'Return Data'!$B$7:$R$2843,4,0)</f>
        <v>87.001999999999995</v>
      </c>
      <c r="D13" s="65">
        <f>VLOOKUP($A13,'Return Data'!$B$7:$R$2843,10,0)</f>
        <v>2.9780000000000002</v>
      </c>
      <c r="E13" s="66">
        <f t="shared" si="0"/>
        <v>10</v>
      </c>
      <c r="F13" s="65">
        <f>VLOOKUP($A13,'Return Data'!$B$7:$R$2843,11,0)</f>
        <v>32.083399999999997</v>
      </c>
      <c r="G13" s="66">
        <f t="shared" si="1"/>
        <v>4</v>
      </c>
      <c r="H13" s="65">
        <f>VLOOKUP($A13,'Return Data'!$B$7:$R$2843,12,0)</f>
        <v>35.092100000000002</v>
      </c>
      <c r="I13" s="66">
        <f t="shared" si="2"/>
        <v>12</v>
      </c>
      <c r="J13" s="65">
        <f>VLOOKUP($A13,'Return Data'!$B$7:$R$2843,13,0)</f>
        <v>53.740900000000003</v>
      </c>
      <c r="K13" s="66">
        <f t="shared" si="3"/>
        <v>14</v>
      </c>
      <c r="L13" s="65">
        <f>VLOOKUP($A13,'Return Data'!$B$7:$R$2843,17,0)</f>
        <v>4.7008000000000001</v>
      </c>
      <c r="M13" s="66">
        <f t="shared" si="4"/>
        <v>17</v>
      </c>
      <c r="N13" s="65">
        <f>VLOOKUP($A13,'Return Data'!$B$7:$R$2843,14,0)</f>
        <v>2.7490000000000001</v>
      </c>
      <c r="O13" s="66">
        <f t="shared" si="5"/>
        <v>17</v>
      </c>
      <c r="P13" s="65">
        <f>VLOOKUP($A13,'Return Data'!$B$7:$R$2843,15,0)</f>
        <v>8.8925000000000001</v>
      </c>
      <c r="Q13" s="66">
        <f>RANK(P13,P$8:P$29,0)</f>
        <v>15</v>
      </c>
      <c r="R13" s="65">
        <f>VLOOKUP($A13,'Return Data'!$B$7:$R$2843,16,0)</f>
        <v>13.9293</v>
      </c>
      <c r="S13" s="67">
        <f t="shared" si="6"/>
        <v>12</v>
      </c>
    </row>
    <row r="14" spans="1:20" x14ac:dyDescent="0.3">
      <c r="A14" s="63" t="s">
        <v>836</v>
      </c>
      <c r="B14" s="64">
        <f>VLOOKUP($A14,'Return Data'!$B$7:$R$2843,3,0)</f>
        <v>44302</v>
      </c>
      <c r="C14" s="65">
        <f>VLOOKUP($A14,'Return Data'!$B$7:$R$2843,4,0)</f>
        <v>39.409999999999997</v>
      </c>
      <c r="D14" s="65">
        <f>VLOOKUP($A14,'Return Data'!$B$7:$R$2843,10,0)</f>
        <v>1.6508</v>
      </c>
      <c r="E14" s="66">
        <f t="shared" si="0"/>
        <v>12</v>
      </c>
      <c r="F14" s="65">
        <f>VLOOKUP($A14,'Return Data'!$B$7:$R$2843,11,0)</f>
        <v>31.6739</v>
      </c>
      <c r="G14" s="66">
        <f t="shared" si="1"/>
        <v>5</v>
      </c>
      <c r="H14" s="65">
        <f>VLOOKUP($A14,'Return Data'!$B$7:$R$2843,12,0)</f>
        <v>33.729199999999999</v>
      </c>
      <c r="I14" s="66">
        <f t="shared" si="2"/>
        <v>14</v>
      </c>
      <c r="J14" s="65">
        <f>VLOOKUP($A14,'Return Data'!$B$7:$R$2843,13,0)</f>
        <v>57.1372</v>
      </c>
      <c r="K14" s="66">
        <f t="shared" si="3"/>
        <v>11</v>
      </c>
      <c r="L14" s="65">
        <f>VLOOKUP($A14,'Return Data'!$B$7:$R$2843,17,0)</f>
        <v>13.006399999999999</v>
      </c>
      <c r="M14" s="66">
        <f t="shared" si="4"/>
        <v>9</v>
      </c>
      <c r="N14" s="65">
        <f>VLOOKUP($A14,'Return Data'!$B$7:$R$2843,14,0)</f>
        <v>11.528600000000001</v>
      </c>
      <c r="O14" s="66">
        <f t="shared" si="5"/>
        <v>6</v>
      </c>
      <c r="P14" s="65">
        <f>VLOOKUP($A14,'Return Data'!$B$7:$R$2843,15,0)</f>
        <v>12.6564</v>
      </c>
      <c r="Q14" s="66">
        <f>RANK(P14,P$8:P$29,0)</f>
        <v>11</v>
      </c>
      <c r="R14" s="65">
        <f>VLOOKUP($A14,'Return Data'!$B$7:$R$2843,16,0)</f>
        <v>12.2225</v>
      </c>
      <c r="S14" s="67">
        <f t="shared" si="6"/>
        <v>17</v>
      </c>
    </row>
    <row r="15" spans="1:20" x14ac:dyDescent="0.3">
      <c r="A15" s="63" t="s">
        <v>839</v>
      </c>
      <c r="B15" s="64">
        <f>VLOOKUP($A15,'Return Data'!$B$7:$R$2843,3,0)</f>
        <v>44302</v>
      </c>
      <c r="C15" s="65">
        <f>VLOOKUP($A15,'Return Data'!$B$7:$R$2843,4,0)</f>
        <v>12.31</v>
      </c>
      <c r="D15" s="65">
        <f>VLOOKUP($A15,'Return Data'!$B$7:$R$2843,10,0)</f>
        <v>-8.1199999999999994E-2</v>
      </c>
      <c r="E15" s="66">
        <f t="shared" si="0"/>
        <v>18</v>
      </c>
      <c r="F15" s="65">
        <f>VLOOKUP($A15,'Return Data'!$B$7:$R$2843,11,0)</f>
        <v>20.8047</v>
      </c>
      <c r="G15" s="66">
        <f t="shared" si="1"/>
        <v>20</v>
      </c>
      <c r="H15" s="65">
        <f>VLOOKUP($A15,'Return Data'!$B$7:$R$2843,12,0)</f>
        <v>30.818300000000001</v>
      </c>
      <c r="I15" s="66">
        <f t="shared" si="2"/>
        <v>19</v>
      </c>
      <c r="J15" s="65">
        <f>VLOOKUP($A15,'Return Data'!$B$7:$R$2843,13,0)</f>
        <v>52.351500000000001</v>
      </c>
      <c r="K15" s="66">
        <f t="shared" si="3"/>
        <v>15</v>
      </c>
      <c r="L15" s="65">
        <f>VLOOKUP($A15,'Return Data'!$B$7:$R$2843,17,0)</f>
        <v>10.004799999999999</v>
      </c>
      <c r="M15" s="66">
        <f t="shared" si="4"/>
        <v>16</v>
      </c>
      <c r="N15" s="65">
        <f>VLOOKUP($A15,'Return Data'!$B$7:$R$2843,14,0)</f>
        <v>7.2736999999999998</v>
      </c>
      <c r="O15" s="66">
        <f>RANK(N15,N$8:N$29,0)</f>
        <v>13</v>
      </c>
      <c r="P15" s="65"/>
      <c r="Q15" s="66"/>
      <c r="R15" s="65">
        <f>VLOOKUP($A15,'Return Data'!$B$7:$R$2843,16,0)</f>
        <v>6.2771999999999997</v>
      </c>
      <c r="S15" s="67">
        <f t="shared" si="6"/>
        <v>20</v>
      </c>
    </row>
    <row r="16" spans="1:20" x14ac:dyDescent="0.3">
      <c r="A16" s="63" t="s">
        <v>841</v>
      </c>
      <c r="B16" s="64">
        <f>VLOOKUP($A16,'Return Data'!$B$7:$R$2843,3,0)</f>
        <v>44302</v>
      </c>
      <c r="C16" s="65">
        <f>VLOOKUP($A16,'Return Data'!$B$7:$R$2843,4,0)</f>
        <v>44.87</v>
      </c>
      <c r="D16" s="65">
        <f>VLOOKUP($A16,'Return Data'!$B$7:$R$2843,10,0)</f>
        <v>-3.609</v>
      </c>
      <c r="E16" s="66">
        <f t="shared" si="0"/>
        <v>22</v>
      </c>
      <c r="F16" s="65">
        <f>VLOOKUP($A16,'Return Data'!$B$7:$R$2843,11,0)</f>
        <v>12.343500000000001</v>
      </c>
      <c r="G16" s="66">
        <f t="shared" si="1"/>
        <v>22</v>
      </c>
      <c r="H16" s="65">
        <f>VLOOKUP($A16,'Return Data'!$B$7:$R$2843,12,0)</f>
        <v>25.8979</v>
      </c>
      <c r="I16" s="66">
        <f t="shared" si="2"/>
        <v>22</v>
      </c>
      <c r="J16" s="65">
        <f>VLOOKUP($A16,'Return Data'!$B$7:$R$2843,13,0)</f>
        <v>51.026600000000002</v>
      </c>
      <c r="K16" s="66">
        <f t="shared" si="3"/>
        <v>17</v>
      </c>
      <c r="L16" s="65">
        <f>VLOOKUP($A16,'Return Data'!$B$7:$R$2843,17,0)</f>
        <v>10.0786</v>
      </c>
      <c r="M16" s="66">
        <f t="shared" si="4"/>
        <v>15</v>
      </c>
      <c r="N16" s="65">
        <f>VLOOKUP($A16,'Return Data'!$B$7:$R$2843,14,0)</f>
        <v>3.9365000000000001</v>
      </c>
      <c r="O16" s="66">
        <f>RANK(N16,N$8:N$29,0)</f>
        <v>16</v>
      </c>
      <c r="P16" s="65">
        <f>VLOOKUP($A16,'Return Data'!$B$7:$R$2843,15,0)</f>
        <v>12.5581</v>
      </c>
      <c r="Q16" s="66">
        <f>RANK(P16,P$8:P$29,0)</f>
        <v>13</v>
      </c>
      <c r="R16" s="65">
        <f>VLOOKUP($A16,'Return Data'!$B$7:$R$2843,16,0)</f>
        <v>10.4556</v>
      </c>
      <c r="S16" s="67">
        <f t="shared" si="6"/>
        <v>19</v>
      </c>
    </row>
    <row r="17" spans="1:19" x14ac:dyDescent="0.3">
      <c r="A17" s="63" t="s">
        <v>843</v>
      </c>
      <c r="B17" s="64">
        <f>VLOOKUP($A17,'Return Data'!$B$7:$R$2843,3,0)</f>
        <v>44302</v>
      </c>
      <c r="C17" s="65">
        <f>VLOOKUP($A17,'Return Data'!$B$7:$R$2843,4,0)</f>
        <v>23.526299999999999</v>
      </c>
      <c r="D17" s="65">
        <f>VLOOKUP($A17,'Return Data'!$B$7:$R$2843,10,0)</f>
        <v>0.36430000000000001</v>
      </c>
      <c r="E17" s="66">
        <f t="shared" si="0"/>
        <v>16</v>
      </c>
      <c r="F17" s="65">
        <f>VLOOKUP($A17,'Return Data'!$B$7:$R$2843,11,0)</f>
        <v>25.637799999999999</v>
      </c>
      <c r="G17" s="66">
        <f t="shared" si="1"/>
        <v>11</v>
      </c>
      <c r="H17" s="65">
        <f>VLOOKUP($A17,'Return Data'!$B$7:$R$2843,12,0)</f>
        <v>39.573099999999997</v>
      </c>
      <c r="I17" s="66">
        <f t="shared" si="2"/>
        <v>6</v>
      </c>
      <c r="J17" s="65">
        <f>VLOOKUP($A17,'Return Data'!$B$7:$R$2843,13,0)</f>
        <v>60.8262</v>
      </c>
      <c r="K17" s="66">
        <f t="shared" si="3"/>
        <v>7</v>
      </c>
      <c r="L17" s="65">
        <f>VLOOKUP($A17,'Return Data'!$B$7:$R$2843,17,0)</f>
        <v>21.178699999999999</v>
      </c>
      <c r="M17" s="66">
        <f t="shared" si="4"/>
        <v>1</v>
      </c>
      <c r="N17" s="65">
        <f>VLOOKUP($A17,'Return Data'!$B$7:$R$2843,14,0)</f>
        <v>16.834599999999998</v>
      </c>
      <c r="O17" s="66">
        <f>RANK(N17,N$8:N$29,0)</f>
        <v>1</v>
      </c>
      <c r="P17" s="65">
        <f>VLOOKUP($A17,'Return Data'!$B$7:$R$2843,15,0)</f>
        <v>17.659400000000002</v>
      </c>
      <c r="Q17" s="66">
        <f>RANK(P17,P$8:P$29,0)</f>
        <v>1</v>
      </c>
      <c r="R17" s="65">
        <f>VLOOKUP($A17,'Return Data'!$B$7:$R$2843,16,0)</f>
        <v>14.1471</v>
      </c>
      <c r="S17" s="67">
        <f t="shared" si="6"/>
        <v>11</v>
      </c>
    </row>
    <row r="18" spans="1:19" x14ac:dyDescent="0.3">
      <c r="A18" s="63" t="s">
        <v>844</v>
      </c>
      <c r="B18" s="64">
        <f>VLOOKUP($A18,'Return Data'!$B$7:$R$2843,3,0)</f>
        <v>44302</v>
      </c>
      <c r="C18" s="65">
        <f>VLOOKUP($A18,'Return Data'!$B$7:$R$2843,4,0)</f>
        <v>9.9525000000000006</v>
      </c>
      <c r="D18" s="65">
        <f>VLOOKUP($A18,'Return Data'!$B$7:$R$2843,10,0)</f>
        <v>-2.3862999999999999</v>
      </c>
      <c r="E18" s="66">
        <f t="shared" si="0"/>
        <v>21</v>
      </c>
      <c r="F18" s="65">
        <f>VLOOKUP($A18,'Return Data'!$B$7:$R$2843,11,0)</f>
        <v>26.054400000000001</v>
      </c>
      <c r="G18" s="66">
        <f t="shared" si="1"/>
        <v>10</v>
      </c>
      <c r="H18" s="65">
        <f>VLOOKUP($A18,'Return Data'!$B$7:$R$2843,12,0)</f>
        <v>30.075900000000001</v>
      </c>
      <c r="I18" s="66">
        <f t="shared" si="2"/>
        <v>21</v>
      </c>
      <c r="J18" s="65">
        <f>VLOOKUP($A18,'Return Data'!$B$7:$R$2843,13,0)</f>
        <v>42.408499999999997</v>
      </c>
      <c r="K18" s="66">
        <f t="shared" si="3"/>
        <v>22</v>
      </c>
      <c r="L18" s="65">
        <f>VLOOKUP($A18,'Return Data'!$B$7:$R$2843,17,0)</f>
        <v>2.7303999999999999</v>
      </c>
      <c r="M18" s="66">
        <f t="shared" si="4"/>
        <v>18</v>
      </c>
      <c r="N18" s="65">
        <f>VLOOKUP($A18,'Return Data'!$B$7:$R$2843,14,0)</f>
        <v>4.4641000000000002</v>
      </c>
      <c r="O18" s="66">
        <f>RANK(N18,N$8:N$29,0)</f>
        <v>15</v>
      </c>
      <c r="P18" s="65">
        <f>VLOOKUP($A18,'Return Data'!$B$7:$R$2843,15,0)</f>
        <v>12.9899</v>
      </c>
      <c r="Q18" s="66">
        <f>RANK(P18,P$8:P$29,0)</f>
        <v>10</v>
      </c>
      <c r="R18" s="65">
        <f>VLOOKUP($A18,'Return Data'!$B$7:$R$2843,16,0)</f>
        <v>-3.6299999999999999E-2</v>
      </c>
      <c r="S18" s="67">
        <f t="shared" si="6"/>
        <v>22</v>
      </c>
    </row>
    <row r="19" spans="1:19" x14ac:dyDescent="0.3">
      <c r="A19" s="63" t="s">
        <v>847</v>
      </c>
      <c r="B19" s="64">
        <f>VLOOKUP($A19,'Return Data'!$B$7:$R$2843,3,0)</f>
        <v>44302</v>
      </c>
      <c r="C19" s="65">
        <f>VLOOKUP($A19,'Return Data'!$B$7:$R$2843,4,0)</f>
        <v>13.384</v>
      </c>
      <c r="D19" s="65">
        <f>VLOOKUP($A19,'Return Data'!$B$7:$R$2843,10,0)</f>
        <v>3.9373</v>
      </c>
      <c r="E19" s="66">
        <f t="shared" si="0"/>
        <v>6</v>
      </c>
      <c r="F19" s="65">
        <f>VLOOKUP($A19,'Return Data'!$B$7:$R$2843,11,0)</f>
        <v>25.3184</v>
      </c>
      <c r="G19" s="66">
        <f t="shared" si="1"/>
        <v>12</v>
      </c>
      <c r="H19" s="65">
        <f>VLOOKUP($A19,'Return Data'!$B$7:$R$2843,12,0)</f>
        <v>36.016300000000001</v>
      </c>
      <c r="I19" s="66">
        <f t="shared" si="2"/>
        <v>10</v>
      </c>
      <c r="J19" s="65">
        <f>VLOOKUP($A19,'Return Data'!$B$7:$R$2843,13,0)</f>
        <v>58.353099999999998</v>
      </c>
      <c r="K19" s="66">
        <f t="shared" ref="K19" si="7">RANK(J19,J$8:J$29,0)</f>
        <v>8</v>
      </c>
      <c r="L19" s="65"/>
      <c r="M19" s="66"/>
      <c r="N19" s="65"/>
      <c r="O19" s="66"/>
      <c r="P19" s="65"/>
      <c r="Q19" s="66"/>
      <c r="R19" s="65">
        <f>VLOOKUP($A19,'Return Data'!$B$7:$R$2843,16,0)</f>
        <v>18.084700000000002</v>
      </c>
      <c r="S19" s="67">
        <f t="shared" si="6"/>
        <v>5</v>
      </c>
    </row>
    <row r="20" spans="1:19" x14ac:dyDescent="0.3">
      <c r="A20" s="63" t="s">
        <v>849</v>
      </c>
      <c r="B20" s="64">
        <f>VLOOKUP($A20,'Return Data'!$B$7:$R$2843,3,0)</f>
        <v>44302</v>
      </c>
      <c r="C20" s="65">
        <f>VLOOKUP($A20,'Return Data'!$B$7:$R$2843,4,0)</f>
        <v>13.945</v>
      </c>
      <c r="D20" s="65">
        <f>VLOOKUP($A20,'Return Data'!$B$7:$R$2843,10,0)</f>
        <v>3.8656000000000001</v>
      </c>
      <c r="E20" s="66">
        <f t="shared" si="0"/>
        <v>7</v>
      </c>
      <c r="F20" s="65">
        <f>VLOOKUP($A20,'Return Data'!$B$7:$R$2843,11,0)</f>
        <v>18.994800000000001</v>
      </c>
      <c r="G20" s="66">
        <f t="shared" si="1"/>
        <v>21</v>
      </c>
      <c r="H20" s="65">
        <f>VLOOKUP($A20,'Return Data'!$B$7:$R$2843,12,0)</f>
        <v>31.7181</v>
      </c>
      <c r="I20" s="66">
        <f t="shared" si="2"/>
        <v>17</v>
      </c>
      <c r="J20" s="65">
        <f>VLOOKUP($A20,'Return Data'!$B$7:$R$2843,13,0)</f>
        <v>50.010800000000003</v>
      </c>
      <c r="K20" s="66">
        <f t="shared" ref="K20:K27" si="8">RANK(J20,J$8:J$29,0)</f>
        <v>19</v>
      </c>
      <c r="L20" s="65">
        <f>VLOOKUP($A20,'Return Data'!$B$7:$R$2843,17,0)</f>
        <v>13.5169</v>
      </c>
      <c r="M20" s="66">
        <f t="shared" ref="M20" si="9">RANK(L20,L$8:L$29,0)</f>
        <v>8</v>
      </c>
      <c r="N20" s="65"/>
      <c r="O20" s="66"/>
      <c r="P20" s="65"/>
      <c r="Q20" s="66"/>
      <c r="R20" s="65">
        <f>VLOOKUP($A20,'Return Data'!$B$7:$R$2843,16,0)</f>
        <v>14.5589</v>
      </c>
      <c r="S20" s="67">
        <f t="shared" si="6"/>
        <v>10</v>
      </c>
    </row>
    <row r="21" spans="1:19" x14ac:dyDescent="0.3">
      <c r="A21" s="63" t="s">
        <v>851</v>
      </c>
      <c r="B21" s="64">
        <f>VLOOKUP($A21,'Return Data'!$B$7:$R$2843,3,0)</f>
        <v>44302</v>
      </c>
      <c r="C21" s="65">
        <f>VLOOKUP($A21,'Return Data'!$B$7:$R$2843,4,0)</f>
        <v>15.567</v>
      </c>
      <c r="D21" s="65">
        <f>VLOOKUP($A21,'Return Data'!$B$7:$R$2843,10,0)</f>
        <v>3.7869000000000002</v>
      </c>
      <c r="E21" s="66">
        <f t="shared" si="0"/>
        <v>9</v>
      </c>
      <c r="F21" s="65">
        <f>VLOOKUP($A21,'Return Data'!$B$7:$R$2843,11,0)</f>
        <v>27.108699999999999</v>
      </c>
      <c r="G21" s="66">
        <f t="shared" si="1"/>
        <v>9</v>
      </c>
      <c r="H21" s="65">
        <f>VLOOKUP($A21,'Return Data'!$B$7:$R$2843,12,0)</f>
        <v>41.724299999999999</v>
      </c>
      <c r="I21" s="66">
        <f t="shared" si="2"/>
        <v>4</v>
      </c>
      <c r="J21" s="65">
        <f>VLOOKUP($A21,'Return Data'!$B$7:$R$2843,13,0)</f>
        <v>73.816400000000002</v>
      </c>
      <c r="K21" s="66">
        <f t="shared" si="8"/>
        <v>2</v>
      </c>
      <c r="L21" s="65"/>
      <c r="M21" s="66"/>
      <c r="N21" s="65"/>
      <c r="O21" s="66"/>
      <c r="P21" s="65"/>
      <c r="Q21" s="66"/>
      <c r="R21" s="65">
        <f>VLOOKUP($A21,'Return Data'!$B$7:$R$2843,16,0)</f>
        <v>25.832699999999999</v>
      </c>
      <c r="S21" s="67">
        <f t="shared" si="6"/>
        <v>1</v>
      </c>
    </row>
    <row r="22" spans="1:19" x14ac:dyDescent="0.3">
      <c r="A22" s="63" t="s">
        <v>853</v>
      </c>
      <c r="B22" s="64">
        <f>VLOOKUP($A22,'Return Data'!$B$7:$R$2843,3,0)</f>
        <v>44302</v>
      </c>
      <c r="C22" s="65">
        <f>VLOOKUP($A22,'Return Data'!$B$7:$R$2843,4,0)</f>
        <v>29.5806</v>
      </c>
      <c r="D22" s="65">
        <f>VLOOKUP($A22,'Return Data'!$B$7:$R$2843,10,0)</f>
        <v>1.0808</v>
      </c>
      <c r="E22" s="66">
        <f t="shared" si="0"/>
        <v>14</v>
      </c>
      <c r="F22" s="65">
        <f>VLOOKUP($A22,'Return Data'!$B$7:$R$2843,11,0)</f>
        <v>23.151900000000001</v>
      </c>
      <c r="G22" s="66">
        <f t="shared" si="1"/>
        <v>17</v>
      </c>
      <c r="H22" s="65">
        <f>VLOOKUP($A22,'Return Data'!$B$7:$R$2843,12,0)</f>
        <v>34.462200000000003</v>
      </c>
      <c r="I22" s="66">
        <f t="shared" si="2"/>
        <v>13</v>
      </c>
      <c r="J22" s="65">
        <f>VLOOKUP($A22,'Return Data'!$B$7:$R$2843,13,0)</f>
        <v>51.583399999999997</v>
      </c>
      <c r="K22" s="66">
        <f t="shared" si="8"/>
        <v>16</v>
      </c>
      <c r="L22" s="65">
        <f>VLOOKUP($A22,'Return Data'!$B$7:$R$2843,17,0)</f>
        <v>16.386700000000001</v>
      </c>
      <c r="M22" s="66">
        <f t="shared" ref="M22:M27" si="10">RANK(L22,L$8:L$29,0)</f>
        <v>4</v>
      </c>
      <c r="N22" s="65">
        <f>VLOOKUP($A22,'Return Data'!$B$7:$R$2843,14,0)</f>
        <v>11.530200000000001</v>
      </c>
      <c r="O22" s="66">
        <f t="shared" ref="O22:O27" si="11">RANK(N22,N$8:N$29,0)</f>
        <v>5</v>
      </c>
      <c r="P22" s="65">
        <f>VLOOKUP($A22,'Return Data'!$B$7:$R$2843,15,0)</f>
        <v>14.4634</v>
      </c>
      <c r="Q22" s="66">
        <f t="shared" ref="Q22:Q27" si="12">RANK(P22,P$8:P$29,0)</f>
        <v>7</v>
      </c>
      <c r="R22" s="65">
        <f>VLOOKUP($A22,'Return Data'!$B$7:$R$2843,16,0)</f>
        <v>14.652699999999999</v>
      </c>
      <c r="S22" s="67">
        <f t="shared" si="6"/>
        <v>9</v>
      </c>
    </row>
    <row r="23" spans="1:19" x14ac:dyDescent="0.3">
      <c r="A23" s="63" t="s">
        <v>854</v>
      </c>
      <c r="B23" s="64">
        <f>VLOOKUP($A23,'Return Data'!$B$7:$R$2843,3,0)</f>
        <v>44302</v>
      </c>
      <c r="C23" s="65">
        <f>VLOOKUP($A23,'Return Data'!$B$7:$R$2843,4,0)</f>
        <v>62.6492</v>
      </c>
      <c r="D23" s="65">
        <f>VLOOKUP($A23,'Return Data'!$B$7:$R$2843,10,0)</f>
        <v>6.734</v>
      </c>
      <c r="E23" s="66">
        <f t="shared" si="0"/>
        <v>2</v>
      </c>
      <c r="F23" s="65">
        <f>VLOOKUP($A23,'Return Data'!$B$7:$R$2843,11,0)</f>
        <v>41.098599999999998</v>
      </c>
      <c r="G23" s="66">
        <f t="shared" si="1"/>
        <v>3</v>
      </c>
      <c r="H23" s="65">
        <f>VLOOKUP($A23,'Return Data'!$B$7:$R$2843,12,0)</f>
        <v>50.170900000000003</v>
      </c>
      <c r="I23" s="66">
        <f t="shared" si="2"/>
        <v>2</v>
      </c>
      <c r="J23" s="65">
        <f>VLOOKUP($A23,'Return Data'!$B$7:$R$2843,13,0)</f>
        <v>78.975700000000003</v>
      </c>
      <c r="K23" s="66">
        <f t="shared" si="8"/>
        <v>1</v>
      </c>
      <c r="L23" s="65">
        <f>VLOOKUP($A23,'Return Data'!$B$7:$R$2843,17,0)</f>
        <v>13.970499999999999</v>
      </c>
      <c r="M23" s="66">
        <f t="shared" si="10"/>
        <v>7</v>
      </c>
      <c r="N23" s="65">
        <f>VLOOKUP($A23,'Return Data'!$B$7:$R$2843,14,0)</f>
        <v>9.8155000000000001</v>
      </c>
      <c r="O23" s="66">
        <f t="shared" si="11"/>
        <v>11</v>
      </c>
      <c r="P23" s="65">
        <f>VLOOKUP($A23,'Return Data'!$B$7:$R$2843,15,0)</f>
        <v>14.583500000000001</v>
      </c>
      <c r="Q23" s="66">
        <f t="shared" si="12"/>
        <v>6</v>
      </c>
      <c r="R23" s="65">
        <f>VLOOKUP($A23,'Return Data'!$B$7:$R$2843,16,0)</f>
        <v>13.6762</v>
      </c>
      <c r="S23" s="67">
        <f t="shared" si="6"/>
        <v>14</v>
      </c>
    </row>
    <row r="24" spans="1:19" x14ac:dyDescent="0.3">
      <c r="A24" s="63" t="s">
        <v>856</v>
      </c>
      <c r="B24" s="64">
        <f>VLOOKUP($A24,'Return Data'!$B$7:$R$2843,3,0)</f>
        <v>44302</v>
      </c>
      <c r="C24" s="65">
        <f>VLOOKUP($A24,'Return Data'!$B$7:$R$2843,4,0)</f>
        <v>89.29</v>
      </c>
      <c r="D24" s="65">
        <f>VLOOKUP($A24,'Return Data'!$B$7:$R$2843,10,0)</f>
        <v>4.9729999999999999</v>
      </c>
      <c r="E24" s="66">
        <f t="shared" si="0"/>
        <v>4</v>
      </c>
      <c r="F24" s="65">
        <f>VLOOKUP($A24,'Return Data'!$B$7:$R$2843,11,0)</f>
        <v>30.3504</v>
      </c>
      <c r="G24" s="66">
        <f t="shared" si="1"/>
        <v>6</v>
      </c>
      <c r="H24" s="65">
        <f>VLOOKUP($A24,'Return Data'!$B$7:$R$2843,12,0)</f>
        <v>38.0062</v>
      </c>
      <c r="I24" s="66">
        <f t="shared" si="2"/>
        <v>7</v>
      </c>
      <c r="J24" s="65">
        <f>VLOOKUP($A24,'Return Data'!$B$7:$R$2843,13,0)</f>
        <v>57.839799999999997</v>
      </c>
      <c r="K24" s="66">
        <f t="shared" si="8"/>
        <v>10</v>
      </c>
      <c r="L24" s="65">
        <f>VLOOKUP($A24,'Return Data'!$B$7:$R$2843,17,0)</f>
        <v>17.459199999999999</v>
      </c>
      <c r="M24" s="66">
        <f t="shared" si="10"/>
        <v>3</v>
      </c>
      <c r="N24" s="65">
        <f>VLOOKUP($A24,'Return Data'!$B$7:$R$2843,14,0)</f>
        <v>13.6907</v>
      </c>
      <c r="O24" s="66">
        <f t="shared" si="11"/>
        <v>2</v>
      </c>
      <c r="P24" s="65">
        <f>VLOOKUP($A24,'Return Data'!$B$7:$R$2843,15,0)</f>
        <v>15.1638</v>
      </c>
      <c r="Q24" s="66">
        <f t="shared" si="12"/>
        <v>3</v>
      </c>
      <c r="R24" s="65">
        <f>VLOOKUP($A24,'Return Data'!$B$7:$R$2843,16,0)</f>
        <v>15.2357</v>
      </c>
      <c r="S24" s="67">
        <f t="shared" si="6"/>
        <v>8</v>
      </c>
    </row>
    <row r="25" spans="1:19" x14ac:dyDescent="0.3">
      <c r="A25" s="63" t="s">
        <v>858</v>
      </c>
      <c r="B25" s="64">
        <f>VLOOKUP($A25,'Return Data'!$B$7:$R$2843,3,0)</f>
        <v>44302</v>
      </c>
      <c r="C25" s="65">
        <f>VLOOKUP($A25,'Return Data'!$B$7:$R$2843,4,0)</f>
        <v>46.411999999999999</v>
      </c>
      <c r="D25" s="65">
        <f>VLOOKUP($A25,'Return Data'!$B$7:$R$2843,10,0)</f>
        <v>12.3277</v>
      </c>
      <c r="E25" s="66">
        <f t="shared" si="0"/>
        <v>1</v>
      </c>
      <c r="F25" s="65">
        <f>VLOOKUP($A25,'Return Data'!$B$7:$R$2843,11,0)</f>
        <v>42.698599999999999</v>
      </c>
      <c r="G25" s="66">
        <f t="shared" si="1"/>
        <v>1</v>
      </c>
      <c r="H25" s="65">
        <f>VLOOKUP($A25,'Return Data'!$B$7:$R$2843,12,0)</f>
        <v>53.2209</v>
      </c>
      <c r="I25" s="66">
        <f t="shared" si="2"/>
        <v>1</v>
      </c>
      <c r="J25" s="65">
        <f>VLOOKUP($A25,'Return Data'!$B$7:$R$2843,13,0)</f>
        <v>71.983599999999996</v>
      </c>
      <c r="K25" s="66">
        <f t="shared" si="8"/>
        <v>3</v>
      </c>
      <c r="L25" s="65">
        <f>VLOOKUP($A25,'Return Data'!$B$7:$R$2843,17,0)</f>
        <v>20.571300000000001</v>
      </c>
      <c r="M25" s="66">
        <f t="shared" si="10"/>
        <v>2</v>
      </c>
      <c r="N25" s="65">
        <f>VLOOKUP($A25,'Return Data'!$B$7:$R$2843,14,0)</f>
        <v>12.394299999999999</v>
      </c>
      <c r="O25" s="66">
        <f t="shared" si="11"/>
        <v>3</v>
      </c>
      <c r="P25" s="65">
        <f>VLOOKUP($A25,'Return Data'!$B$7:$R$2843,15,0)</f>
        <v>14.9345</v>
      </c>
      <c r="Q25" s="66">
        <f t="shared" si="12"/>
        <v>5</v>
      </c>
      <c r="R25" s="65">
        <f>VLOOKUP($A25,'Return Data'!$B$7:$R$2843,16,0)</f>
        <v>12.831</v>
      </c>
      <c r="S25" s="67">
        <f t="shared" si="6"/>
        <v>15</v>
      </c>
    </row>
    <row r="26" spans="1:19" x14ac:dyDescent="0.3">
      <c r="A26" s="63" t="s">
        <v>861</v>
      </c>
      <c r="B26" s="64">
        <f>VLOOKUP($A26,'Return Data'!$B$7:$R$2843,3,0)</f>
        <v>44302</v>
      </c>
      <c r="C26" s="65">
        <f>VLOOKUP($A26,'Return Data'!$B$7:$R$2843,4,0)</f>
        <v>188.8013</v>
      </c>
      <c r="D26" s="65">
        <f>VLOOKUP($A26,'Return Data'!$B$7:$R$2843,10,0)</f>
        <v>6.1092000000000004</v>
      </c>
      <c r="E26" s="66">
        <f t="shared" si="0"/>
        <v>3</v>
      </c>
      <c r="F26" s="65">
        <f>VLOOKUP($A26,'Return Data'!$B$7:$R$2843,11,0)</f>
        <v>29.9255</v>
      </c>
      <c r="G26" s="66">
        <f t="shared" si="1"/>
        <v>7</v>
      </c>
      <c r="H26" s="65">
        <f>VLOOKUP($A26,'Return Data'!$B$7:$R$2843,12,0)</f>
        <v>36.389600000000002</v>
      </c>
      <c r="I26" s="66">
        <f t="shared" si="2"/>
        <v>9</v>
      </c>
      <c r="J26" s="65">
        <f>VLOOKUP($A26,'Return Data'!$B$7:$R$2843,13,0)</f>
        <v>50.4163</v>
      </c>
      <c r="K26" s="66">
        <f t="shared" si="8"/>
        <v>18</v>
      </c>
      <c r="L26" s="65">
        <f>VLOOKUP($A26,'Return Data'!$B$7:$R$2843,17,0)</f>
        <v>14.6021</v>
      </c>
      <c r="M26" s="66">
        <f t="shared" si="10"/>
        <v>6</v>
      </c>
      <c r="N26" s="65">
        <f>VLOOKUP($A26,'Return Data'!$B$7:$R$2843,14,0)</f>
        <v>11.270899999999999</v>
      </c>
      <c r="O26" s="66">
        <f t="shared" si="11"/>
        <v>7</v>
      </c>
      <c r="P26" s="65">
        <f>VLOOKUP($A26,'Return Data'!$B$7:$R$2843,15,0)</f>
        <v>15.062900000000001</v>
      </c>
      <c r="Q26" s="66">
        <f t="shared" si="12"/>
        <v>4</v>
      </c>
      <c r="R26" s="65">
        <f>VLOOKUP($A26,'Return Data'!$B$7:$R$2843,16,0)</f>
        <v>19.460599999999999</v>
      </c>
      <c r="S26" s="67">
        <f t="shared" si="6"/>
        <v>3</v>
      </c>
    </row>
    <row r="27" spans="1:19" x14ac:dyDescent="0.3">
      <c r="A27" s="63" t="s">
        <v>862</v>
      </c>
      <c r="B27" s="64">
        <f>VLOOKUP($A27,'Return Data'!$B$7:$R$2843,3,0)</f>
        <v>44302</v>
      </c>
      <c r="C27" s="65">
        <f>VLOOKUP($A27,'Return Data'!$B$7:$R$2843,4,0)</f>
        <v>226.33459999999999</v>
      </c>
      <c r="D27" s="65">
        <f>VLOOKUP($A27,'Return Data'!$B$7:$R$2843,10,0)</f>
        <v>0.69469999999999998</v>
      </c>
      <c r="E27" s="66">
        <f t="shared" si="0"/>
        <v>15</v>
      </c>
      <c r="F27" s="65">
        <f>VLOOKUP($A27,'Return Data'!$B$7:$R$2843,11,0)</f>
        <v>23.044499999999999</v>
      </c>
      <c r="G27" s="66">
        <f t="shared" si="1"/>
        <v>18</v>
      </c>
      <c r="H27" s="65">
        <f>VLOOKUP($A27,'Return Data'!$B$7:$R$2843,12,0)</f>
        <v>31.394100000000002</v>
      </c>
      <c r="I27" s="66">
        <f t="shared" si="2"/>
        <v>18</v>
      </c>
      <c r="J27" s="65">
        <f>VLOOKUP($A27,'Return Data'!$B$7:$R$2843,13,0)</f>
        <v>49.988599999999998</v>
      </c>
      <c r="K27" s="66">
        <f t="shared" si="8"/>
        <v>20</v>
      </c>
      <c r="L27" s="65">
        <f>VLOOKUP($A27,'Return Data'!$B$7:$R$2843,17,0)</f>
        <v>11.8195</v>
      </c>
      <c r="M27" s="66">
        <f t="shared" si="10"/>
        <v>13</v>
      </c>
      <c r="N27" s="65">
        <f>VLOOKUP($A27,'Return Data'!$B$7:$R$2843,14,0)</f>
        <v>10.8843</v>
      </c>
      <c r="O27" s="66">
        <f t="shared" si="11"/>
        <v>8</v>
      </c>
      <c r="P27" s="65">
        <f>VLOOKUP($A27,'Return Data'!$B$7:$R$2843,15,0)</f>
        <v>13.8436</v>
      </c>
      <c r="Q27" s="66">
        <f t="shared" si="12"/>
        <v>8</v>
      </c>
      <c r="R27" s="65">
        <f>VLOOKUP($A27,'Return Data'!$B$7:$R$2843,16,0)</f>
        <v>18.126100000000001</v>
      </c>
      <c r="S27" s="67">
        <f t="shared" si="6"/>
        <v>4</v>
      </c>
    </row>
    <row r="28" spans="1:19" x14ac:dyDescent="0.3">
      <c r="A28" s="63" t="s">
        <v>865</v>
      </c>
      <c r="B28" s="64">
        <f>VLOOKUP($A28,'Return Data'!$B$7:$R$2843,3,0)</f>
        <v>44302</v>
      </c>
      <c r="C28" s="65">
        <f>VLOOKUP($A28,'Return Data'!$B$7:$R$2843,4,0)</f>
        <v>12.210800000000001</v>
      </c>
      <c r="D28" s="65">
        <f>VLOOKUP($A28,'Return Data'!$B$7:$R$2843,10,0)</f>
        <v>3.8113000000000001</v>
      </c>
      <c r="E28" s="66">
        <f t="shared" si="0"/>
        <v>8</v>
      </c>
      <c r="F28" s="65">
        <f>VLOOKUP($A28,'Return Data'!$B$7:$R$2843,11,0)</f>
        <v>27.514600000000002</v>
      </c>
      <c r="G28" s="66">
        <f t="shared" si="1"/>
        <v>8</v>
      </c>
      <c r="H28" s="65">
        <f>VLOOKUP($A28,'Return Data'!$B$7:$R$2843,12,0)</f>
        <v>40.972999999999999</v>
      </c>
      <c r="I28" s="66">
        <f>RANK(H28,H$8:H$29,0)</f>
        <v>5</v>
      </c>
      <c r="J28" s="65">
        <f>VLOOKUP($A28,'Return Data'!$B$7:$R$2843,13,0)</f>
        <v>62.810699999999997</v>
      </c>
      <c r="K28" s="66">
        <f t="shared" ref="K28" si="13">RANK(J28,J$8:J$29,0)</f>
        <v>4</v>
      </c>
      <c r="L28" s="65"/>
      <c r="M28" s="66"/>
      <c r="N28" s="65"/>
      <c r="O28" s="66"/>
      <c r="P28" s="65"/>
      <c r="Q28" s="66"/>
      <c r="R28" s="65">
        <f>VLOOKUP($A28,'Return Data'!$B$7:$R$2843,16,0)</f>
        <v>15.7651</v>
      </c>
      <c r="S28" s="67">
        <f t="shared" si="6"/>
        <v>7</v>
      </c>
    </row>
    <row r="29" spans="1:19" x14ac:dyDescent="0.3">
      <c r="A29" s="63" t="s">
        <v>867</v>
      </c>
      <c r="B29" s="64">
        <f>VLOOKUP($A29,'Return Data'!$B$7:$R$2843,3,0)</f>
        <v>44302</v>
      </c>
      <c r="C29" s="65">
        <f>VLOOKUP($A29,'Return Data'!$B$7:$R$2843,4,0)</f>
        <v>14.53</v>
      </c>
      <c r="D29" s="65">
        <f>VLOOKUP($A29,'Return Data'!$B$7:$R$2843,10,0)</f>
        <v>2.3961000000000001</v>
      </c>
      <c r="E29" s="66">
        <f t="shared" si="0"/>
        <v>11</v>
      </c>
      <c r="F29" s="65">
        <f>VLOOKUP($A29,'Return Data'!$B$7:$R$2843,11,0)</f>
        <v>24.187999999999999</v>
      </c>
      <c r="G29" s="66">
        <f t="shared" si="1"/>
        <v>15</v>
      </c>
      <c r="H29" s="65">
        <f>VLOOKUP($A29,'Return Data'!$B$7:$R$2843,12,0)</f>
        <v>37.594700000000003</v>
      </c>
      <c r="I29" s="66">
        <f>RANK(H29,H$8:H$29,0)</f>
        <v>8</v>
      </c>
      <c r="J29" s="65">
        <f>VLOOKUP($A29,'Return Data'!$B$7:$R$2843,13,0)</f>
        <v>62.165199999999999</v>
      </c>
      <c r="K29" s="66">
        <f t="shared" ref="K29" si="14">RANK(J29,J$8:J$29,0)</f>
        <v>5</v>
      </c>
      <c r="L29" s="65"/>
      <c r="M29" s="66"/>
      <c r="N29" s="65"/>
      <c r="O29" s="66"/>
      <c r="P29" s="65"/>
      <c r="Q29" s="66"/>
      <c r="R29" s="65">
        <f>VLOOKUP($A29,'Return Data'!$B$7:$R$2843,16,0)</f>
        <v>24.602699999999999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2.4182045454545453</v>
      </c>
      <c r="E31" s="74"/>
      <c r="F31" s="75">
        <f>AVERAGE(F8:F29)</f>
        <v>27.164077272727265</v>
      </c>
      <c r="G31" s="74"/>
      <c r="H31" s="75">
        <f>AVERAGE(H8:H29)</f>
        <v>36.64888181818182</v>
      </c>
      <c r="I31" s="74"/>
      <c r="J31" s="75">
        <f>AVERAGE(J8:J29)</f>
        <v>57.417599999999993</v>
      </c>
      <c r="K31" s="74"/>
      <c r="L31" s="75">
        <f>AVERAGE(L8:L29)</f>
        <v>13.002377777777777</v>
      </c>
      <c r="M31" s="74"/>
      <c r="N31" s="75">
        <f>AVERAGE(N8:N29)</f>
        <v>9.6646000000000001</v>
      </c>
      <c r="O31" s="74"/>
      <c r="P31" s="75">
        <f>AVERAGE(P8:P29)</f>
        <v>13.799340000000001</v>
      </c>
      <c r="Q31" s="74"/>
      <c r="R31" s="75">
        <f>AVERAGE(R8:R29)</f>
        <v>14.033054545454547</v>
      </c>
      <c r="S31" s="76"/>
    </row>
    <row r="32" spans="1:19" x14ac:dyDescent="0.3">
      <c r="A32" s="73" t="s">
        <v>28</v>
      </c>
      <c r="B32" s="74"/>
      <c r="C32" s="74"/>
      <c r="D32" s="75">
        <f>MIN(D8:D29)</f>
        <v>-3.609</v>
      </c>
      <c r="E32" s="74"/>
      <c r="F32" s="75">
        <f>MIN(F8:F29)</f>
        <v>12.343500000000001</v>
      </c>
      <c r="G32" s="74"/>
      <c r="H32" s="75">
        <f>MIN(H8:H29)</f>
        <v>25.8979</v>
      </c>
      <c r="I32" s="74"/>
      <c r="J32" s="75">
        <f>MIN(J8:J29)</f>
        <v>42.408499999999997</v>
      </c>
      <c r="K32" s="74"/>
      <c r="L32" s="75">
        <f>MIN(L8:L29)</f>
        <v>2.7303999999999999</v>
      </c>
      <c r="M32" s="74"/>
      <c r="N32" s="75">
        <f>MIN(N8:N29)</f>
        <v>2.7490000000000001</v>
      </c>
      <c r="O32" s="74"/>
      <c r="P32" s="75">
        <f>MIN(P8:P29)</f>
        <v>8.8925000000000001</v>
      </c>
      <c r="Q32" s="74"/>
      <c r="R32" s="75">
        <f>MIN(R8:R29)</f>
        <v>-3.6299999999999999E-2</v>
      </c>
      <c r="S32" s="76"/>
    </row>
    <row r="33" spans="1:19" ht="15" thickBot="1" x14ac:dyDescent="0.35">
      <c r="A33" s="77" t="s">
        <v>29</v>
      </c>
      <c r="B33" s="78"/>
      <c r="C33" s="78"/>
      <c r="D33" s="79">
        <f>MAX(D8:D29)</f>
        <v>12.3277</v>
      </c>
      <c r="E33" s="78"/>
      <c r="F33" s="79">
        <f>MAX(F8:F29)</f>
        <v>42.698599999999999</v>
      </c>
      <c r="G33" s="78"/>
      <c r="H33" s="79">
        <f>MAX(H8:H29)</f>
        <v>53.2209</v>
      </c>
      <c r="I33" s="78"/>
      <c r="J33" s="79">
        <f>MAX(J8:J29)</f>
        <v>78.975700000000003</v>
      </c>
      <c r="K33" s="78"/>
      <c r="L33" s="79">
        <f>MAX(L8:L29)</f>
        <v>21.178699999999999</v>
      </c>
      <c r="M33" s="78"/>
      <c r="N33" s="79">
        <f>MAX(N8:N29)</f>
        <v>16.834599999999998</v>
      </c>
      <c r="O33" s="78"/>
      <c r="P33" s="79">
        <f>MAX(P8:P29)</f>
        <v>17.659400000000002</v>
      </c>
      <c r="Q33" s="78"/>
      <c r="R33" s="79">
        <f>MAX(R8:R29)</f>
        <v>25.832699999999999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1580</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1461</v>
      </c>
      <c r="B8" s="64">
        <f>VLOOKUP($A8,'Return Data'!$B$7:$R$2843,3,0)</f>
        <v>44302</v>
      </c>
      <c r="C8" s="65">
        <f>VLOOKUP($A8,'Return Data'!$B$7:$R$2843,4,0)</f>
        <v>46.545099999999998</v>
      </c>
      <c r="D8" s="65">
        <f>VLOOKUP($A8,'Return Data'!$B$7:$R$2843,10,0)</f>
        <v>13.1526</v>
      </c>
      <c r="E8" s="66">
        <f t="shared" ref="E8:E30" si="0">RANK(D8,D$8:D$30,0)</f>
        <v>10</v>
      </c>
      <c r="F8" s="65">
        <f>VLOOKUP($A8,'Return Data'!$B$7:$R$2843,11,0)</f>
        <v>43.301699999999997</v>
      </c>
      <c r="G8" s="66">
        <f t="shared" ref="G8:G18" si="1">RANK(F8,F$8:F$30,0)</f>
        <v>4</v>
      </c>
      <c r="H8" s="65">
        <f>VLOOKUP($A8,'Return Data'!$B$7:$R$2843,12,0)</f>
        <v>72.469099999999997</v>
      </c>
      <c r="I8" s="66">
        <f t="shared" ref="I8" si="2">RANK(H8,H$8:H$30,0)</f>
        <v>4</v>
      </c>
      <c r="J8" s="65">
        <f>VLOOKUP($A8,'Return Data'!$B$7:$R$2843,13,0)</f>
        <v>95.715699999999998</v>
      </c>
      <c r="K8" s="66">
        <f t="shared" ref="K8" si="3">RANK(J8,J$8:J$30,0)</f>
        <v>8</v>
      </c>
      <c r="L8" s="65">
        <f>VLOOKUP($A8,'Return Data'!$B$7:$R$2843,17,0)</f>
        <v>10.9838</v>
      </c>
      <c r="M8" s="66">
        <f>RANK(L8,L$8:L$30,0)</f>
        <v>19</v>
      </c>
      <c r="N8" s="65">
        <f>VLOOKUP($A8,'Return Data'!$B$7:$R$2843,14,0)</f>
        <v>2.0520999999999998</v>
      </c>
      <c r="O8" s="66">
        <f>RANK(N8,N$8:N$30,0)</f>
        <v>13</v>
      </c>
      <c r="P8" s="65">
        <f>VLOOKUP($A8,'Return Data'!$B$7:$R$2843,15,0)</f>
        <v>12.6059</v>
      </c>
      <c r="Q8" s="66">
        <f>RANK(P8,P$8:P$30,0)</f>
        <v>11</v>
      </c>
      <c r="R8" s="65">
        <f>VLOOKUP($A8,'Return Data'!$B$7:$R$2843,16,0)</f>
        <v>16.337399999999999</v>
      </c>
      <c r="S8" s="67">
        <f t="shared" ref="S8:S30" si="4">RANK(R8,R$8:R$30,0)</f>
        <v>17</v>
      </c>
    </row>
    <row r="9" spans="1:20" x14ac:dyDescent="0.3">
      <c r="A9" s="63" t="s">
        <v>1462</v>
      </c>
      <c r="B9" s="64">
        <f>VLOOKUP($A9,'Return Data'!$B$7:$R$2843,3,0)</f>
        <v>44302</v>
      </c>
      <c r="C9" s="65">
        <f>VLOOKUP($A9,'Return Data'!$B$7:$R$2843,4,0)</f>
        <v>48.41</v>
      </c>
      <c r="D9" s="65">
        <f>VLOOKUP($A9,'Return Data'!$B$7:$R$2843,10,0)</f>
        <v>9.7731999999999992</v>
      </c>
      <c r="E9" s="66">
        <f t="shared" si="0"/>
        <v>18</v>
      </c>
      <c r="F9" s="65">
        <f>VLOOKUP($A9,'Return Data'!$B$7:$R$2843,11,0)</f>
        <v>33.324199999999998</v>
      </c>
      <c r="G9" s="66">
        <f t="shared" si="1"/>
        <v>23</v>
      </c>
      <c r="H9" s="65">
        <f>VLOOKUP($A9,'Return Data'!$B$7:$R$2843,12,0)</f>
        <v>57.022399999999998</v>
      </c>
      <c r="I9" s="66">
        <f t="shared" ref="I9:I30" si="5">RANK(H9,H$8:H$30,0)</f>
        <v>21</v>
      </c>
      <c r="J9" s="65">
        <f>VLOOKUP($A9,'Return Data'!$B$7:$R$2843,13,0)</f>
        <v>74.199399999999997</v>
      </c>
      <c r="K9" s="66">
        <f t="shared" ref="K9:K30" si="6">RANK(J9,J$8:J$30,0)</f>
        <v>23</v>
      </c>
      <c r="L9" s="65">
        <f>VLOOKUP($A9,'Return Data'!$B$7:$R$2843,17,0)</f>
        <v>27.842600000000001</v>
      </c>
      <c r="M9" s="66">
        <f t="shared" ref="M9:M30" si="7">RANK(L9,L$8:L$30,0)</f>
        <v>4</v>
      </c>
      <c r="N9" s="65">
        <f>VLOOKUP($A9,'Return Data'!$B$7:$R$2843,14,0)</f>
        <v>17.761399999999998</v>
      </c>
      <c r="O9" s="66">
        <f t="shared" ref="O9:O30" si="8">RANK(N9,N$8:N$30,0)</f>
        <v>2</v>
      </c>
      <c r="P9" s="65">
        <f>VLOOKUP($A9,'Return Data'!$B$7:$R$2843,15,0)</f>
        <v>19.0441</v>
      </c>
      <c r="Q9" s="66">
        <f t="shared" ref="Q9:Q30" si="9">RANK(P9,P$8:P$30,0)</f>
        <v>4</v>
      </c>
      <c r="R9" s="65">
        <f>VLOOKUP($A9,'Return Data'!$B$7:$R$2843,16,0)</f>
        <v>23.8126</v>
      </c>
      <c r="S9" s="67">
        <f t="shared" si="4"/>
        <v>8</v>
      </c>
    </row>
    <row r="10" spans="1:20" x14ac:dyDescent="0.3">
      <c r="A10" s="63" t="s">
        <v>1464</v>
      </c>
      <c r="B10" s="64">
        <f>VLOOKUP($A10,'Return Data'!$B$7:$R$2843,3,0)</f>
        <v>44302</v>
      </c>
      <c r="C10" s="65">
        <f>VLOOKUP($A10,'Return Data'!$B$7:$R$2843,4,0)</f>
        <v>19.440000000000001</v>
      </c>
      <c r="D10" s="65">
        <f>VLOOKUP($A10,'Return Data'!$B$7:$R$2843,10,0)</f>
        <v>13.418900000000001</v>
      </c>
      <c r="E10" s="66">
        <f t="shared" si="0"/>
        <v>7</v>
      </c>
      <c r="F10" s="65">
        <f>VLOOKUP($A10,'Return Data'!$B$7:$R$2843,11,0)</f>
        <v>39.354799999999997</v>
      </c>
      <c r="G10" s="66">
        <f t="shared" si="1"/>
        <v>13</v>
      </c>
      <c r="H10" s="65">
        <f>VLOOKUP($A10,'Return Data'!$B$7:$R$2843,12,0)</f>
        <v>73.726500000000001</v>
      </c>
      <c r="I10" s="66">
        <f t="shared" si="5"/>
        <v>3</v>
      </c>
      <c r="J10" s="65">
        <f>VLOOKUP($A10,'Return Data'!$B$7:$R$2843,13,0)</f>
        <v>102.07899999999999</v>
      </c>
      <c r="K10" s="66">
        <f t="shared" si="6"/>
        <v>4</v>
      </c>
      <c r="L10" s="65">
        <f>VLOOKUP($A10,'Return Data'!$B$7:$R$2843,17,0)</f>
        <v>34.671700000000001</v>
      </c>
      <c r="M10" s="66">
        <f t="shared" si="7"/>
        <v>1</v>
      </c>
      <c r="N10" s="65"/>
      <c r="O10" s="66"/>
      <c r="P10" s="65"/>
      <c r="Q10" s="66"/>
      <c r="R10" s="65">
        <f>VLOOKUP($A10,'Return Data'!$B$7:$R$2843,16,0)</f>
        <v>33.0809</v>
      </c>
      <c r="S10" s="67">
        <f t="shared" si="4"/>
        <v>2</v>
      </c>
    </row>
    <row r="11" spans="1:20" x14ac:dyDescent="0.3">
      <c r="A11" s="63" t="s">
        <v>1466</v>
      </c>
      <c r="B11" s="64">
        <f>VLOOKUP($A11,'Return Data'!$B$7:$R$2843,3,0)</f>
        <v>44302</v>
      </c>
      <c r="C11" s="65">
        <f>VLOOKUP($A11,'Return Data'!$B$7:$R$2843,4,0)</f>
        <v>16.170000000000002</v>
      </c>
      <c r="D11" s="65">
        <f>VLOOKUP($A11,'Return Data'!$B$7:$R$2843,10,0)</f>
        <v>11.6713</v>
      </c>
      <c r="E11" s="66">
        <f t="shared" si="0"/>
        <v>12</v>
      </c>
      <c r="F11" s="65">
        <f>VLOOKUP($A11,'Return Data'!$B$7:$R$2843,11,0)</f>
        <v>37.5</v>
      </c>
      <c r="G11" s="66">
        <f t="shared" si="1"/>
        <v>17</v>
      </c>
      <c r="H11" s="65">
        <f>VLOOKUP($A11,'Return Data'!$B$7:$R$2843,12,0)</f>
        <v>66.187100000000001</v>
      </c>
      <c r="I11" s="66">
        <f t="shared" si="5"/>
        <v>10</v>
      </c>
      <c r="J11" s="65">
        <f>VLOOKUP($A11,'Return Data'!$B$7:$R$2843,13,0)</f>
        <v>98.404899999999998</v>
      </c>
      <c r="K11" s="66">
        <f t="shared" si="6"/>
        <v>5</v>
      </c>
      <c r="L11" s="65">
        <f>VLOOKUP($A11,'Return Data'!$B$7:$R$2843,17,0)</f>
        <v>23.707599999999999</v>
      </c>
      <c r="M11" s="66">
        <f t="shared" si="7"/>
        <v>8</v>
      </c>
      <c r="N11" s="65"/>
      <c r="O11" s="66"/>
      <c r="P11" s="65"/>
      <c r="Q11" s="66"/>
      <c r="R11" s="65">
        <f>VLOOKUP($A11,'Return Data'!$B$7:$R$2843,16,0)</f>
        <v>24.826699999999999</v>
      </c>
      <c r="S11" s="67">
        <f t="shared" si="4"/>
        <v>6</v>
      </c>
    </row>
    <row r="12" spans="1:20" x14ac:dyDescent="0.3">
      <c r="A12" s="63" t="s">
        <v>1468</v>
      </c>
      <c r="B12" s="64">
        <f>VLOOKUP($A12,'Return Data'!$B$7:$R$2843,3,0)</f>
        <v>44302</v>
      </c>
      <c r="C12" s="65">
        <f>VLOOKUP($A12,'Return Data'!$B$7:$R$2843,4,0)</f>
        <v>84.697000000000003</v>
      </c>
      <c r="D12" s="65">
        <f>VLOOKUP($A12,'Return Data'!$B$7:$R$2843,10,0)</f>
        <v>10.114800000000001</v>
      </c>
      <c r="E12" s="66">
        <f t="shared" si="0"/>
        <v>17</v>
      </c>
      <c r="F12" s="65">
        <f>VLOOKUP($A12,'Return Data'!$B$7:$R$2843,11,0)</f>
        <v>34.7455</v>
      </c>
      <c r="G12" s="66">
        <f t="shared" si="1"/>
        <v>19</v>
      </c>
      <c r="H12" s="65">
        <f>VLOOKUP($A12,'Return Data'!$B$7:$R$2843,12,0)</f>
        <v>60.660499999999999</v>
      </c>
      <c r="I12" s="66">
        <f t="shared" si="5"/>
        <v>18</v>
      </c>
      <c r="J12" s="65">
        <f>VLOOKUP($A12,'Return Data'!$B$7:$R$2843,13,0)</f>
        <v>93.354500000000002</v>
      </c>
      <c r="K12" s="66">
        <f t="shared" si="6"/>
        <v>12</v>
      </c>
      <c r="L12" s="65">
        <f>VLOOKUP($A12,'Return Data'!$B$7:$R$2843,17,0)</f>
        <v>20.462299999999999</v>
      </c>
      <c r="M12" s="66">
        <f t="shared" si="7"/>
        <v>13</v>
      </c>
      <c r="N12" s="65">
        <f>VLOOKUP($A12,'Return Data'!$B$7:$R$2843,14,0)</f>
        <v>7.3461999999999996</v>
      </c>
      <c r="O12" s="66">
        <f t="shared" si="8"/>
        <v>8</v>
      </c>
      <c r="P12" s="65">
        <f>VLOOKUP($A12,'Return Data'!$B$7:$R$2843,15,0)</f>
        <v>14.162699999999999</v>
      </c>
      <c r="Q12" s="66">
        <f t="shared" si="9"/>
        <v>9</v>
      </c>
      <c r="R12" s="65">
        <f>VLOOKUP($A12,'Return Data'!$B$7:$R$2843,16,0)</f>
        <v>20.913799999999998</v>
      </c>
      <c r="S12" s="67">
        <f t="shared" si="4"/>
        <v>11</v>
      </c>
    </row>
    <row r="13" spans="1:20" x14ac:dyDescent="0.3">
      <c r="A13" s="63" t="s">
        <v>1470</v>
      </c>
      <c r="B13" s="64">
        <f>VLOOKUP($A13,'Return Data'!$B$7:$R$2843,3,0)</f>
        <v>44302</v>
      </c>
      <c r="C13" s="65">
        <f>VLOOKUP($A13,'Return Data'!$B$7:$R$2843,4,0)</f>
        <v>18.058</v>
      </c>
      <c r="D13" s="65">
        <f>VLOOKUP($A13,'Return Data'!$B$7:$R$2843,10,0)</f>
        <v>12.777900000000001</v>
      </c>
      <c r="E13" s="66">
        <f t="shared" si="0"/>
        <v>11</v>
      </c>
      <c r="F13" s="65">
        <f>VLOOKUP($A13,'Return Data'!$B$7:$R$2843,11,0)</f>
        <v>42.278599999999997</v>
      </c>
      <c r="G13" s="66">
        <f t="shared" si="1"/>
        <v>7</v>
      </c>
      <c r="H13" s="65">
        <f>VLOOKUP($A13,'Return Data'!$B$7:$R$2843,12,0)</f>
        <v>69.336100000000002</v>
      </c>
      <c r="I13" s="66">
        <f t="shared" si="5"/>
        <v>6</v>
      </c>
      <c r="J13" s="65">
        <f>VLOOKUP($A13,'Return Data'!$B$7:$R$2843,13,0)</f>
        <v>98.287000000000006</v>
      </c>
      <c r="K13" s="66">
        <f t="shared" si="6"/>
        <v>6</v>
      </c>
      <c r="L13" s="65">
        <f>VLOOKUP($A13,'Return Data'!$B$7:$R$2843,17,0)</f>
        <v>26.749400000000001</v>
      </c>
      <c r="M13" s="66">
        <f t="shared" si="7"/>
        <v>5</v>
      </c>
      <c r="N13" s="65"/>
      <c r="O13" s="66"/>
      <c r="P13" s="65"/>
      <c r="Q13" s="66"/>
      <c r="R13" s="65">
        <f>VLOOKUP($A13,'Return Data'!$B$7:$R$2843,16,0)</f>
        <v>30.994199999999999</v>
      </c>
      <c r="S13" s="67">
        <f t="shared" si="4"/>
        <v>3</v>
      </c>
    </row>
    <row r="14" spans="1:20" x14ac:dyDescent="0.3">
      <c r="A14" s="63" t="s">
        <v>1473</v>
      </c>
      <c r="B14" s="64">
        <f>VLOOKUP($A14,'Return Data'!$B$7:$R$2843,3,0)</f>
        <v>44302</v>
      </c>
      <c r="C14" s="65">
        <f>VLOOKUP($A14,'Return Data'!$B$7:$R$2843,4,0)</f>
        <v>72.108500000000006</v>
      </c>
      <c r="D14" s="65">
        <f>VLOOKUP($A14,'Return Data'!$B$7:$R$2843,10,0)</f>
        <v>6.9240000000000004</v>
      </c>
      <c r="E14" s="66">
        <f t="shared" si="0"/>
        <v>21</v>
      </c>
      <c r="F14" s="65">
        <f>VLOOKUP($A14,'Return Data'!$B$7:$R$2843,11,0)</f>
        <v>40.626800000000003</v>
      </c>
      <c r="G14" s="66">
        <f t="shared" si="1"/>
        <v>10</v>
      </c>
      <c r="H14" s="65">
        <f>VLOOKUP($A14,'Return Data'!$B$7:$R$2843,12,0)</f>
        <v>65.471900000000005</v>
      </c>
      <c r="I14" s="66">
        <f t="shared" si="5"/>
        <v>13</v>
      </c>
      <c r="J14" s="65">
        <f>VLOOKUP($A14,'Return Data'!$B$7:$R$2843,13,0)</f>
        <v>84.4268</v>
      </c>
      <c r="K14" s="66">
        <f t="shared" si="6"/>
        <v>18</v>
      </c>
      <c r="L14" s="65">
        <f>VLOOKUP($A14,'Return Data'!$B$7:$R$2843,17,0)</f>
        <v>10.446400000000001</v>
      </c>
      <c r="M14" s="66">
        <f t="shared" si="7"/>
        <v>20</v>
      </c>
      <c r="N14" s="65">
        <f>VLOOKUP($A14,'Return Data'!$B$7:$R$2843,14,0)</f>
        <v>3.8723000000000001</v>
      </c>
      <c r="O14" s="66">
        <f t="shared" si="8"/>
        <v>12</v>
      </c>
      <c r="P14" s="65">
        <f>VLOOKUP($A14,'Return Data'!$B$7:$R$2843,15,0)</f>
        <v>11.9739</v>
      </c>
      <c r="Q14" s="66">
        <f t="shared" si="9"/>
        <v>12</v>
      </c>
      <c r="R14" s="65">
        <f>VLOOKUP($A14,'Return Data'!$B$7:$R$2843,16,0)</f>
        <v>18.864699999999999</v>
      </c>
      <c r="S14" s="67">
        <f t="shared" si="4"/>
        <v>14</v>
      </c>
    </row>
    <row r="15" spans="1:20" x14ac:dyDescent="0.3">
      <c r="A15" s="63" t="s">
        <v>1474</v>
      </c>
      <c r="B15" s="64">
        <f>VLOOKUP($A15,'Return Data'!$B$7:$R$2843,3,0)</f>
        <v>44302</v>
      </c>
      <c r="C15" s="65">
        <f>VLOOKUP($A15,'Return Data'!$B$7:$R$2843,4,0)</f>
        <v>59.039000000000001</v>
      </c>
      <c r="D15" s="65">
        <f>VLOOKUP($A15,'Return Data'!$B$7:$R$2843,10,0)</f>
        <v>13.3904</v>
      </c>
      <c r="E15" s="66">
        <f t="shared" si="0"/>
        <v>8</v>
      </c>
      <c r="F15" s="65">
        <f>VLOOKUP($A15,'Return Data'!$B$7:$R$2843,11,0)</f>
        <v>42.861600000000003</v>
      </c>
      <c r="G15" s="66">
        <f t="shared" si="1"/>
        <v>5</v>
      </c>
      <c r="H15" s="65">
        <f>VLOOKUP($A15,'Return Data'!$B$7:$R$2843,12,0)</f>
        <v>65.6584</v>
      </c>
      <c r="I15" s="66">
        <f t="shared" si="5"/>
        <v>12</v>
      </c>
      <c r="J15" s="65">
        <f>VLOOKUP($A15,'Return Data'!$B$7:$R$2843,13,0)</f>
        <v>94.629800000000003</v>
      </c>
      <c r="K15" s="66">
        <f t="shared" si="6"/>
        <v>10</v>
      </c>
      <c r="L15" s="65">
        <f>VLOOKUP($A15,'Return Data'!$B$7:$R$2843,17,0)</f>
        <v>11.2492</v>
      </c>
      <c r="M15" s="66">
        <f t="shared" si="7"/>
        <v>18</v>
      </c>
      <c r="N15" s="65">
        <f>VLOOKUP($A15,'Return Data'!$B$7:$R$2843,14,0)</f>
        <v>6.4695</v>
      </c>
      <c r="O15" s="66">
        <f t="shared" si="8"/>
        <v>9</v>
      </c>
      <c r="P15" s="65">
        <f>VLOOKUP($A15,'Return Data'!$B$7:$R$2843,15,0)</f>
        <v>16.896100000000001</v>
      </c>
      <c r="Q15" s="66">
        <f t="shared" si="9"/>
        <v>6</v>
      </c>
      <c r="R15" s="65">
        <f>VLOOKUP($A15,'Return Data'!$B$7:$R$2843,16,0)</f>
        <v>17.130700000000001</v>
      </c>
      <c r="S15" s="67">
        <f t="shared" si="4"/>
        <v>16</v>
      </c>
    </row>
    <row r="16" spans="1:20" x14ac:dyDescent="0.3">
      <c r="A16" s="63" t="s">
        <v>1477</v>
      </c>
      <c r="B16" s="64">
        <f>VLOOKUP($A16,'Return Data'!$B$7:$R$2843,3,0)</f>
        <v>44302</v>
      </c>
      <c r="C16" s="65">
        <f>VLOOKUP($A16,'Return Data'!$B$7:$R$2843,4,0)</f>
        <v>68.162300000000002</v>
      </c>
      <c r="D16" s="65">
        <f>VLOOKUP($A16,'Return Data'!$B$7:$R$2843,10,0)</f>
        <v>9.6592000000000002</v>
      </c>
      <c r="E16" s="66">
        <f t="shared" si="0"/>
        <v>19</v>
      </c>
      <c r="F16" s="65">
        <f>VLOOKUP($A16,'Return Data'!$B$7:$R$2843,11,0)</f>
        <v>36.093200000000003</v>
      </c>
      <c r="G16" s="66">
        <f t="shared" si="1"/>
        <v>18</v>
      </c>
      <c r="H16" s="65">
        <f>VLOOKUP($A16,'Return Data'!$B$7:$R$2843,12,0)</f>
        <v>60.475099999999998</v>
      </c>
      <c r="I16" s="66">
        <f t="shared" si="5"/>
        <v>19</v>
      </c>
      <c r="J16" s="65">
        <f>VLOOKUP($A16,'Return Data'!$B$7:$R$2843,13,0)</f>
        <v>93.874799999999993</v>
      </c>
      <c r="K16" s="66">
        <f t="shared" si="6"/>
        <v>11</v>
      </c>
      <c r="L16" s="65">
        <f>VLOOKUP($A16,'Return Data'!$B$7:$R$2843,17,0)</f>
        <v>13.702299999999999</v>
      </c>
      <c r="M16" s="66">
        <f t="shared" si="7"/>
        <v>16</v>
      </c>
      <c r="N16" s="65">
        <f>VLOOKUP($A16,'Return Data'!$B$7:$R$2843,14,0)</f>
        <v>1.4762999999999999</v>
      </c>
      <c r="O16" s="66">
        <f t="shared" si="8"/>
        <v>15</v>
      </c>
      <c r="P16" s="65">
        <f>VLOOKUP($A16,'Return Data'!$B$7:$R$2843,15,0)</f>
        <v>11.846299999999999</v>
      </c>
      <c r="Q16" s="66">
        <f t="shared" si="9"/>
        <v>13</v>
      </c>
      <c r="R16" s="65">
        <f>VLOOKUP($A16,'Return Data'!$B$7:$R$2843,16,0)</f>
        <v>15.4634</v>
      </c>
      <c r="S16" s="67">
        <f t="shared" si="4"/>
        <v>19</v>
      </c>
    </row>
    <row r="17" spans="1:19" x14ac:dyDescent="0.3">
      <c r="A17" s="63" t="s">
        <v>1479</v>
      </c>
      <c r="B17" s="64">
        <f>VLOOKUP($A17,'Return Data'!$B$7:$R$2843,3,0)</f>
        <v>44302</v>
      </c>
      <c r="C17" s="65">
        <f>VLOOKUP($A17,'Return Data'!$B$7:$R$2843,4,0)</f>
        <v>38.44</v>
      </c>
      <c r="D17" s="65">
        <f>VLOOKUP($A17,'Return Data'!$B$7:$R$2843,10,0)</f>
        <v>10.301299999999999</v>
      </c>
      <c r="E17" s="66">
        <f t="shared" si="0"/>
        <v>16</v>
      </c>
      <c r="F17" s="65">
        <f>VLOOKUP($A17,'Return Data'!$B$7:$R$2843,11,0)</f>
        <v>40.189599999999999</v>
      </c>
      <c r="G17" s="66">
        <f t="shared" si="1"/>
        <v>11</v>
      </c>
      <c r="H17" s="65">
        <f>VLOOKUP($A17,'Return Data'!$B$7:$R$2843,12,0)</f>
        <v>66.695599999999999</v>
      </c>
      <c r="I17" s="66">
        <f t="shared" si="5"/>
        <v>9</v>
      </c>
      <c r="J17" s="65">
        <f>VLOOKUP($A17,'Return Data'!$B$7:$R$2843,13,0)</f>
        <v>97.128200000000007</v>
      </c>
      <c r="K17" s="66">
        <f t="shared" si="6"/>
        <v>7</v>
      </c>
      <c r="L17" s="65">
        <f>VLOOKUP($A17,'Return Data'!$B$7:$R$2843,17,0)</f>
        <v>21.234000000000002</v>
      </c>
      <c r="M17" s="66">
        <f t="shared" si="7"/>
        <v>12</v>
      </c>
      <c r="N17" s="65">
        <f>VLOOKUP($A17,'Return Data'!$B$7:$R$2843,14,0)</f>
        <v>9.3642000000000003</v>
      </c>
      <c r="O17" s="66">
        <f t="shared" si="8"/>
        <v>7</v>
      </c>
      <c r="P17" s="65">
        <f>VLOOKUP($A17,'Return Data'!$B$7:$R$2843,15,0)</f>
        <v>14.5745</v>
      </c>
      <c r="Q17" s="66">
        <f t="shared" si="9"/>
        <v>8</v>
      </c>
      <c r="R17" s="65">
        <f>VLOOKUP($A17,'Return Data'!$B$7:$R$2843,16,0)</f>
        <v>14.7454</v>
      </c>
      <c r="S17" s="67">
        <f t="shared" si="4"/>
        <v>20</v>
      </c>
    </row>
    <row r="18" spans="1:19" x14ac:dyDescent="0.3">
      <c r="A18" s="63" t="s">
        <v>1481</v>
      </c>
      <c r="B18" s="64">
        <f>VLOOKUP($A18,'Return Data'!$B$7:$R$2843,3,0)</f>
        <v>44302</v>
      </c>
      <c r="C18" s="65">
        <f>VLOOKUP($A18,'Return Data'!$B$7:$R$2843,4,0)</f>
        <v>13.43</v>
      </c>
      <c r="D18" s="65">
        <f>VLOOKUP($A18,'Return Data'!$B$7:$R$2843,10,0)</f>
        <v>13.621</v>
      </c>
      <c r="E18" s="66">
        <f t="shared" si="0"/>
        <v>5</v>
      </c>
      <c r="F18" s="65">
        <f>VLOOKUP($A18,'Return Data'!$B$7:$R$2843,11,0)</f>
        <v>40.923400000000001</v>
      </c>
      <c r="G18" s="66">
        <f t="shared" si="1"/>
        <v>9</v>
      </c>
      <c r="H18" s="65">
        <f>VLOOKUP($A18,'Return Data'!$B$7:$R$2843,12,0)</f>
        <v>62.394199999999998</v>
      </c>
      <c r="I18" s="66">
        <f t="shared" si="5"/>
        <v>16</v>
      </c>
      <c r="J18" s="65">
        <f>VLOOKUP($A18,'Return Data'!$B$7:$R$2843,13,0)</f>
        <v>81.978300000000004</v>
      </c>
      <c r="K18" s="66">
        <f t="shared" si="6"/>
        <v>20</v>
      </c>
      <c r="L18" s="65">
        <f>VLOOKUP($A18,'Return Data'!$B$7:$R$2843,17,0)</f>
        <v>15.749000000000001</v>
      </c>
      <c r="M18" s="66">
        <f t="shared" si="7"/>
        <v>14</v>
      </c>
      <c r="N18" s="65">
        <f>VLOOKUP($A18,'Return Data'!$B$7:$R$2843,14,0)</f>
        <v>6.1704999999999997</v>
      </c>
      <c r="O18" s="66">
        <f t="shared" si="8"/>
        <v>10</v>
      </c>
      <c r="P18" s="65"/>
      <c r="Q18" s="66"/>
      <c r="R18" s="65">
        <f>VLOOKUP($A18,'Return Data'!$B$7:$R$2843,16,0)</f>
        <v>8.0216999999999992</v>
      </c>
      <c r="S18" s="67">
        <f t="shared" si="4"/>
        <v>23</v>
      </c>
    </row>
    <row r="19" spans="1:19" x14ac:dyDescent="0.3">
      <c r="A19" s="63" t="s">
        <v>1482</v>
      </c>
      <c r="B19" s="64">
        <f>VLOOKUP($A19,'Return Data'!$B$7:$R$2843,3,0)</f>
        <v>44302</v>
      </c>
      <c r="C19" s="65">
        <f>VLOOKUP($A19,'Return Data'!$B$7:$R$2843,4,0)</f>
        <v>16.72</v>
      </c>
      <c r="D19" s="65">
        <f>VLOOKUP($A19,'Return Data'!$B$7:$R$2843,10,0)</f>
        <v>6.7687999999999997</v>
      </c>
      <c r="E19" s="66">
        <f t="shared" si="0"/>
        <v>22</v>
      </c>
      <c r="F19" s="65">
        <f>VLOOKUP($A19,'Return Data'!$B$7:$R$2843,11,0)</f>
        <v>33.546300000000002</v>
      </c>
      <c r="G19" s="66">
        <f t="shared" ref="G19" si="10">RANK(F19,F$8:F$30,0)</f>
        <v>22</v>
      </c>
      <c r="H19" s="65">
        <f>VLOOKUP($A19,'Return Data'!$B$7:$R$2843,12,0)</f>
        <v>63.122</v>
      </c>
      <c r="I19" s="66">
        <f t="shared" si="5"/>
        <v>14</v>
      </c>
      <c r="J19" s="65">
        <f>VLOOKUP($A19,'Return Data'!$B$7:$R$2843,13,0)</f>
        <v>83.534599999999998</v>
      </c>
      <c r="K19" s="66">
        <f t="shared" si="6"/>
        <v>19</v>
      </c>
      <c r="L19" s="65"/>
      <c r="M19" s="66"/>
      <c r="N19" s="65"/>
      <c r="O19" s="66"/>
      <c r="P19" s="65"/>
      <c r="Q19" s="66"/>
      <c r="R19" s="65">
        <f>VLOOKUP($A19,'Return Data'!$B$7:$R$2843,16,0)</f>
        <v>56.988700000000001</v>
      </c>
      <c r="S19" s="67">
        <f t="shared" si="4"/>
        <v>1</v>
      </c>
    </row>
    <row r="20" spans="1:19" x14ac:dyDescent="0.3">
      <c r="A20" s="63" t="s">
        <v>1484</v>
      </c>
      <c r="B20" s="64">
        <f>VLOOKUP($A20,'Return Data'!$B$7:$R$2843,3,0)</f>
        <v>44302</v>
      </c>
      <c r="C20" s="65">
        <f>VLOOKUP($A20,'Return Data'!$B$7:$R$2843,4,0)</f>
        <v>15.92</v>
      </c>
      <c r="D20" s="65">
        <f>VLOOKUP($A20,'Return Data'!$B$7:$R$2843,10,0)</f>
        <v>11.095599999999999</v>
      </c>
      <c r="E20" s="66">
        <f t="shared" si="0"/>
        <v>14</v>
      </c>
      <c r="F20" s="65">
        <f>VLOOKUP($A20,'Return Data'!$B$7:$R$2843,11,0)</f>
        <v>38.314500000000002</v>
      </c>
      <c r="G20" s="66">
        <f>RANK(F20,F$8:F$30,0)</f>
        <v>14</v>
      </c>
      <c r="H20" s="65">
        <f>VLOOKUP($A20,'Return Data'!$B$7:$R$2843,12,0)</f>
        <v>54.563099999999999</v>
      </c>
      <c r="I20" s="66">
        <f t="shared" si="5"/>
        <v>22</v>
      </c>
      <c r="J20" s="65">
        <f>VLOOKUP($A20,'Return Data'!$B$7:$R$2843,13,0)</f>
        <v>76.888900000000007</v>
      </c>
      <c r="K20" s="66">
        <f t="shared" si="6"/>
        <v>22</v>
      </c>
      <c r="L20" s="65">
        <f>VLOOKUP($A20,'Return Data'!$B$7:$R$2843,17,0)</f>
        <v>21.435400000000001</v>
      </c>
      <c r="M20" s="66">
        <f t="shared" si="7"/>
        <v>11</v>
      </c>
      <c r="N20" s="65"/>
      <c r="O20" s="66"/>
      <c r="P20" s="65"/>
      <c r="Q20" s="66"/>
      <c r="R20" s="65">
        <f>VLOOKUP($A20,'Return Data'!$B$7:$R$2843,16,0)</f>
        <v>20.778700000000001</v>
      </c>
      <c r="S20" s="67">
        <f t="shared" si="4"/>
        <v>12</v>
      </c>
    </row>
    <row r="21" spans="1:19" x14ac:dyDescent="0.3">
      <c r="A21" s="63" t="s">
        <v>1486</v>
      </c>
      <c r="B21" s="64">
        <f>VLOOKUP($A21,'Return Data'!$B$7:$R$2843,3,0)</f>
        <v>44302</v>
      </c>
      <c r="C21" s="65">
        <f>VLOOKUP($A21,'Return Data'!$B$7:$R$2843,4,0)</f>
        <v>12.8932</v>
      </c>
      <c r="D21" s="65">
        <f>VLOOKUP($A21,'Return Data'!$B$7:$R$2843,10,0)</f>
        <v>5.9477000000000002</v>
      </c>
      <c r="E21" s="66">
        <f t="shared" si="0"/>
        <v>23</v>
      </c>
      <c r="F21" s="65">
        <f>VLOOKUP($A21,'Return Data'!$B$7:$R$2843,11,0)</f>
        <v>34.019399999999997</v>
      </c>
      <c r="G21" s="66">
        <f>RANK(F21,F$8:F$30,0)</f>
        <v>21</v>
      </c>
      <c r="H21" s="65">
        <f>VLOOKUP($A21,'Return Data'!$B$7:$R$2843,12,0)</f>
        <v>51.866900000000001</v>
      </c>
      <c r="I21" s="66">
        <f t="shared" si="5"/>
        <v>23</v>
      </c>
      <c r="J21" s="65">
        <f>VLOOKUP($A21,'Return Data'!$B$7:$R$2843,13,0)</f>
        <v>80.881</v>
      </c>
      <c r="K21" s="66">
        <f t="shared" si="6"/>
        <v>21</v>
      </c>
      <c r="L21" s="65"/>
      <c r="M21" s="66"/>
      <c r="N21" s="65"/>
      <c r="O21" s="66"/>
      <c r="P21" s="65"/>
      <c r="Q21" s="66"/>
      <c r="R21" s="65">
        <f>VLOOKUP($A21,'Return Data'!$B$7:$R$2843,16,0)</f>
        <v>24.4526</v>
      </c>
      <c r="S21" s="67">
        <f t="shared" si="4"/>
        <v>7</v>
      </c>
    </row>
    <row r="22" spans="1:19" x14ac:dyDescent="0.3">
      <c r="A22" s="63" t="s">
        <v>1489</v>
      </c>
      <c r="B22" s="64">
        <f>VLOOKUP($A22,'Return Data'!$B$7:$R$2843,3,0)</f>
        <v>44302</v>
      </c>
      <c r="C22" s="65">
        <f>VLOOKUP($A22,'Return Data'!$B$7:$R$2843,4,0)</f>
        <v>132.73699999999999</v>
      </c>
      <c r="D22" s="65">
        <f>VLOOKUP($A22,'Return Data'!$B$7:$R$2843,10,0)</f>
        <v>16.4023</v>
      </c>
      <c r="E22" s="66">
        <f t="shared" si="0"/>
        <v>2</v>
      </c>
      <c r="F22" s="65">
        <f>VLOOKUP($A22,'Return Data'!$B$7:$R$2843,11,0)</f>
        <v>50.964399999999998</v>
      </c>
      <c r="G22" s="66">
        <f t="shared" ref="G22:G30" si="11">RANK(F22,F$8:F$30,0)</f>
        <v>2</v>
      </c>
      <c r="H22" s="65">
        <f>VLOOKUP($A22,'Return Data'!$B$7:$R$2843,12,0)</f>
        <v>84.808700000000002</v>
      </c>
      <c r="I22" s="66">
        <f t="shared" si="5"/>
        <v>2</v>
      </c>
      <c r="J22" s="65">
        <f>VLOOKUP($A22,'Return Data'!$B$7:$R$2843,13,0)</f>
        <v>118.4791</v>
      </c>
      <c r="K22" s="66">
        <f t="shared" si="6"/>
        <v>2</v>
      </c>
      <c r="L22" s="65">
        <f>VLOOKUP($A22,'Return Data'!$B$7:$R$2843,17,0)</f>
        <v>30.382300000000001</v>
      </c>
      <c r="M22" s="66">
        <f t="shared" si="7"/>
        <v>3</v>
      </c>
      <c r="N22" s="65">
        <f>VLOOKUP($A22,'Return Data'!$B$7:$R$2843,14,0)</f>
        <v>15.336600000000001</v>
      </c>
      <c r="O22" s="66">
        <f t="shared" si="8"/>
        <v>3</v>
      </c>
      <c r="P22" s="65">
        <f>VLOOKUP($A22,'Return Data'!$B$7:$R$2843,15,0)</f>
        <v>19.1065</v>
      </c>
      <c r="Q22" s="66">
        <f t="shared" si="9"/>
        <v>3</v>
      </c>
      <c r="R22" s="65">
        <f>VLOOKUP($A22,'Return Data'!$B$7:$R$2843,16,0)</f>
        <v>19.438700000000001</v>
      </c>
      <c r="S22" s="67">
        <f t="shared" si="4"/>
        <v>13</v>
      </c>
    </row>
    <row r="23" spans="1:19" x14ac:dyDescent="0.3">
      <c r="A23" s="63" t="s">
        <v>1490</v>
      </c>
      <c r="B23" s="64">
        <f>VLOOKUP($A23,'Return Data'!$B$7:$R$2843,3,0)</f>
        <v>44302</v>
      </c>
      <c r="C23" s="65">
        <f>VLOOKUP($A23,'Return Data'!$B$7:$R$2843,4,0)</f>
        <v>32.762999999999998</v>
      </c>
      <c r="D23" s="65">
        <f>VLOOKUP($A23,'Return Data'!$B$7:$R$2843,10,0)</f>
        <v>13.210100000000001</v>
      </c>
      <c r="E23" s="66">
        <f t="shared" si="0"/>
        <v>9</v>
      </c>
      <c r="F23" s="65">
        <f>VLOOKUP($A23,'Return Data'!$B$7:$R$2843,11,0)</f>
        <v>42.845300000000002</v>
      </c>
      <c r="G23" s="66">
        <f t="shared" si="11"/>
        <v>6</v>
      </c>
      <c r="H23" s="65">
        <f>VLOOKUP($A23,'Return Data'!$B$7:$R$2843,12,0)</f>
        <v>66.174700000000001</v>
      </c>
      <c r="I23" s="66">
        <f t="shared" si="5"/>
        <v>11</v>
      </c>
      <c r="J23" s="65">
        <f>VLOOKUP($A23,'Return Data'!$B$7:$R$2843,13,0)</f>
        <v>90.5047</v>
      </c>
      <c r="K23" s="66">
        <f t="shared" si="6"/>
        <v>14</v>
      </c>
      <c r="L23" s="65">
        <f>VLOOKUP($A23,'Return Data'!$B$7:$R$2843,17,0)</f>
        <v>12.696899999999999</v>
      </c>
      <c r="M23" s="66">
        <f t="shared" si="7"/>
        <v>17</v>
      </c>
      <c r="N23" s="65">
        <f>VLOOKUP($A23,'Return Data'!$B$7:$R$2843,14,0)</f>
        <v>4.1120999999999999</v>
      </c>
      <c r="O23" s="66">
        <f t="shared" si="8"/>
        <v>11</v>
      </c>
      <c r="P23" s="65">
        <f>VLOOKUP($A23,'Return Data'!$B$7:$R$2843,15,0)</f>
        <v>17.4527</v>
      </c>
      <c r="Q23" s="66">
        <f t="shared" si="9"/>
        <v>5</v>
      </c>
      <c r="R23" s="65">
        <f>VLOOKUP($A23,'Return Data'!$B$7:$R$2843,16,0)</f>
        <v>18.665500000000002</v>
      </c>
      <c r="S23" s="67">
        <f t="shared" si="4"/>
        <v>15</v>
      </c>
    </row>
    <row r="24" spans="1:19" x14ac:dyDescent="0.3">
      <c r="A24" s="63" t="s">
        <v>1493</v>
      </c>
      <c r="B24" s="64">
        <f>VLOOKUP($A24,'Return Data'!$B$7:$R$2843,3,0)</f>
        <v>44302</v>
      </c>
      <c r="C24" s="65">
        <f>VLOOKUP($A24,'Return Data'!$B$7:$R$2843,4,0)</f>
        <v>64.540000000000006</v>
      </c>
      <c r="D24" s="65">
        <f>VLOOKUP($A24,'Return Data'!$B$7:$R$2843,10,0)</f>
        <v>15.5326</v>
      </c>
      <c r="E24" s="66">
        <f t="shared" si="0"/>
        <v>4</v>
      </c>
      <c r="F24" s="65">
        <f>VLOOKUP($A24,'Return Data'!$B$7:$R$2843,11,0)</f>
        <v>46.313400000000001</v>
      </c>
      <c r="G24" s="66">
        <f t="shared" si="11"/>
        <v>3</v>
      </c>
      <c r="H24" s="65">
        <f>VLOOKUP($A24,'Return Data'!$B$7:$R$2843,12,0)</f>
        <v>70.847899999999996</v>
      </c>
      <c r="I24" s="66">
        <f t="shared" si="5"/>
        <v>5</v>
      </c>
      <c r="J24" s="65">
        <f>VLOOKUP($A24,'Return Data'!$B$7:$R$2843,13,0)</f>
        <v>102.29179999999999</v>
      </c>
      <c r="K24" s="66">
        <f t="shared" si="6"/>
        <v>3</v>
      </c>
      <c r="L24" s="65">
        <f>VLOOKUP($A24,'Return Data'!$B$7:$R$2843,17,0)</f>
        <v>22.215499999999999</v>
      </c>
      <c r="M24" s="66">
        <f t="shared" si="7"/>
        <v>9</v>
      </c>
      <c r="N24" s="65">
        <f>VLOOKUP($A24,'Return Data'!$B$7:$R$2843,14,0)</f>
        <v>10.4535</v>
      </c>
      <c r="O24" s="66">
        <f t="shared" si="8"/>
        <v>5</v>
      </c>
      <c r="P24" s="65">
        <f>VLOOKUP($A24,'Return Data'!$B$7:$R$2843,15,0)</f>
        <v>19.9222</v>
      </c>
      <c r="Q24" s="66">
        <f t="shared" si="9"/>
        <v>2</v>
      </c>
      <c r="R24" s="65">
        <f>VLOOKUP($A24,'Return Data'!$B$7:$R$2843,16,0)</f>
        <v>23.791599999999999</v>
      </c>
      <c r="S24" s="67">
        <f t="shared" si="4"/>
        <v>9</v>
      </c>
    </row>
    <row r="25" spans="1:19" x14ac:dyDescent="0.3">
      <c r="A25" s="63" t="s">
        <v>1494</v>
      </c>
      <c r="B25" s="64">
        <f>VLOOKUP($A25,'Return Data'!$B$7:$R$2843,3,0)</f>
        <v>44302</v>
      </c>
      <c r="C25" s="65">
        <f>VLOOKUP($A25,'Return Data'!$B$7:$R$2843,4,0)</f>
        <v>16.760000000000002</v>
      </c>
      <c r="D25" s="65">
        <f>VLOOKUP($A25,'Return Data'!$B$7:$R$2843,10,0)</f>
        <v>10.5541</v>
      </c>
      <c r="E25" s="66">
        <f t="shared" si="0"/>
        <v>15</v>
      </c>
      <c r="F25" s="65">
        <f>VLOOKUP($A25,'Return Data'!$B$7:$R$2843,11,0)</f>
        <v>37.942399999999999</v>
      </c>
      <c r="G25" s="66">
        <f t="shared" si="11"/>
        <v>16</v>
      </c>
      <c r="H25" s="65">
        <f>VLOOKUP($A25,'Return Data'!$B$7:$R$2843,12,0)</f>
        <v>62.403100000000002</v>
      </c>
      <c r="I25" s="66">
        <f t="shared" si="5"/>
        <v>15</v>
      </c>
      <c r="J25" s="65">
        <f>VLOOKUP($A25,'Return Data'!$B$7:$R$2843,13,0)</f>
        <v>94.883700000000005</v>
      </c>
      <c r="K25" s="66">
        <f t="shared" si="6"/>
        <v>9</v>
      </c>
      <c r="L25" s="65"/>
      <c r="M25" s="66"/>
      <c r="N25" s="65"/>
      <c r="O25" s="66"/>
      <c r="P25" s="65"/>
      <c r="Q25" s="66"/>
      <c r="R25" s="65">
        <f>VLOOKUP($A25,'Return Data'!$B$7:$R$2843,16,0)</f>
        <v>30.700900000000001</v>
      </c>
      <c r="S25" s="67">
        <f t="shared" si="4"/>
        <v>4</v>
      </c>
    </row>
    <row r="26" spans="1:19" x14ac:dyDescent="0.3">
      <c r="A26" s="63" t="s">
        <v>1497</v>
      </c>
      <c r="B26" s="64">
        <f>VLOOKUP($A26,'Return Data'!$B$7:$R$2843,3,0)</f>
        <v>44302</v>
      </c>
      <c r="C26" s="65">
        <f>VLOOKUP($A26,'Return Data'!$B$7:$R$2843,4,0)</f>
        <v>92.296700000000001</v>
      </c>
      <c r="D26" s="65">
        <f>VLOOKUP($A26,'Return Data'!$B$7:$R$2843,10,0)</f>
        <v>19.3841</v>
      </c>
      <c r="E26" s="66">
        <f t="shared" si="0"/>
        <v>1</v>
      </c>
      <c r="F26" s="65">
        <f>VLOOKUP($A26,'Return Data'!$B$7:$R$2843,11,0)</f>
        <v>51.505299999999998</v>
      </c>
      <c r="G26" s="66">
        <f t="shared" si="11"/>
        <v>1</v>
      </c>
      <c r="H26" s="65">
        <f>VLOOKUP($A26,'Return Data'!$B$7:$R$2843,12,0)</f>
        <v>105.23699999999999</v>
      </c>
      <c r="I26" s="66">
        <f t="shared" si="5"/>
        <v>1</v>
      </c>
      <c r="J26" s="65">
        <f>VLOOKUP($A26,'Return Data'!$B$7:$R$2843,13,0)</f>
        <v>167.9461</v>
      </c>
      <c r="K26" s="66">
        <f t="shared" si="6"/>
        <v>1</v>
      </c>
      <c r="L26" s="65">
        <f>VLOOKUP($A26,'Return Data'!$B$7:$R$2843,17,0)</f>
        <v>32.5578</v>
      </c>
      <c r="M26" s="66">
        <f t="shared" si="7"/>
        <v>2</v>
      </c>
      <c r="N26" s="65">
        <f>VLOOKUP($A26,'Return Data'!$B$7:$R$2843,14,0)</f>
        <v>21.289200000000001</v>
      </c>
      <c r="O26" s="66">
        <f t="shared" si="8"/>
        <v>1</v>
      </c>
      <c r="P26" s="65">
        <f>VLOOKUP($A26,'Return Data'!$B$7:$R$2843,15,0)</f>
        <v>15.0679</v>
      </c>
      <c r="Q26" s="66">
        <f t="shared" si="9"/>
        <v>7</v>
      </c>
      <c r="R26" s="65">
        <f>VLOOKUP($A26,'Return Data'!$B$7:$R$2843,16,0)</f>
        <v>12.7799</v>
      </c>
      <c r="S26" s="67">
        <f t="shared" si="4"/>
        <v>21</v>
      </c>
    </row>
    <row r="27" spans="1:19" x14ac:dyDescent="0.3">
      <c r="A27" s="63" t="s">
        <v>1498</v>
      </c>
      <c r="B27" s="64">
        <f>VLOOKUP($A27,'Return Data'!$B$7:$R$2843,3,0)</f>
        <v>44302</v>
      </c>
      <c r="C27" s="65">
        <f>VLOOKUP($A27,'Return Data'!$B$7:$R$2843,4,0)</f>
        <v>87.388800000000003</v>
      </c>
      <c r="D27" s="65">
        <f>VLOOKUP($A27,'Return Data'!$B$7:$R$2843,10,0)</f>
        <v>8.5167999999999999</v>
      </c>
      <c r="E27" s="66">
        <f t="shared" si="0"/>
        <v>20</v>
      </c>
      <c r="F27" s="65">
        <f>VLOOKUP($A27,'Return Data'!$B$7:$R$2843,11,0)</f>
        <v>38.080500000000001</v>
      </c>
      <c r="G27" s="66">
        <f t="shared" si="11"/>
        <v>15</v>
      </c>
      <c r="H27" s="65">
        <f>VLOOKUP($A27,'Return Data'!$B$7:$R$2843,12,0)</f>
        <v>61.045900000000003</v>
      </c>
      <c r="I27" s="66">
        <f t="shared" si="5"/>
        <v>17</v>
      </c>
      <c r="J27" s="65">
        <f>VLOOKUP($A27,'Return Data'!$B$7:$R$2843,13,0)</f>
        <v>85.916200000000003</v>
      </c>
      <c r="K27" s="66">
        <f t="shared" si="6"/>
        <v>16</v>
      </c>
      <c r="L27" s="65">
        <f>VLOOKUP($A27,'Return Data'!$B$7:$R$2843,17,0)</f>
        <v>24.741700000000002</v>
      </c>
      <c r="M27" s="66">
        <f t="shared" si="7"/>
        <v>6</v>
      </c>
      <c r="N27" s="65">
        <f>VLOOKUP($A27,'Return Data'!$B$7:$R$2843,14,0)</f>
        <v>12.142899999999999</v>
      </c>
      <c r="O27" s="66">
        <f t="shared" si="8"/>
        <v>4</v>
      </c>
      <c r="P27" s="65">
        <f>VLOOKUP($A27,'Return Data'!$B$7:$R$2843,15,0)</f>
        <v>20.894400000000001</v>
      </c>
      <c r="Q27" s="66">
        <f t="shared" si="9"/>
        <v>1</v>
      </c>
      <c r="R27" s="65">
        <f>VLOOKUP($A27,'Return Data'!$B$7:$R$2843,16,0)</f>
        <v>26.088799999999999</v>
      </c>
      <c r="S27" s="67">
        <f t="shared" si="4"/>
        <v>5</v>
      </c>
    </row>
    <row r="28" spans="1:19" x14ac:dyDescent="0.3">
      <c r="A28" s="63" t="s">
        <v>1501</v>
      </c>
      <c r="B28" s="64">
        <f>VLOOKUP($A28,'Return Data'!$B$7:$R$2843,3,0)</f>
        <v>44302</v>
      </c>
      <c r="C28" s="65">
        <f>VLOOKUP($A28,'Return Data'!$B$7:$R$2843,4,0)</f>
        <v>114.23779999999999</v>
      </c>
      <c r="D28" s="65">
        <f>VLOOKUP($A28,'Return Data'!$B$7:$R$2843,10,0)</f>
        <v>11.2308</v>
      </c>
      <c r="E28" s="66">
        <f t="shared" si="0"/>
        <v>13</v>
      </c>
      <c r="F28" s="65">
        <f>VLOOKUP($A28,'Return Data'!$B$7:$R$2843,11,0)</f>
        <v>39.825600000000001</v>
      </c>
      <c r="G28" s="66">
        <f t="shared" si="11"/>
        <v>12</v>
      </c>
      <c r="H28" s="65">
        <f>VLOOKUP($A28,'Return Data'!$B$7:$R$2843,12,0)</f>
        <v>67.281099999999995</v>
      </c>
      <c r="I28" s="66">
        <f t="shared" si="5"/>
        <v>7</v>
      </c>
      <c r="J28" s="65">
        <f>VLOOKUP($A28,'Return Data'!$B$7:$R$2843,13,0)</f>
        <v>91.357299999999995</v>
      </c>
      <c r="K28" s="66">
        <f t="shared" si="6"/>
        <v>13</v>
      </c>
      <c r="L28" s="65">
        <f>VLOOKUP($A28,'Return Data'!$B$7:$R$2843,17,0)</f>
        <v>14.6569</v>
      </c>
      <c r="M28" s="66">
        <f t="shared" si="7"/>
        <v>15</v>
      </c>
      <c r="N28" s="65">
        <f>VLOOKUP($A28,'Return Data'!$B$7:$R$2843,14,0)</f>
        <v>1.8236000000000001</v>
      </c>
      <c r="O28" s="66">
        <f t="shared" si="8"/>
        <v>14</v>
      </c>
      <c r="P28" s="65">
        <f>VLOOKUP($A28,'Return Data'!$B$7:$R$2843,15,0)</f>
        <v>11.1175</v>
      </c>
      <c r="Q28" s="66">
        <f t="shared" si="9"/>
        <v>14</v>
      </c>
      <c r="R28" s="65">
        <f>VLOOKUP($A28,'Return Data'!$B$7:$R$2843,16,0)</f>
        <v>15.5273</v>
      </c>
      <c r="S28" s="67">
        <f t="shared" si="4"/>
        <v>18</v>
      </c>
    </row>
    <row r="29" spans="1:19" x14ac:dyDescent="0.3">
      <c r="A29" s="63" t="s">
        <v>1502</v>
      </c>
      <c r="B29" s="64">
        <f>VLOOKUP($A29,'Return Data'!$B$7:$R$2843,3,0)</f>
        <v>44302</v>
      </c>
      <c r="C29" s="65">
        <f>VLOOKUP($A29,'Return Data'!$B$7:$R$2843,4,0)</f>
        <v>15.941000000000001</v>
      </c>
      <c r="D29" s="65">
        <f>VLOOKUP($A29,'Return Data'!$B$7:$R$2843,10,0)</f>
        <v>16.2075</v>
      </c>
      <c r="E29" s="66">
        <f t="shared" si="0"/>
        <v>3</v>
      </c>
      <c r="F29" s="65">
        <f>VLOOKUP($A29,'Return Data'!$B$7:$R$2843,11,0)</f>
        <v>41.950099999999999</v>
      </c>
      <c r="G29" s="66">
        <f t="shared" si="11"/>
        <v>8</v>
      </c>
      <c r="H29" s="65">
        <f>VLOOKUP($A29,'Return Data'!$B$7:$R$2843,12,0)</f>
        <v>58.311300000000003</v>
      </c>
      <c r="I29" s="66">
        <f t="shared" si="5"/>
        <v>20</v>
      </c>
      <c r="J29" s="65">
        <f>VLOOKUP($A29,'Return Data'!$B$7:$R$2843,13,0)</f>
        <v>86.224500000000006</v>
      </c>
      <c r="K29" s="66">
        <f t="shared" si="6"/>
        <v>15</v>
      </c>
      <c r="L29" s="65">
        <f>VLOOKUP($A29,'Return Data'!$B$7:$R$2843,17,0)</f>
        <v>21.448499999999999</v>
      </c>
      <c r="M29" s="66">
        <f t="shared" si="7"/>
        <v>10</v>
      </c>
      <c r="N29" s="65"/>
      <c r="O29" s="66"/>
      <c r="P29" s="65"/>
      <c r="Q29" s="66"/>
      <c r="R29" s="65">
        <f>VLOOKUP($A29,'Return Data'!$B$7:$R$2843,16,0)</f>
        <v>21.179500000000001</v>
      </c>
      <c r="S29" s="67">
        <f t="shared" si="4"/>
        <v>10</v>
      </c>
    </row>
    <row r="30" spans="1:19" x14ac:dyDescent="0.3">
      <c r="A30" s="63" t="s">
        <v>1504</v>
      </c>
      <c r="B30" s="64">
        <f>VLOOKUP($A30,'Return Data'!$B$7:$R$2843,3,0)</f>
        <v>44302</v>
      </c>
      <c r="C30" s="65">
        <f>VLOOKUP($A30,'Return Data'!$B$7:$R$2843,4,0)</f>
        <v>22.56</v>
      </c>
      <c r="D30" s="65">
        <f>VLOOKUP($A30,'Return Data'!$B$7:$R$2843,10,0)</f>
        <v>13.4809</v>
      </c>
      <c r="E30" s="66">
        <f t="shared" si="0"/>
        <v>6</v>
      </c>
      <c r="F30" s="65">
        <f>VLOOKUP($A30,'Return Data'!$B$7:$R$2843,11,0)</f>
        <v>34.686599999999999</v>
      </c>
      <c r="G30" s="66">
        <f t="shared" si="11"/>
        <v>20</v>
      </c>
      <c r="H30" s="65">
        <f>VLOOKUP($A30,'Return Data'!$B$7:$R$2843,12,0)</f>
        <v>67.111099999999993</v>
      </c>
      <c r="I30" s="66">
        <f t="shared" si="5"/>
        <v>8</v>
      </c>
      <c r="J30" s="65">
        <f>VLOOKUP($A30,'Return Data'!$B$7:$R$2843,13,0)</f>
        <v>85.831999999999994</v>
      </c>
      <c r="K30" s="66">
        <f t="shared" si="6"/>
        <v>17</v>
      </c>
      <c r="L30" s="65">
        <f>VLOOKUP($A30,'Return Data'!$B$7:$R$2843,17,0)</f>
        <v>23.804400000000001</v>
      </c>
      <c r="M30" s="66">
        <f t="shared" si="7"/>
        <v>7</v>
      </c>
      <c r="N30" s="65">
        <f>VLOOKUP($A30,'Return Data'!$B$7:$R$2843,14,0)</f>
        <v>9.5821000000000005</v>
      </c>
      <c r="O30" s="66">
        <f t="shared" si="8"/>
        <v>6</v>
      </c>
      <c r="P30" s="65">
        <f>VLOOKUP($A30,'Return Data'!$B$7:$R$2843,15,0)</f>
        <v>13.9033</v>
      </c>
      <c r="Q30" s="66">
        <f t="shared" si="9"/>
        <v>10</v>
      </c>
      <c r="R30" s="65">
        <f>VLOOKUP($A30,'Return Data'!$B$7:$R$2843,16,0)</f>
        <v>12.602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11.875473913043479</v>
      </c>
      <c r="E32" s="74"/>
      <c r="F32" s="75">
        <f>AVERAGE(F8:F30)</f>
        <v>40.051878260869564</v>
      </c>
      <c r="G32" s="74"/>
      <c r="H32" s="75">
        <f>AVERAGE(H8:H30)</f>
        <v>66.646508695652187</v>
      </c>
      <c r="I32" s="74"/>
      <c r="J32" s="75">
        <f>AVERAGE(J8:J30)</f>
        <v>94.731230434782603</v>
      </c>
      <c r="K32" s="74"/>
      <c r="L32" s="75">
        <f>AVERAGE(L8:L30)</f>
        <v>21.036885000000002</v>
      </c>
      <c r="M32" s="74"/>
      <c r="N32" s="75">
        <f>AVERAGE(N8:N30)</f>
        <v>8.616833333333334</v>
      </c>
      <c r="O32" s="74"/>
      <c r="P32" s="75">
        <f>AVERAGE(P8:P30)</f>
        <v>15.612</v>
      </c>
      <c r="Q32" s="74"/>
      <c r="R32" s="75">
        <f>AVERAGE(R8:R30)</f>
        <v>22.051552173913045</v>
      </c>
      <c r="S32" s="76"/>
    </row>
    <row r="33" spans="1:19" x14ac:dyDescent="0.3">
      <c r="A33" s="73" t="s">
        <v>28</v>
      </c>
      <c r="B33" s="74"/>
      <c r="C33" s="74"/>
      <c r="D33" s="75">
        <f>MIN(D8:D30)</f>
        <v>5.9477000000000002</v>
      </c>
      <c r="E33" s="74"/>
      <c r="F33" s="75">
        <f>MIN(F8:F30)</f>
        <v>33.324199999999998</v>
      </c>
      <c r="G33" s="74"/>
      <c r="H33" s="75">
        <f>MIN(H8:H30)</f>
        <v>51.866900000000001</v>
      </c>
      <c r="I33" s="74"/>
      <c r="J33" s="75">
        <f>MIN(J8:J30)</f>
        <v>74.199399999999997</v>
      </c>
      <c r="K33" s="74"/>
      <c r="L33" s="75">
        <f>MIN(L8:L30)</f>
        <v>10.446400000000001</v>
      </c>
      <c r="M33" s="74"/>
      <c r="N33" s="75">
        <f>MIN(N8:N30)</f>
        <v>1.4762999999999999</v>
      </c>
      <c r="O33" s="74"/>
      <c r="P33" s="75">
        <f>MIN(P8:P30)</f>
        <v>11.1175</v>
      </c>
      <c r="Q33" s="74"/>
      <c r="R33" s="75">
        <f>MIN(R8:R30)</f>
        <v>8.0216999999999992</v>
      </c>
      <c r="S33" s="76"/>
    </row>
    <row r="34" spans="1:19" ht="15" thickBot="1" x14ac:dyDescent="0.35">
      <c r="A34" s="77" t="s">
        <v>29</v>
      </c>
      <c r="B34" s="78"/>
      <c r="C34" s="78"/>
      <c r="D34" s="79">
        <f>MAX(D8:D30)</f>
        <v>19.3841</v>
      </c>
      <c r="E34" s="78"/>
      <c r="F34" s="79">
        <f>MAX(F8:F30)</f>
        <v>51.505299999999998</v>
      </c>
      <c r="G34" s="78"/>
      <c r="H34" s="79">
        <f>MAX(H8:H30)</f>
        <v>105.23699999999999</v>
      </c>
      <c r="I34" s="78"/>
      <c r="J34" s="79">
        <f>MAX(J8:J30)</f>
        <v>167.9461</v>
      </c>
      <c r="K34" s="78"/>
      <c r="L34" s="79">
        <f>MAX(L8:L30)</f>
        <v>34.671700000000001</v>
      </c>
      <c r="M34" s="78"/>
      <c r="N34" s="79">
        <f>MAX(N8:N30)</f>
        <v>21.289200000000001</v>
      </c>
      <c r="O34" s="78"/>
      <c r="P34" s="79">
        <f>MAX(P8:P30)</f>
        <v>20.894400000000001</v>
      </c>
      <c r="Q34" s="78"/>
      <c r="R34" s="79">
        <f>MAX(R8:R30)</f>
        <v>56.988700000000001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1581</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1460</v>
      </c>
      <c r="B8" s="64">
        <f>VLOOKUP($A8,'Return Data'!$B$7:$R$2843,3,0)</f>
        <v>44302</v>
      </c>
      <c r="C8" s="65">
        <f>VLOOKUP($A8,'Return Data'!$B$7:$R$2843,4,0)</f>
        <v>42.833100000000002</v>
      </c>
      <c r="D8" s="65">
        <f>VLOOKUP($A8,'Return Data'!$B$7:$R$2843,10,0)</f>
        <v>12.91</v>
      </c>
      <c r="E8" s="66">
        <f t="shared" ref="E8:E30" si="0">RANK(D8,D$8:D$30,0)</f>
        <v>10</v>
      </c>
      <c r="F8" s="65">
        <f>VLOOKUP($A8,'Return Data'!$B$7:$R$2843,11,0)</f>
        <v>42.605899999999998</v>
      </c>
      <c r="G8" s="66">
        <f t="shared" ref="G8" si="1">RANK(F8,F$8:F$30,0)</f>
        <v>4</v>
      </c>
      <c r="H8" s="65">
        <f>VLOOKUP($A8,'Return Data'!$B$7:$R$2843,12,0)</f>
        <v>71.081299999999999</v>
      </c>
      <c r="I8" s="66">
        <f t="shared" ref="I8" si="2">RANK(H8,H$8:H$30,0)</f>
        <v>4</v>
      </c>
      <c r="J8" s="65">
        <f>VLOOKUP($A8,'Return Data'!$B$7:$R$2843,13,0)</f>
        <v>93.506699999999995</v>
      </c>
      <c r="K8" s="66">
        <f t="shared" ref="K8" si="3">RANK(J8,J$8:J$30,0)</f>
        <v>8</v>
      </c>
      <c r="L8" s="65">
        <f>VLOOKUP($A8,'Return Data'!$B$7:$R$2843,17,0)</f>
        <v>9.7199000000000009</v>
      </c>
      <c r="M8" s="66">
        <f>RANK(L8,L$8:L$30,0)</f>
        <v>19</v>
      </c>
      <c r="N8" s="65">
        <f>VLOOKUP($A8,'Return Data'!$B$7:$R$2843,14,0)</f>
        <v>0.88149999999999995</v>
      </c>
      <c r="O8" s="66">
        <f>RANK(N8,N$8:N$30,0)</f>
        <v>14</v>
      </c>
      <c r="P8" s="65">
        <f>VLOOKUP($A8,'Return Data'!$B$7:$R$2843,15,0)</f>
        <v>11.3485</v>
      </c>
      <c r="Q8" s="66">
        <f>RANK(P8,P$8:P$30,0)</f>
        <v>11</v>
      </c>
      <c r="R8" s="65">
        <f>VLOOKUP($A8,'Return Data'!$B$7:$R$2843,16,0)</f>
        <v>10.947900000000001</v>
      </c>
      <c r="S8" s="67">
        <f t="shared" ref="S8" si="4">RANK(R8,R$8:R$30,0)</f>
        <v>20</v>
      </c>
    </row>
    <row r="9" spans="1:20" x14ac:dyDescent="0.3">
      <c r="A9" s="63" t="s">
        <v>1463</v>
      </c>
      <c r="B9" s="64">
        <f>VLOOKUP($A9,'Return Data'!$B$7:$R$2843,3,0)</f>
        <v>44302</v>
      </c>
      <c r="C9" s="65">
        <f>VLOOKUP($A9,'Return Data'!$B$7:$R$2843,4,0)</f>
        <v>44.2</v>
      </c>
      <c r="D9" s="65">
        <f>VLOOKUP($A9,'Return Data'!$B$7:$R$2843,10,0)</f>
        <v>9.3518000000000008</v>
      </c>
      <c r="E9" s="66">
        <f t="shared" si="0"/>
        <v>18</v>
      </c>
      <c r="F9" s="65">
        <f>VLOOKUP($A9,'Return Data'!$B$7:$R$2843,11,0)</f>
        <v>32.2166</v>
      </c>
      <c r="G9" s="66">
        <f t="shared" ref="G9:G30" si="5">RANK(F9,F$8:F$30,0)</f>
        <v>22</v>
      </c>
      <c r="H9" s="65">
        <f>VLOOKUP($A9,'Return Data'!$B$7:$R$2843,12,0)</f>
        <v>55.033299999999997</v>
      </c>
      <c r="I9" s="66">
        <f t="shared" ref="I9:I30" si="6">RANK(H9,H$8:H$30,0)</f>
        <v>21</v>
      </c>
      <c r="J9" s="65">
        <f>VLOOKUP($A9,'Return Data'!$B$7:$R$2843,13,0)</f>
        <v>71.251499999999993</v>
      </c>
      <c r="K9" s="66">
        <f t="shared" ref="K9:K30" si="7">RANK(J9,J$8:J$30,0)</f>
        <v>23</v>
      </c>
      <c r="L9" s="65">
        <f>VLOOKUP($A9,'Return Data'!$B$7:$R$2843,17,0)</f>
        <v>25.8491</v>
      </c>
      <c r="M9" s="66">
        <f t="shared" ref="M9:M30" si="8">RANK(L9,L$8:L$30,0)</f>
        <v>4</v>
      </c>
      <c r="N9" s="65">
        <f>VLOOKUP($A9,'Return Data'!$B$7:$R$2843,14,0)</f>
        <v>16.117000000000001</v>
      </c>
      <c r="O9" s="66">
        <f t="shared" ref="O9:O30" si="9">RANK(N9,N$8:N$30,0)</f>
        <v>2</v>
      </c>
      <c r="P9" s="65">
        <f>VLOOKUP($A9,'Return Data'!$B$7:$R$2843,15,0)</f>
        <v>17.523800000000001</v>
      </c>
      <c r="Q9" s="66">
        <f t="shared" ref="Q9:Q30" si="10">RANK(P9,P$8:P$30,0)</f>
        <v>3</v>
      </c>
      <c r="R9" s="65">
        <f>VLOOKUP($A9,'Return Data'!$B$7:$R$2843,16,0)</f>
        <v>22.296299999999999</v>
      </c>
      <c r="S9" s="67">
        <f t="shared" ref="S9:S30" si="11">RANK(R9,R$8:R$30,0)</f>
        <v>6</v>
      </c>
    </row>
    <row r="10" spans="1:20" x14ac:dyDescent="0.3">
      <c r="A10" s="63" t="s">
        <v>1465</v>
      </c>
      <c r="B10" s="64">
        <f>VLOOKUP($A10,'Return Data'!$B$7:$R$2843,3,0)</f>
        <v>44302</v>
      </c>
      <c r="C10" s="65">
        <f>VLOOKUP($A10,'Return Data'!$B$7:$R$2843,4,0)</f>
        <v>18.62</v>
      </c>
      <c r="D10" s="65">
        <f>VLOOKUP($A10,'Return Data'!$B$7:$R$2843,10,0)</f>
        <v>12.9169</v>
      </c>
      <c r="E10" s="66">
        <f t="shared" si="0"/>
        <v>9</v>
      </c>
      <c r="F10" s="65">
        <f>VLOOKUP($A10,'Return Data'!$B$7:$R$2843,11,0)</f>
        <v>38.028199999999998</v>
      </c>
      <c r="G10" s="66">
        <f t="shared" si="5"/>
        <v>13</v>
      </c>
      <c r="H10" s="65">
        <f>VLOOKUP($A10,'Return Data'!$B$7:$R$2843,12,0)</f>
        <v>71.2971</v>
      </c>
      <c r="I10" s="66">
        <f t="shared" si="6"/>
        <v>3</v>
      </c>
      <c r="J10" s="65">
        <f>VLOOKUP($A10,'Return Data'!$B$7:$R$2843,13,0)</f>
        <v>98.296099999999996</v>
      </c>
      <c r="K10" s="66">
        <f t="shared" si="7"/>
        <v>4</v>
      </c>
      <c r="L10" s="65">
        <f>VLOOKUP($A10,'Return Data'!$B$7:$R$2843,17,0)</f>
        <v>32.174900000000001</v>
      </c>
      <c r="M10" s="66">
        <f t="shared" si="8"/>
        <v>1</v>
      </c>
      <c r="N10" s="65"/>
      <c r="O10" s="66"/>
      <c r="P10" s="65"/>
      <c r="Q10" s="66"/>
      <c r="R10" s="65">
        <f>VLOOKUP($A10,'Return Data'!$B$7:$R$2843,16,0)</f>
        <v>30.637799999999999</v>
      </c>
      <c r="S10" s="67">
        <f t="shared" si="11"/>
        <v>2</v>
      </c>
    </row>
    <row r="11" spans="1:20" x14ac:dyDescent="0.3">
      <c r="A11" s="63" t="s">
        <v>1467</v>
      </c>
      <c r="B11" s="64">
        <f>VLOOKUP($A11,'Return Data'!$B$7:$R$2843,3,0)</f>
        <v>44302</v>
      </c>
      <c r="C11" s="65">
        <f>VLOOKUP($A11,'Return Data'!$B$7:$R$2843,4,0)</f>
        <v>15.57</v>
      </c>
      <c r="D11" s="65">
        <f>VLOOKUP($A11,'Return Data'!$B$7:$R$2843,10,0)</f>
        <v>11.2143</v>
      </c>
      <c r="E11" s="66">
        <f t="shared" si="0"/>
        <v>12</v>
      </c>
      <c r="F11" s="65">
        <f>VLOOKUP($A11,'Return Data'!$B$7:$R$2843,11,0)</f>
        <v>36.339799999999997</v>
      </c>
      <c r="G11" s="66">
        <f t="shared" si="5"/>
        <v>17</v>
      </c>
      <c r="H11" s="65">
        <f>VLOOKUP($A11,'Return Data'!$B$7:$R$2843,12,0)</f>
        <v>64.067400000000006</v>
      </c>
      <c r="I11" s="66">
        <f t="shared" si="6"/>
        <v>13</v>
      </c>
      <c r="J11" s="65">
        <f>VLOOKUP($A11,'Return Data'!$B$7:$R$2843,13,0)</f>
        <v>95.112799999999993</v>
      </c>
      <c r="K11" s="66">
        <f t="shared" si="7"/>
        <v>6</v>
      </c>
      <c r="L11" s="65">
        <f>VLOOKUP($A11,'Return Data'!$B$7:$R$2843,17,0)</f>
        <v>21.566500000000001</v>
      </c>
      <c r="M11" s="66">
        <f t="shared" si="8"/>
        <v>8</v>
      </c>
      <c r="N11" s="65"/>
      <c r="O11" s="66"/>
      <c r="P11" s="65"/>
      <c r="Q11" s="66"/>
      <c r="R11" s="65">
        <f>VLOOKUP($A11,'Return Data'!$B$7:$R$2843,16,0)</f>
        <v>22.6676</v>
      </c>
      <c r="S11" s="67">
        <f t="shared" si="11"/>
        <v>5</v>
      </c>
    </row>
    <row r="12" spans="1:20" x14ac:dyDescent="0.3">
      <c r="A12" s="63" t="s">
        <v>1469</v>
      </c>
      <c r="B12" s="64">
        <f>VLOOKUP($A12,'Return Data'!$B$7:$R$2843,3,0)</f>
        <v>44302</v>
      </c>
      <c r="C12" s="65">
        <f>VLOOKUP($A12,'Return Data'!$B$7:$R$2843,4,0)</f>
        <v>80.040000000000006</v>
      </c>
      <c r="D12" s="65">
        <f>VLOOKUP($A12,'Return Data'!$B$7:$R$2843,10,0)</f>
        <v>9.8635999999999999</v>
      </c>
      <c r="E12" s="66">
        <f t="shared" si="0"/>
        <v>17</v>
      </c>
      <c r="F12" s="65">
        <f>VLOOKUP($A12,'Return Data'!$B$7:$R$2843,11,0)</f>
        <v>34.133299999999998</v>
      </c>
      <c r="G12" s="66">
        <f t="shared" si="5"/>
        <v>20</v>
      </c>
      <c r="H12" s="65">
        <f>VLOOKUP($A12,'Return Data'!$B$7:$R$2843,12,0)</f>
        <v>59.5916</v>
      </c>
      <c r="I12" s="66">
        <f t="shared" si="6"/>
        <v>18</v>
      </c>
      <c r="J12" s="65">
        <f>VLOOKUP($A12,'Return Data'!$B$7:$R$2843,13,0)</f>
        <v>91.616200000000006</v>
      </c>
      <c r="K12" s="66">
        <f t="shared" si="7"/>
        <v>10</v>
      </c>
      <c r="L12" s="65">
        <f>VLOOKUP($A12,'Return Data'!$B$7:$R$2843,17,0)</f>
        <v>19.401199999999999</v>
      </c>
      <c r="M12" s="66">
        <f t="shared" si="8"/>
        <v>12</v>
      </c>
      <c r="N12" s="65">
        <f>VLOOKUP($A12,'Return Data'!$B$7:$R$2843,14,0)</f>
        <v>6.5014000000000003</v>
      </c>
      <c r="O12" s="66">
        <f t="shared" si="9"/>
        <v>8</v>
      </c>
      <c r="P12" s="65">
        <f>VLOOKUP($A12,'Return Data'!$B$7:$R$2843,15,0)</f>
        <v>13.3851</v>
      </c>
      <c r="Q12" s="66">
        <f t="shared" si="10"/>
        <v>9</v>
      </c>
      <c r="R12" s="65">
        <f>VLOOKUP($A12,'Return Data'!$B$7:$R$2843,16,0)</f>
        <v>16.204799999999999</v>
      </c>
      <c r="S12" s="67">
        <f t="shared" si="11"/>
        <v>14</v>
      </c>
    </row>
    <row r="13" spans="1:20" x14ac:dyDescent="0.3">
      <c r="A13" s="63" t="s">
        <v>1471</v>
      </c>
      <c r="B13" s="64">
        <f>VLOOKUP($A13,'Return Data'!$B$7:$R$2843,3,0)</f>
        <v>44302</v>
      </c>
      <c r="C13" s="65">
        <f>VLOOKUP($A13,'Return Data'!$B$7:$R$2843,4,0)</f>
        <v>17.457999999999998</v>
      </c>
      <c r="D13" s="65">
        <f>VLOOKUP($A13,'Return Data'!$B$7:$R$2843,10,0)</f>
        <v>12.335100000000001</v>
      </c>
      <c r="E13" s="66">
        <f t="shared" si="0"/>
        <v>11</v>
      </c>
      <c r="F13" s="65">
        <f>VLOOKUP($A13,'Return Data'!$B$7:$R$2843,11,0)</f>
        <v>41.165999999999997</v>
      </c>
      <c r="G13" s="66">
        <f t="shared" si="5"/>
        <v>7</v>
      </c>
      <c r="H13" s="65">
        <f>VLOOKUP($A13,'Return Data'!$B$7:$R$2843,12,0)</f>
        <v>67.350499999999997</v>
      </c>
      <c r="I13" s="66">
        <f t="shared" si="6"/>
        <v>6</v>
      </c>
      <c r="J13" s="65">
        <f>VLOOKUP($A13,'Return Data'!$B$7:$R$2843,13,0)</f>
        <v>95.192300000000003</v>
      </c>
      <c r="K13" s="66">
        <f t="shared" si="7"/>
        <v>5</v>
      </c>
      <c r="L13" s="65">
        <f>VLOOKUP($A13,'Return Data'!$B$7:$R$2843,17,0)</f>
        <v>24.800899999999999</v>
      </c>
      <c r="M13" s="66">
        <f t="shared" si="8"/>
        <v>5</v>
      </c>
      <c r="N13" s="65"/>
      <c r="O13" s="66"/>
      <c r="P13" s="65"/>
      <c r="Q13" s="66"/>
      <c r="R13" s="65">
        <f>VLOOKUP($A13,'Return Data'!$B$7:$R$2843,16,0)</f>
        <v>28.9877</v>
      </c>
      <c r="S13" s="67">
        <f t="shared" si="11"/>
        <v>3</v>
      </c>
    </row>
    <row r="14" spans="1:20" x14ac:dyDescent="0.3">
      <c r="A14" s="63" t="s">
        <v>1472</v>
      </c>
      <c r="B14" s="64">
        <f>VLOOKUP($A14,'Return Data'!$B$7:$R$2843,3,0)</f>
        <v>44302</v>
      </c>
      <c r="C14" s="65">
        <f>VLOOKUP($A14,'Return Data'!$B$7:$R$2843,4,0)</f>
        <v>66.027100000000004</v>
      </c>
      <c r="D14" s="65">
        <f>VLOOKUP($A14,'Return Data'!$B$7:$R$2843,10,0)</f>
        <v>6.7016999999999998</v>
      </c>
      <c r="E14" s="66">
        <f t="shared" si="0"/>
        <v>21</v>
      </c>
      <c r="F14" s="65">
        <f>VLOOKUP($A14,'Return Data'!$B$7:$R$2843,11,0)</f>
        <v>40.048699999999997</v>
      </c>
      <c r="G14" s="66">
        <f t="shared" si="5"/>
        <v>10</v>
      </c>
      <c r="H14" s="65">
        <f>VLOOKUP($A14,'Return Data'!$B$7:$R$2843,12,0)</f>
        <v>64.445300000000003</v>
      </c>
      <c r="I14" s="66">
        <f t="shared" si="6"/>
        <v>12</v>
      </c>
      <c r="J14" s="65">
        <f>VLOOKUP($A14,'Return Data'!$B$7:$R$2843,13,0)</f>
        <v>82.878299999999996</v>
      </c>
      <c r="K14" s="66">
        <f t="shared" si="7"/>
        <v>18</v>
      </c>
      <c r="L14" s="65">
        <f>VLOOKUP($A14,'Return Data'!$B$7:$R$2843,17,0)</f>
        <v>9.4704999999999995</v>
      </c>
      <c r="M14" s="66">
        <f t="shared" si="8"/>
        <v>20</v>
      </c>
      <c r="N14" s="65">
        <f>VLOOKUP($A14,'Return Data'!$B$7:$R$2843,14,0)</f>
        <v>2.8607</v>
      </c>
      <c r="O14" s="66">
        <f t="shared" si="9"/>
        <v>12</v>
      </c>
      <c r="P14" s="65">
        <f>VLOOKUP($A14,'Return Data'!$B$7:$R$2843,15,0)</f>
        <v>10.7651</v>
      </c>
      <c r="Q14" s="66">
        <f t="shared" si="10"/>
        <v>12</v>
      </c>
      <c r="R14" s="65">
        <f>VLOOKUP($A14,'Return Data'!$B$7:$R$2843,16,0)</f>
        <v>13.161</v>
      </c>
      <c r="S14" s="67">
        <f t="shared" si="11"/>
        <v>17</v>
      </c>
    </row>
    <row r="15" spans="1:20" x14ac:dyDescent="0.3">
      <c r="A15" s="63" t="s">
        <v>1475</v>
      </c>
      <c r="B15" s="64">
        <f>VLOOKUP($A15,'Return Data'!$B$7:$R$2843,3,0)</f>
        <v>44302</v>
      </c>
      <c r="C15" s="65">
        <f>VLOOKUP($A15,'Return Data'!$B$7:$R$2843,4,0)</f>
        <v>54.037999999999997</v>
      </c>
      <c r="D15" s="65">
        <f>VLOOKUP($A15,'Return Data'!$B$7:$R$2843,10,0)</f>
        <v>13.1236</v>
      </c>
      <c r="E15" s="66">
        <f t="shared" si="0"/>
        <v>7</v>
      </c>
      <c r="F15" s="65">
        <f>VLOOKUP($A15,'Return Data'!$B$7:$R$2843,11,0)</f>
        <v>42.197800000000001</v>
      </c>
      <c r="G15" s="66">
        <f t="shared" si="5"/>
        <v>5</v>
      </c>
      <c r="H15" s="65">
        <f>VLOOKUP($A15,'Return Data'!$B$7:$R$2843,12,0)</f>
        <v>64.464200000000005</v>
      </c>
      <c r="I15" s="66">
        <f t="shared" si="6"/>
        <v>11</v>
      </c>
      <c r="J15" s="65">
        <f>VLOOKUP($A15,'Return Data'!$B$7:$R$2843,13,0)</f>
        <v>92.731300000000005</v>
      </c>
      <c r="K15" s="66">
        <f t="shared" si="7"/>
        <v>9</v>
      </c>
      <c r="L15" s="65">
        <f>VLOOKUP($A15,'Return Data'!$B$7:$R$2843,17,0)</f>
        <v>10.135400000000001</v>
      </c>
      <c r="M15" s="66">
        <f t="shared" si="8"/>
        <v>18</v>
      </c>
      <c r="N15" s="65">
        <f>VLOOKUP($A15,'Return Data'!$B$7:$R$2843,14,0)</f>
        <v>5.2339000000000002</v>
      </c>
      <c r="O15" s="66">
        <f t="shared" si="9"/>
        <v>9</v>
      </c>
      <c r="P15" s="65">
        <f>VLOOKUP($A15,'Return Data'!$B$7:$R$2843,15,0)</f>
        <v>15.511799999999999</v>
      </c>
      <c r="Q15" s="66">
        <f t="shared" si="10"/>
        <v>6</v>
      </c>
      <c r="R15" s="65">
        <f>VLOOKUP($A15,'Return Data'!$B$7:$R$2843,16,0)</f>
        <v>13.8078</v>
      </c>
      <c r="S15" s="67">
        <f t="shared" si="11"/>
        <v>16</v>
      </c>
    </row>
    <row r="16" spans="1:20" x14ac:dyDescent="0.3">
      <c r="A16" s="63" t="s">
        <v>1476</v>
      </c>
      <c r="B16" s="64">
        <f>VLOOKUP($A16,'Return Data'!$B$7:$R$2843,3,0)</f>
        <v>44302</v>
      </c>
      <c r="C16" s="65">
        <f>VLOOKUP($A16,'Return Data'!$B$7:$R$2843,4,0)</f>
        <v>63.245600000000003</v>
      </c>
      <c r="D16" s="65">
        <f>VLOOKUP($A16,'Return Data'!$B$7:$R$2843,10,0)</f>
        <v>9.2675999999999998</v>
      </c>
      <c r="E16" s="66">
        <f t="shared" si="0"/>
        <v>19</v>
      </c>
      <c r="F16" s="65">
        <f>VLOOKUP($A16,'Return Data'!$B$7:$R$2843,11,0)</f>
        <v>35.128599999999999</v>
      </c>
      <c r="G16" s="66">
        <f t="shared" si="5"/>
        <v>18</v>
      </c>
      <c r="H16" s="65">
        <f>VLOOKUP($A16,'Return Data'!$B$7:$R$2843,12,0)</f>
        <v>58.768099999999997</v>
      </c>
      <c r="I16" s="66">
        <f t="shared" si="6"/>
        <v>19</v>
      </c>
      <c r="J16" s="65">
        <f>VLOOKUP($A16,'Return Data'!$B$7:$R$2843,13,0)</f>
        <v>91.144199999999998</v>
      </c>
      <c r="K16" s="66">
        <f t="shared" si="7"/>
        <v>12</v>
      </c>
      <c r="L16" s="65">
        <f>VLOOKUP($A16,'Return Data'!$B$7:$R$2843,17,0)</f>
        <v>12.130100000000001</v>
      </c>
      <c r="M16" s="66">
        <f t="shared" si="8"/>
        <v>16</v>
      </c>
      <c r="N16" s="65">
        <f>VLOOKUP($A16,'Return Data'!$B$7:$R$2843,14,0)</f>
        <v>0.29380000000000001</v>
      </c>
      <c r="O16" s="66">
        <f t="shared" si="9"/>
        <v>15</v>
      </c>
      <c r="P16" s="65">
        <f>VLOOKUP($A16,'Return Data'!$B$7:$R$2843,15,0)</f>
        <v>10.735900000000001</v>
      </c>
      <c r="Q16" s="66">
        <f t="shared" si="10"/>
        <v>13</v>
      </c>
      <c r="R16" s="65">
        <f>VLOOKUP($A16,'Return Data'!$B$7:$R$2843,16,0)</f>
        <v>12.283099999999999</v>
      </c>
      <c r="S16" s="67">
        <f t="shared" si="11"/>
        <v>18</v>
      </c>
    </row>
    <row r="17" spans="1:19" x14ac:dyDescent="0.3">
      <c r="A17" s="63" t="s">
        <v>1478</v>
      </c>
      <c r="B17" s="64">
        <f>VLOOKUP($A17,'Return Data'!$B$7:$R$2843,3,0)</f>
        <v>44302</v>
      </c>
      <c r="C17" s="65">
        <f>VLOOKUP($A17,'Return Data'!$B$7:$R$2843,4,0)</f>
        <v>36.04</v>
      </c>
      <c r="D17" s="65">
        <f>VLOOKUP($A17,'Return Data'!$B$7:$R$2843,10,0)</f>
        <v>9.9116</v>
      </c>
      <c r="E17" s="66">
        <f t="shared" si="0"/>
        <v>16</v>
      </c>
      <c r="F17" s="65">
        <f>VLOOKUP($A17,'Return Data'!$B$7:$R$2843,11,0)</f>
        <v>39.204300000000003</v>
      </c>
      <c r="G17" s="66">
        <f t="shared" si="5"/>
        <v>11</v>
      </c>
      <c r="H17" s="65">
        <f>VLOOKUP($A17,'Return Data'!$B$7:$R$2843,12,0)</f>
        <v>64.792000000000002</v>
      </c>
      <c r="I17" s="66">
        <f t="shared" si="6"/>
        <v>10</v>
      </c>
      <c r="J17" s="65">
        <f>VLOOKUP($A17,'Return Data'!$B$7:$R$2843,13,0)</f>
        <v>94.180999999999997</v>
      </c>
      <c r="K17" s="66">
        <f t="shared" si="7"/>
        <v>7</v>
      </c>
      <c r="L17" s="65">
        <f>VLOOKUP($A17,'Return Data'!$B$7:$R$2843,17,0)</f>
        <v>19.536300000000001</v>
      </c>
      <c r="M17" s="66">
        <f t="shared" si="8"/>
        <v>11</v>
      </c>
      <c r="N17" s="65">
        <f>VLOOKUP($A17,'Return Data'!$B$7:$R$2843,14,0)</f>
        <v>8.0297999999999998</v>
      </c>
      <c r="O17" s="66">
        <f t="shared" si="9"/>
        <v>7</v>
      </c>
      <c r="P17" s="65">
        <f>VLOOKUP($A17,'Return Data'!$B$7:$R$2843,15,0)</f>
        <v>13.508800000000001</v>
      </c>
      <c r="Q17" s="66">
        <f t="shared" si="10"/>
        <v>8</v>
      </c>
      <c r="R17" s="65">
        <f>VLOOKUP($A17,'Return Data'!$B$7:$R$2843,16,0)</f>
        <v>9.9589999999999996</v>
      </c>
      <c r="S17" s="67">
        <f t="shared" si="11"/>
        <v>21</v>
      </c>
    </row>
    <row r="18" spans="1:19" x14ac:dyDescent="0.3">
      <c r="A18" s="63" t="s">
        <v>1480</v>
      </c>
      <c r="B18" s="64">
        <f>VLOOKUP($A18,'Return Data'!$B$7:$R$2843,3,0)</f>
        <v>44302</v>
      </c>
      <c r="C18" s="65">
        <f>VLOOKUP($A18,'Return Data'!$B$7:$R$2843,4,0)</f>
        <v>12.54</v>
      </c>
      <c r="D18" s="65">
        <f>VLOOKUP($A18,'Return Data'!$B$7:$R$2843,10,0)</f>
        <v>13.381600000000001</v>
      </c>
      <c r="E18" s="66">
        <f t="shared" si="0"/>
        <v>5</v>
      </c>
      <c r="F18" s="65">
        <f>VLOOKUP($A18,'Return Data'!$B$7:$R$2843,11,0)</f>
        <v>40.268500000000003</v>
      </c>
      <c r="G18" s="66">
        <f t="shared" si="5"/>
        <v>9</v>
      </c>
      <c r="H18" s="65">
        <f>VLOOKUP($A18,'Return Data'!$B$7:$R$2843,12,0)</f>
        <v>61.182499999999997</v>
      </c>
      <c r="I18" s="66">
        <f t="shared" si="6"/>
        <v>14</v>
      </c>
      <c r="J18" s="65">
        <f>VLOOKUP($A18,'Return Data'!$B$7:$R$2843,13,0)</f>
        <v>80.172399999999996</v>
      </c>
      <c r="K18" s="66">
        <f t="shared" si="7"/>
        <v>19</v>
      </c>
      <c r="L18" s="65">
        <f>VLOOKUP($A18,'Return Data'!$B$7:$R$2843,17,0)</f>
        <v>14.508900000000001</v>
      </c>
      <c r="M18" s="66">
        <f t="shared" si="8"/>
        <v>14</v>
      </c>
      <c r="N18" s="65">
        <f>VLOOKUP($A18,'Return Data'!$B$7:$R$2843,14,0)</f>
        <v>4.5869999999999997</v>
      </c>
      <c r="O18" s="66">
        <f t="shared" si="9"/>
        <v>10</v>
      </c>
      <c r="P18" s="65"/>
      <c r="Q18" s="66"/>
      <c r="R18" s="65">
        <f>VLOOKUP($A18,'Return Data'!$B$7:$R$2843,16,0)</f>
        <v>6.101</v>
      </c>
      <c r="S18" s="67">
        <f t="shared" si="11"/>
        <v>23</v>
      </c>
    </row>
    <row r="19" spans="1:19" x14ac:dyDescent="0.3">
      <c r="A19" s="63" t="s">
        <v>1483</v>
      </c>
      <c r="B19" s="64">
        <f>VLOOKUP($A19,'Return Data'!$B$7:$R$2843,3,0)</f>
        <v>44302</v>
      </c>
      <c r="C19" s="65">
        <f>VLOOKUP($A19,'Return Data'!$B$7:$R$2843,4,0)</f>
        <v>16.350000000000001</v>
      </c>
      <c r="D19" s="65">
        <f>VLOOKUP($A19,'Return Data'!$B$7:$R$2843,10,0)</f>
        <v>6.1688000000000001</v>
      </c>
      <c r="E19" s="66">
        <f t="shared" si="0"/>
        <v>22</v>
      </c>
      <c r="F19" s="65">
        <f>VLOOKUP($A19,'Return Data'!$B$7:$R$2843,11,0)</f>
        <v>32.174599999999998</v>
      </c>
      <c r="G19" s="66">
        <f t="shared" si="5"/>
        <v>23</v>
      </c>
      <c r="H19" s="65">
        <f>VLOOKUP($A19,'Return Data'!$B$7:$R$2843,12,0)</f>
        <v>60.767000000000003</v>
      </c>
      <c r="I19" s="66">
        <f t="shared" si="6"/>
        <v>15</v>
      </c>
      <c r="J19" s="65">
        <f>VLOOKUP($A19,'Return Data'!$B$7:$R$2843,13,0)</f>
        <v>79.867999999999995</v>
      </c>
      <c r="K19" s="66">
        <f t="shared" si="7"/>
        <v>20</v>
      </c>
      <c r="L19" s="65"/>
      <c r="M19" s="66"/>
      <c r="N19" s="65"/>
      <c r="O19" s="66"/>
      <c r="P19" s="65"/>
      <c r="Q19" s="66"/>
      <c r="R19" s="65">
        <f>VLOOKUP($A19,'Return Data'!$B$7:$R$2843,16,0)</f>
        <v>53.936399999999999</v>
      </c>
      <c r="S19" s="67">
        <f t="shared" si="11"/>
        <v>1</v>
      </c>
    </row>
    <row r="20" spans="1:19" x14ac:dyDescent="0.3">
      <c r="A20" s="63" t="s">
        <v>1485</v>
      </c>
      <c r="B20" s="64">
        <f>VLOOKUP($A20,'Return Data'!$B$7:$R$2843,3,0)</f>
        <v>44302</v>
      </c>
      <c r="C20" s="65">
        <f>VLOOKUP($A20,'Return Data'!$B$7:$R$2843,4,0)</f>
        <v>15.3</v>
      </c>
      <c r="D20" s="65">
        <f>VLOOKUP($A20,'Return Data'!$B$7:$R$2843,10,0)</f>
        <v>10.709099999999999</v>
      </c>
      <c r="E20" s="66">
        <f t="shared" si="0"/>
        <v>14</v>
      </c>
      <c r="F20" s="65">
        <f>VLOOKUP($A20,'Return Data'!$B$7:$R$2843,11,0)</f>
        <v>37.219700000000003</v>
      </c>
      <c r="G20" s="66">
        <f t="shared" si="5"/>
        <v>15</v>
      </c>
      <c r="H20" s="65">
        <f>VLOOKUP($A20,'Return Data'!$B$7:$R$2843,12,0)</f>
        <v>52.694600000000001</v>
      </c>
      <c r="I20" s="66">
        <f t="shared" si="6"/>
        <v>22</v>
      </c>
      <c r="J20" s="65">
        <f>VLOOKUP($A20,'Return Data'!$B$7:$R$2843,13,0)</f>
        <v>74.061400000000006</v>
      </c>
      <c r="K20" s="66">
        <f t="shared" si="7"/>
        <v>22</v>
      </c>
      <c r="L20" s="65">
        <f>VLOOKUP($A20,'Return Data'!$B$7:$R$2843,17,0)</f>
        <v>19.549499999999998</v>
      </c>
      <c r="M20" s="66">
        <f t="shared" si="8"/>
        <v>10</v>
      </c>
      <c r="N20" s="65"/>
      <c r="O20" s="66"/>
      <c r="P20" s="65"/>
      <c r="Q20" s="66"/>
      <c r="R20" s="65">
        <f>VLOOKUP($A20,'Return Data'!$B$7:$R$2843,16,0)</f>
        <v>18.846399999999999</v>
      </c>
      <c r="S20" s="67">
        <f t="shared" si="11"/>
        <v>10</v>
      </c>
    </row>
    <row r="21" spans="1:19" x14ac:dyDescent="0.3">
      <c r="A21" s="63" t="s">
        <v>1487</v>
      </c>
      <c r="B21" s="64">
        <f>VLOOKUP($A21,'Return Data'!$B$7:$R$2843,3,0)</f>
        <v>44302</v>
      </c>
      <c r="C21" s="65">
        <f>VLOOKUP($A21,'Return Data'!$B$7:$R$2843,4,0)</f>
        <v>12.5679</v>
      </c>
      <c r="D21" s="65">
        <f>VLOOKUP($A21,'Return Data'!$B$7:$R$2843,10,0)</f>
        <v>5.3806000000000003</v>
      </c>
      <c r="E21" s="66">
        <f t="shared" si="0"/>
        <v>23</v>
      </c>
      <c r="F21" s="65">
        <f>VLOOKUP($A21,'Return Data'!$B$7:$R$2843,11,0)</f>
        <v>32.579799999999999</v>
      </c>
      <c r="G21" s="66">
        <f t="shared" si="5"/>
        <v>21</v>
      </c>
      <c r="H21" s="65">
        <f>VLOOKUP($A21,'Return Data'!$B$7:$R$2843,12,0)</f>
        <v>49.395499999999998</v>
      </c>
      <c r="I21" s="66">
        <f t="shared" si="6"/>
        <v>23</v>
      </c>
      <c r="J21" s="65">
        <f>VLOOKUP($A21,'Return Data'!$B$7:$R$2843,13,0)</f>
        <v>76.945400000000006</v>
      </c>
      <c r="K21" s="66">
        <f t="shared" si="7"/>
        <v>21</v>
      </c>
      <c r="L21" s="65"/>
      <c r="M21" s="66"/>
      <c r="N21" s="65"/>
      <c r="O21" s="66"/>
      <c r="P21" s="65"/>
      <c r="Q21" s="66"/>
      <c r="R21" s="65">
        <f>VLOOKUP($A21,'Return Data'!$B$7:$R$2843,16,0)</f>
        <v>21.744700000000002</v>
      </c>
      <c r="S21" s="67">
        <f t="shared" si="11"/>
        <v>7</v>
      </c>
    </row>
    <row r="22" spans="1:19" x14ac:dyDescent="0.3">
      <c r="A22" s="63" t="s">
        <v>1488</v>
      </c>
      <c r="B22" s="64">
        <f>VLOOKUP($A22,'Return Data'!$B$7:$R$2843,3,0)</f>
        <v>44302</v>
      </c>
      <c r="C22" s="65">
        <f>VLOOKUP($A22,'Return Data'!$B$7:$R$2843,4,0)</f>
        <v>119.465</v>
      </c>
      <c r="D22" s="65">
        <f>VLOOKUP($A22,'Return Data'!$B$7:$R$2843,10,0)</f>
        <v>15.9663</v>
      </c>
      <c r="E22" s="66">
        <f t="shared" si="0"/>
        <v>2</v>
      </c>
      <c r="F22" s="65">
        <f>VLOOKUP($A22,'Return Data'!$B$7:$R$2843,11,0)</f>
        <v>49.855699999999999</v>
      </c>
      <c r="G22" s="66">
        <f t="shared" si="5"/>
        <v>2</v>
      </c>
      <c r="H22" s="65">
        <f>VLOOKUP($A22,'Return Data'!$B$7:$R$2843,12,0)</f>
        <v>82.777199999999993</v>
      </c>
      <c r="I22" s="66">
        <f t="shared" si="6"/>
        <v>2</v>
      </c>
      <c r="J22" s="65">
        <f>VLOOKUP($A22,'Return Data'!$B$7:$R$2843,13,0)</f>
        <v>115.32980000000001</v>
      </c>
      <c r="K22" s="66">
        <f t="shared" si="7"/>
        <v>2</v>
      </c>
      <c r="L22" s="65">
        <f>VLOOKUP($A22,'Return Data'!$B$7:$R$2843,17,0)</f>
        <v>28.540500000000002</v>
      </c>
      <c r="M22" s="66">
        <f t="shared" si="8"/>
        <v>3</v>
      </c>
      <c r="N22" s="65">
        <f>VLOOKUP($A22,'Return Data'!$B$7:$R$2843,14,0)</f>
        <v>13.793799999999999</v>
      </c>
      <c r="O22" s="66">
        <f t="shared" si="9"/>
        <v>3</v>
      </c>
      <c r="P22" s="65">
        <f>VLOOKUP($A22,'Return Data'!$B$7:$R$2843,15,0)</f>
        <v>17.431699999999999</v>
      </c>
      <c r="Q22" s="66">
        <f t="shared" si="10"/>
        <v>4</v>
      </c>
      <c r="R22" s="65">
        <f>VLOOKUP($A22,'Return Data'!$B$7:$R$2843,16,0)</f>
        <v>16.600200000000001</v>
      </c>
      <c r="S22" s="67">
        <f t="shared" si="11"/>
        <v>13</v>
      </c>
    </row>
    <row r="23" spans="1:19" x14ac:dyDescent="0.3">
      <c r="A23" s="63" t="s">
        <v>1491</v>
      </c>
      <c r="B23" s="64">
        <f>VLOOKUP($A23,'Return Data'!$B$7:$R$2843,3,0)</f>
        <v>44302</v>
      </c>
      <c r="C23" s="65">
        <f>VLOOKUP($A23,'Return Data'!$B$7:$R$2843,4,0)</f>
        <v>30.824000000000002</v>
      </c>
      <c r="D23" s="65">
        <f>VLOOKUP($A23,'Return Data'!$B$7:$R$2843,10,0)</f>
        <v>12.9208</v>
      </c>
      <c r="E23" s="66">
        <f t="shared" si="0"/>
        <v>8</v>
      </c>
      <c r="F23" s="65">
        <f>VLOOKUP($A23,'Return Data'!$B$7:$R$2843,11,0)</f>
        <v>42.098500000000001</v>
      </c>
      <c r="G23" s="66">
        <f t="shared" si="5"/>
        <v>6</v>
      </c>
      <c r="H23" s="65">
        <f>VLOOKUP($A23,'Return Data'!$B$7:$R$2843,12,0)</f>
        <v>64.860699999999994</v>
      </c>
      <c r="I23" s="66">
        <f t="shared" si="6"/>
        <v>9</v>
      </c>
      <c r="J23" s="65">
        <f>VLOOKUP($A23,'Return Data'!$B$7:$R$2843,13,0)</f>
        <v>88.479900000000001</v>
      </c>
      <c r="K23" s="66">
        <f t="shared" si="7"/>
        <v>14</v>
      </c>
      <c r="L23" s="65">
        <f>VLOOKUP($A23,'Return Data'!$B$7:$R$2843,17,0)</f>
        <v>11.455500000000001</v>
      </c>
      <c r="M23" s="66">
        <f t="shared" si="8"/>
        <v>17</v>
      </c>
      <c r="N23" s="65">
        <f>VLOOKUP($A23,'Return Data'!$B$7:$R$2843,14,0)</f>
        <v>2.9940000000000002</v>
      </c>
      <c r="O23" s="66">
        <f t="shared" si="9"/>
        <v>11</v>
      </c>
      <c r="P23" s="65">
        <f>VLOOKUP($A23,'Return Data'!$B$7:$R$2843,15,0)</f>
        <v>16.32</v>
      </c>
      <c r="Q23" s="66">
        <f t="shared" si="10"/>
        <v>5</v>
      </c>
      <c r="R23" s="65">
        <f>VLOOKUP($A23,'Return Data'!$B$7:$R$2843,16,0)</f>
        <v>17.626100000000001</v>
      </c>
      <c r="S23" s="67">
        <f t="shared" si="11"/>
        <v>12</v>
      </c>
    </row>
    <row r="24" spans="1:19" x14ac:dyDescent="0.3">
      <c r="A24" s="63" t="s">
        <v>1492</v>
      </c>
      <c r="B24" s="64">
        <f>VLOOKUP($A24,'Return Data'!$B$7:$R$2843,3,0)</f>
        <v>44302</v>
      </c>
      <c r="C24" s="65">
        <f>VLOOKUP($A24,'Return Data'!$B$7:$R$2843,4,0)</f>
        <v>59.691400000000002</v>
      </c>
      <c r="D24" s="65">
        <f>VLOOKUP($A24,'Return Data'!$B$7:$R$2843,10,0)</f>
        <v>15.277100000000001</v>
      </c>
      <c r="E24" s="66">
        <f t="shared" si="0"/>
        <v>4</v>
      </c>
      <c r="F24" s="65">
        <f>VLOOKUP($A24,'Return Data'!$B$7:$R$2843,11,0)</f>
        <v>45.682600000000001</v>
      </c>
      <c r="G24" s="66">
        <f t="shared" si="5"/>
        <v>3</v>
      </c>
      <c r="H24" s="65">
        <f>VLOOKUP($A24,'Return Data'!$B$7:$R$2843,12,0)</f>
        <v>69.753900000000002</v>
      </c>
      <c r="I24" s="66">
        <f t="shared" si="6"/>
        <v>5</v>
      </c>
      <c r="J24" s="65">
        <f>VLOOKUP($A24,'Return Data'!$B$7:$R$2843,13,0)</f>
        <v>100.5153</v>
      </c>
      <c r="K24" s="66">
        <f t="shared" si="7"/>
        <v>3</v>
      </c>
      <c r="L24" s="65">
        <f>VLOOKUP($A24,'Return Data'!$B$7:$R$2843,17,0)</f>
        <v>21.174700000000001</v>
      </c>
      <c r="M24" s="66">
        <f t="shared" si="8"/>
        <v>9</v>
      </c>
      <c r="N24" s="65">
        <f>VLOOKUP($A24,'Return Data'!$B$7:$R$2843,14,0)</f>
        <v>9.4095999999999993</v>
      </c>
      <c r="O24" s="66">
        <f t="shared" si="9"/>
        <v>5</v>
      </c>
      <c r="P24" s="65">
        <f>VLOOKUP($A24,'Return Data'!$B$7:$R$2843,15,0)</f>
        <v>18.669899999999998</v>
      </c>
      <c r="Q24" s="66">
        <f t="shared" si="10"/>
        <v>2</v>
      </c>
      <c r="R24" s="65">
        <f>VLOOKUP($A24,'Return Data'!$B$7:$R$2843,16,0)</f>
        <v>18.379100000000001</v>
      </c>
      <c r="S24" s="67">
        <f t="shared" si="11"/>
        <v>11</v>
      </c>
    </row>
    <row r="25" spans="1:19" x14ac:dyDescent="0.3">
      <c r="A25" s="63" t="s">
        <v>1495</v>
      </c>
      <c r="B25" s="64">
        <f>VLOOKUP($A25,'Return Data'!$B$7:$R$2843,3,0)</f>
        <v>44302</v>
      </c>
      <c r="C25" s="65">
        <f>VLOOKUP($A25,'Return Data'!$B$7:$R$2843,4,0)</f>
        <v>16.2</v>
      </c>
      <c r="D25" s="65">
        <f>VLOOKUP($A25,'Return Data'!$B$7:$R$2843,10,0)</f>
        <v>10.129200000000001</v>
      </c>
      <c r="E25" s="66">
        <f t="shared" si="0"/>
        <v>15</v>
      </c>
      <c r="F25" s="65">
        <f>VLOOKUP($A25,'Return Data'!$B$7:$R$2843,11,0)</f>
        <v>36.824300000000001</v>
      </c>
      <c r="G25" s="66">
        <f t="shared" si="5"/>
        <v>16</v>
      </c>
      <c r="H25" s="65">
        <f>VLOOKUP($A25,'Return Data'!$B$7:$R$2843,12,0)</f>
        <v>60.237400000000001</v>
      </c>
      <c r="I25" s="66">
        <f t="shared" si="6"/>
        <v>16</v>
      </c>
      <c r="J25" s="65">
        <f>VLOOKUP($A25,'Return Data'!$B$7:$R$2843,13,0)</f>
        <v>91.489400000000003</v>
      </c>
      <c r="K25" s="66">
        <f t="shared" si="7"/>
        <v>11</v>
      </c>
      <c r="L25" s="65"/>
      <c r="M25" s="66"/>
      <c r="N25" s="65"/>
      <c r="O25" s="66"/>
      <c r="P25" s="65"/>
      <c r="Q25" s="66"/>
      <c r="R25" s="65">
        <f>VLOOKUP($A25,'Return Data'!$B$7:$R$2843,16,0)</f>
        <v>28.418099999999999</v>
      </c>
      <c r="S25" s="67">
        <f t="shared" si="11"/>
        <v>4</v>
      </c>
    </row>
    <row r="26" spans="1:19" x14ac:dyDescent="0.3">
      <c r="A26" s="63" t="s">
        <v>1496</v>
      </c>
      <c r="B26" s="64">
        <f>VLOOKUP($A26,'Return Data'!$B$7:$R$2843,3,0)</f>
        <v>44302</v>
      </c>
      <c r="C26" s="65">
        <f>VLOOKUP($A26,'Return Data'!$B$7:$R$2843,4,0)</f>
        <v>100.8282483724</v>
      </c>
      <c r="D26" s="65">
        <f>VLOOKUP($A26,'Return Data'!$B$7:$R$2843,10,0)</f>
        <v>18.766100000000002</v>
      </c>
      <c r="E26" s="66">
        <f t="shared" si="0"/>
        <v>1</v>
      </c>
      <c r="F26" s="65">
        <f>VLOOKUP($A26,'Return Data'!$B$7:$R$2843,11,0)</f>
        <v>50.2348</v>
      </c>
      <c r="G26" s="66">
        <f t="shared" si="5"/>
        <v>1</v>
      </c>
      <c r="H26" s="65">
        <f>VLOOKUP($A26,'Return Data'!$B$7:$R$2843,12,0)</f>
        <v>103.35039999999999</v>
      </c>
      <c r="I26" s="66">
        <f t="shared" si="6"/>
        <v>1</v>
      </c>
      <c r="J26" s="65">
        <f>VLOOKUP($A26,'Return Data'!$B$7:$R$2843,13,0)</f>
        <v>164.91319999999999</v>
      </c>
      <c r="K26" s="66">
        <f t="shared" si="7"/>
        <v>1</v>
      </c>
      <c r="L26" s="65">
        <f>VLOOKUP($A26,'Return Data'!$B$7:$R$2843,17,0)</f>
        <v>31.682600000000001</v>
      </c>
      <c r="M26" s="66">
        <f t="shared" si="8"/>
        <v>2</v>
      </c>
      <c r="N26" s="65">
        <f>VLOOKUP($A26,'Return Data'!$B$7:$R$2843,14,0)</f>
        <v>20.566299999999998</v>
      </c>
      <c r="O26" s="66">
        <f t="shared" si="9"/>
        <v>1</v>
      </c>
      <c r="P26" s="65">
        <f>VLOOKUP($A26,'Return Data'!$B$7:$R$2843,15,0)</f>
        <v>14.619</v>
      </c>
      <c r="Q26" s="66">
        <f t="shared" si="10"/>
        <v>7</v>
      </c>
      <c r="R26" s="65">
        <f>VLOOKUP($A26,'Return Data'!$B$7:$R$2843,16,0)</f>
        <v>9.8847000000000005</v>
      </c>
      <c r="S26" s="67">
        <f t="shared" si="11"/>
        <v>22</v>
      </c>
    </row>
    <row r="27" spans="1:19" x14ac:dyDescent="0.3">
      <c r="A27" s="63" t="s">
        <v>1499</v>
      </c>
      <c r="B27" s="64">
        <f>VLOOKUP($A27,'Return Data'!$B$7:$R$2843,3,0)</f>
        <v>44302</v>
      </c>
      <c r="C27" s="65">
        <f>VLOOKUP($A27,'Return Data'!$B$7:$R$2843,4,0)</f>
        <v>79.663499999999999</v>
      </c>
      <c r="D27" s="65">
        <f>VLOOKUP($A27,'Return Data'!$B$7:$R$2843,10,0)</f>
        <v>8.2286000000000001</v>
      </c>
      <c r="E27" s="66">
        <f t="shared" si="0"/>
        <v>20</v>
      </c>
      <c r="F27" s="65">
        <f>VLOOKUP($A27,'Return Data'!$B$7:$R$2843,11,0)</f>
        <v>37.371200000000002</v>
      </c>
      <c r="G27" s="66">
        <f t="shared" si="5"/>
        <v>14</v>
      </c>
      <c r="H27" s="65">
        <f>VLOOKUP($A27,'Return Data'!$B$7:$R$2843,12,0)</f>
        <v>59.820500000000003</v>
      </c>
      <c r="I27" s="66">
        <f t="shared" si="6"/>
        <v>17</v>
      </c>
      <c r="J27" s="65">
        <f>VLOOKUP($A27,'Return Data'!$B$7:$R$2843,13,0)</f>
        <v>83.862300000000005</v>
      </c>
      <c r="K27" s="66">
        <f t="shared" si="7"/>
        <v>16</v>
      </c>
      <c r="L27" s="65">
        <f>VLOOKUP($A27,'Return Data'!$B$7:$R$2843,17,0)</f>
        <v>23.3019</v>
      </c>
      <c r="M27" s="66">
        <f t="shared" si="8"/>
        <v>6</v>
      </c>
      <c r="N27" s="65">
        <f>VLOOKUP($A27,'Return Data'!$B$7:$R$2843,14,0)</f>
        <v>10.8095</v>
      </c>
      <c r="O27" s="66">
        <f t="shared" si="9"/>
        <v>4</v>
      </c>
      <c r="P27" s="65">
        <f>VLOOKUP($A27,'Return Data'!$B$7:$R$2843,15,0)</f>
        <v>19.513000000000002</v>
      </c>
      <c r="Q27" s="66">
        <f t="shared" si="10"/>
        <v>1</v>
      </c>
      <c r="R27" s="65">
        <f>VLOOKUP($A27,'Return Data'!$B$7:$R$2843,16,0)</f>
        <v>19.5748</v>
      </c>
      <c r="S27" s="67">
        <f t="shared" si="11"/>
        <v>8</v>
      </c>
    </row>
    <row r="28" spans="1:19" x14ac:dyDescent="0.3">
      <c r="A28" s="63" t="s">
        <v>1500</v>
      </c>
      <c r="B28" s="64">
        <f>VLOOKUP($A28,'Return Data'!$B$7:$R$2843,3,0)</f>
        <v>44302</v>
      </c>
      <c r="C28" s="65">
        <f>VLOOKUP($A28,'Return Data'!$B$7:$R$2843,4,0)</f>
        <v>108.1982</v>
      </c>
      <c r="D28" s="65">
        <f>VLOOKUP($A28,'Return Data'!$B$7:$R$2843,10,0)</f>
        <v>10.9528</v>
      </c>
      <c r="E28" s="66">
        <f t="shared" si="0"/>
        <v>13</v>
      </c>
      <c r="F28" s="65">
        <f>VLOOKUP($A28,'Return Data'!$B$7:$R$2843,11,0)</f>
        <v>39.129600000000003</v>
      </c>
      <c r="G28" s="66">
        <f t="shared" si="5"/>
        <v>12</v>
      </c>
      <c r="H28" s="65">
        <f>VLOOKUP($A28,'Return Data'!$B$7:$R$2843,12,0)</f>
        <v>66.027100000000004</v>
      </c>
      <c r="I28" s="66">
        <f t="shared" si="6"/>
        <v>8</v>
      </c>
      <c r="J28" s="65">
        <f>VLOOKUP($A28,'Return Data'!$B$7:$R$2843,13,0)</f>
        <v>89.473399999999998</v>
      </c>
      <c r="K28" s="66">
        <f t="shared" si="7"/>
        <v>13</v>
      </c>
      <c r="L28" s="65">
        <f>VLOOKUP($A28,'Return Data'!$B$7:$R$2843,17,0)</f>
        <v>13.551</v>
      </c>
      <c r="M28" s="66">
        <f t="shared" si="8"/>
        <v>15</v>
      </c>
      <c r="N28" s="65">
        <f>VLOOKUP($A28,'Return Data'!$B$7:$R$2843,14,0)</f>
        <v>0.89970000000000006</v>
      </c>
      <c r="O28" s="66">
        <f t="shared" si="9"/>
        <v>13</v>
      </c>
      <c r="P28" s="65">
        <f>VLOOKUP($A28,'Return Data'!$B$7:$R$2843,15,0)</f>
        <v>10.273</v>
      </c>
      <c r="Q28" s="66">
        <f t="shared" si="10"/>
        <v>14</v>
      </c>
      <c r="R28" s="65">
        <f>VLOOKUP($A28,'Return Data'!$B$7:$R$2843,16,0)</f>
        <v>15.8612</v>
      </c>
      <c r="S28" s="67">
        <f t="shared" si="11"/>
        <v>15</v>
      </c>
    </row>
    <row r="29" spans="1:19" x14ac:dyDescent="0.3">
      <c r="A29" s="63" t="s">
        <v>1503</v>
      </c>
      <c r="B29" s="64">
        <f>VLOOKUP($A29,'Return Data'!$B$7:$R$2843,3,0)</f>
        <v>44302</v>
      </c>
      <c r="C29" s="65">
        <f>VLOOKUP($A29,'Return Data'!$B$7:$R$2843,4,0)</f>
        <v>15.2148</v>
      </c>
      <c r="D29" s="65">
        <f>VLOOKUP($A29,'Return Data'!$B$7:$R$2843,10,0)</f>
        <v>15.693099999999999</v>
      </c>
      <c r="E29" s="66">
        <f t="shared" si="0"/>
        <v>3</v>
      </c>
      <c r="F29" s="65">
        <f>VLOOKUP($A29,'Return Data'!$B$7:$R$2843,11,0)</f>
        <v>40.653799999999997</v>
      </c>
      <c r="G29" s="66">
        <f t="shared" si="5"/>
        <v>8</v>
      </c>
      <c r="H29" s="65">
        <f>VLOOKUP($A29,'Return Data'!$B$7:$R$2843,12,0)</f>
        <v>56.212699999999998</v>
      </c>
      <c r="I29" s="66">
        <f t="shared" si="6"/>
        <v>20</v>
      </c>
      <c r="J29" s="65">
        <f>VLOOKUP($A29,'Return Data'!$B$7:$R$2843,13,0)</f>
        <v>83.024199999999993</v>
      </c>
      <c r="K29" s="66">
        <f t="shared" si="7"/>
        <v>17</v>
      </c>
      <c r="L29" s="65">
        <f>VLOOKUP($A29,'Return Data'!$B$7:$R$2843,17,0)</f>
        <v>19.2667</v>
      </c>
      <c r="M29" s="66">
        <f t="shared" si="8"/>
        <v>13</v>
      </c>
      <c r="N29" s="65"/>
      <c r="O29" s="66"/>
      <c r="P29" s="65"/>
      <c r="Q29" s="66"/>
      <c r="R29" s="65">
        <f>VLOOKUP($A29,'Return Data'!$B$7:$R$2843,16,0)</f>
        <v>18.874099999999999</v>
      </c>
      <c r="S29" s="67">
        <f t="shared" si="11"/>
        <v>9</v>
      </c>
    </row>
    <row r="30" spans="1:19" x14ac:dyDescent="0.3">
      <c r="A30" s="63" t="s">
        <v>1505</v>
      </c>
      <c r="B30" s="64">
        <f>VLOOKUP($A30,'Return Data'!$B$7:$R$2843,3,0)</f>
        <v>44302</v>
      </c>
      <c r="C30" s="65">
        <f>VLOOKUP($A30,'Return Data'!$B$7:$R$2843,4,0)</f>
        <v>21.37</v>
      </c>
      <c r="D30" s="65">
        <f>VLOOKUP($A30,'Return Data'!$B$7:$R$2843,10,0)</f>
        <v>13.2485</v>
      </c>
      <c r="E30" s="66">
        <f t="shared" si="0"/>
        <v>6</v>
      </c>
      <c r="F30" s="65">
        <f>VLOOKUP($A30,'Return Data'!$B$7:$R$2843,11,0)</f>
        <v>34.1494</v>
      </c>
      <c r="G30" s="66">
        <f t="shared" si="5"/>
        <v>19</v>
      </c>
      <c r="H30" s="65">
        <f>VLOOKUP($A30,'Return Data'!$B$7:$R$2843,12,0)</f>
        <v>66.174199999999999</v>
      </c>
      <c r="I30" s="66">
        <f t="shared" si="6"/>
        <v>7</v>
      </c>
      <c r="J30" s="65">
        <f>VLOOKUP($A30,'Return Data'!$B$7:$R$2843,13,0)</f>
        <v>84.542299999999997</v>
      </c>
      <c r="K30" s="66">
        <f t="shared" si="7"/>
        <v>15</v>
      </c>
      <c r="L30" s="65">
        <f>VLOOKUP($A30,'Return Data'!$B$7:$R$2843,17,0)</f>
        <v>22.944299999999998</v>
      </c>
      <c r="M30" s="66">
        <f t="shared" si="8"/>
        <v>7</v>
      </c>
      <c r="N30" s="65">
        <f>VLOOKUP($A30,'Return Data'!$B$7:$R$2843,14,0)</f>
        <v>8.8413000000000004</v>
      </c>
      <c r="O30" s="66">
        <f t="shared" si="9"/>
        <v>6</v>
      </c>
      <c r="P30" s="65">
        <f>VLOOKUP($A30,'Return Data'!$B$7:$R$2843,15,0)</f>
        <v>13.0063</v>
      </c>
      <c r="Q30" s="66">
        <f t="shared" si="10"/>
        <v>10</v>
      </c>
      <c r="R30" s="65">
        <f>VLOOKUP($A30,'Return Data'!$B$7:$R$2843,16,0)</f>
        <v>11.715400000000001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11.49646956521739</v>
      </c>
      <c r="E32" s="74"/>
      <c r="F32" s="75">
        <f>AVERAGE(F8:F30)</f>
        <v>39.100508695652181</v>
      </c>
      <c r="G32" s="74"/>
      <c r="H32" s="75">
        <f>AVERAGE(H8:H30)</f>
        <v>64.962804347826093</v>
      </c>
      <c r="I32" s="74"/>
      <c r="J32" s="75">
        <f>AVERAGE(J8:J30)</f>
        <v>92.112495652173934</v>
      </c>
      <c r="K32" s="74"/>
      <c r="L32" s="75">
        <f>AVERAGE(L8:L30)</f>
        <v>19.538019999999999</v>
      </c>
      <c r="M32" s="74"/>
      <c r="N32" s="75">
        <f>AVERAGE(N8:N30)</f>
        <v>7.4546200000000002</v>
      </c>
      <c r="O32" s="74"/>
      <c r="P32" s="75">
        <f>AVERAGE(P8:P30)</f>
        <v>14.472278571428573</v>
      </c>
      <c r="Q32" s="74"/>
      <c r="R32" s="75">
        <f>AVERAGE(R8:R30)</f>
        <v>19.065878260869564</v>
      </c>
      <c r="S32" s="76"/>
    </row>
    <row r="33" spans="1:19" x14ac:dyDescent="0.3">
      <c r="A33" s="73" t="s">
        <v>28</v>
      </c>
      <c r="B33" s="74"/>
      <c r="C33" s="74"/>
      <c r="D33" s="75">
        <f>MIN(D8:D30)</f>
        <v>5.3806000000000003</v>
      </c>
      <c r="E33" s="74"/>
      <c r="F33" s="75">
        <f>MIN(F8:F30)</f>
        <v>32.174599999999998</v>
      </c>
      <c r="G33" s="74"/>
      <c r="H33" s="75">
        <f>MIN(H8:H30)</f>
        <v>49.395499999999998</v>
      </c>
      <c r="I33" s="74"/>
      <c r="J33" s="75">
        <f>MIN(J8:J30)</f>
        <v>71.251499999999993</v>
      </c>
      <c r="K33" s="74"/>
      <c r="L33" s="75">
        <f>MIN(L8:L30)</f>
        <v>9.4704999999999995</v>
      </c>
      <c r="M33" s="74"/>
      <c r="N33" s="75">
        <f>MIN(N8:N30)</f>
        <v>0.29380000000000001</v>
      </c>
      <c r="O33" s="74"/>
      <c r="P33" s="75">
        <f>MIN(P8:P30)</f>
        <v>10.273</v>
      </c>
      <c r="Q33" s="74"/>
      <c r="R33" s="75">
        <f>MIN(R8:R30)</f>
        <v>6.101</v>
      </c>
      <c r="S33" s="76"/>
    </row>
    <row r="34" spans="1:19" ht="15" thickBot="1" x14ac:dyDescent="0.35">
      <c r="A34" s="77" t="s">
        <v>29</v>
      </c>
      <c r="B34" s="78"/>
      <c r="C34" s="78"/>
      <c r="D34" s="79">
        <f>MAX(D8:D30)</f>
        <v>18.766100000000002</v>
      </c>
      <c r="E34" s="78"/>
      <c r="F34" s="79">
        <f>MAX(F8:F30)</f>
        <v>50.2348</v>
      </c>
      <c r="G34" s="78"/>
      <c r="H34" s="79">
        <f>MAX(H8:H30)</f>
        <v>103.35039999999999</v>
      </c>
      <c r="I34" s="78"/>
      <c r="J34" s="79">
        <f>MAX(J8:J30)</f>
        <v>164.91319999999999</v>
      </c>
      <c r="K34" s="78"/>
      <c r="L34" s="79">
        <f>MAX(L8:L30)</f>
        <v>32.174900000000001</v>
      </c>
      <c r="M34" s="78"/>
      <c r="N34" s="79">
        <f>MAX(N8:N30)</f>
        <v>20.566299999999998</v>
      </c>
      <c r="O34" s="78"/>
      <c r="P34" s="79">
        <f>MAX(P8:P30)</f>
        <v>19.513000000000002</v>
      </c>
      <c r="Q34" s="78"/>
      <c r="R34" s="79">
        <f>MAX(R8:R30)</f>
        <v>53.936399999999999</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1578</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1159</v>
      </c>
      <c r="B8" s="64">
        <f>VLOOKUP($A8,'Return Data'!$B$7:$R$2843,3,0)</f>
        <v>44302</v>
      </c>
      <c r="C8" s="65">
        <f>VLOOKUP($A8,'Return Data'!$B$7:$R$2843,4,0)</f>
        <v>375.81</v>
      </c>
      <c r="D8" s="65">
        <f>VLOOKUP($A8,'Return Data'!$B$7:$R$2843,10,0)</f>
        <v>6.1071</v>
      </c>
      <c r="E8" s="66">
        <f t="shared" ref="E8:E33" si="0">RANK(D8,D$8:D$33,0)</f>
        <v>20</v>
      </c>
      <c r="F8" s="65">
        <f>VLOOKUP($A8,'Return Data'!$B$7:$R$2843,11,0)</f>
        <v>33.365299999999998</v>
      </c>
      <c r="G8" s="66">
        <f t="shared" ref="G8:G25" si="1">RANK(F8,F$8:F$33,0)</f>
        <v>16</v>
      </c>
      <c r="H8" s="65">
        <f>VLOOKUP($A8,'Return Data'!$B$7:$R$2843,12,0)</f>
        <v>47.950899999999997</v>
      </c>
      <c r="I8" s="66">
        <f t="shared" ref="I8:I25" si="2">RANK(H8,H$8:H$33,0)</f>
        <v>17</v>
      </c>
      <c r="J8" s="65">
        <f>VLOOKUP($A8,'Return Data'!$B$7:$R$2843,13,0)</f>
        <v>69.965199999999996</v>
      </c>
      <c r="K8" s="66">
        <f t="shared" ref="K8:K21" si="3">RANK(J8,J$8:J$33,0)</f>
        <v>16</v>
      </c>
      <c r="L8" s="65">
        <f>VLOOKUP($A8,'Return Data'!$B$7:$R$2843,17,0)</f>
        <v>10.7119</v>
      </c>
      <c r="M8" s="66">
        <f t="shared" ref="M8:M21" si="4">RANK(L8,L$8:L$33,0)</f>
        <v>22</v>
      </c>
      <c r="N8" s="65">
        <f>VLOOKUP($A8,'Return Data'!$B$7:$R$2843,14,0)</f>
        <v>4.4621000000000004</v>
      </c>
      <c r="O8" s="66">
        <f t="shared" ref="O8:O20" si="5">RANK(N8,N$8:N$33,0)</f>
        <v>21</v>
      </c>
      <c r="P8" s="65">
        <f>VLOOKUP($A8,'Return Data'!$B$7:$R$2843,15,0)</f>
        <v>11.6517</v>
      </c>
      <c r="Q8" s="66">
        <f t="shared" ref="Q8:Q16" si="6">RANK(P8,P$8:P$33,0)</f>
        <v>19</v>
      </c>
      <c r="R8" s="65">
        <f>VLOOKUP($A8,'Return Data'!$B$7:$R$2843,16,0)</f>
        <v>14.764900000000001</v>
      </c>
      <c r="S8" s="67">
        <f t="shared" ref="S8:S33" si="7">RANK(R8,R$8:R$33,0)</f>
        <v>22</v>
      </c>
    </row>
    <row r="9" spans="1:20" x14ac:dyDescent="0.3">
      <c r="A9" s="63" t="s">
        <v>1160</v>
      </c>
      <c r="B9" s="64">
        <f>VLOOKUP($A9,'Return Data'!$B$7:$R$2843,3,0)</f>
        <v>44302</v>
      </c>
      <c r="C9" s="65">
        <f>VLOOKUP($A9,'Return Data'!$B$7:$R$2843,4,0)</f>
        <v>60.24</v>
      </c>
      <c r="D9" s="65">
        <f>VLOOKUP($A9,'Return Data'!$B$7:$R$2843,10,0)</f>
        <v>7.1886000000000001</v>
      </c>
      <c r="E9" s="66">
        <f t="shared" si="0"/>
        <v>15</v>
      </c>
      <c r="F9" s="65">
        <f>VLOOKUP($A9,'Return Data'!$B$7:$R$2843,11,0)</f>
        <v>29.883600000000001</v>
      </c>
      <c r="G9" s="66">
        <f t="shared" si="1"/>
        <v>23</v>
      </c>
      <c r="H9" s="65">
        <f>VLOOKUP($A9,'Return Data'!$B$7:$R$2843,12,0)</f>
        <v>43.942700000000002</v>
      </c>
      <c r="I9" s="66">
        <f t="shared" si="2"/>
        <v>24</v>
      </c>
      <c r="J9" s="65">
        <f>VLOOKUP($A9,'Return Data'!$B$7:$R$2843,13,0)</f>
        <v>60</v>
      </c>
      <c r="K9" s="66">
        <f t="shared" si="3"/>
        <v>25</v>
      </c>
      <c r="L9" s="65">
        <f>VLOOKUP($A9,'Return Data'!$B$7:$R$2843,17,0)</f>
        <v>23.849799999999998</v>
      </c>
      <c r="M9" s="66">
        <f t="shared" si="4"/>
        <v>3</v>
      </c>
      <c r="N9" s="65">
        <f>VLOOKUP($A9,'Return Data'!$B$7:$R$2843,14,0)</f>
        <v>17.0684</v>
      </c>
      <c r="O9" s="66">
        <f t="shared" si="5"/>
        <v>2</v>
      </c>
      <c r="P9" s="65">
        <f>VLOOKUP($A9,'Return Data'!$B$7:$R$2843,15,0)</f>
        <v>19.1281</v>
      </c>
      <c r="Q9" s="66">
        <f t="shared" si="6"/>
        <v>1</v>
      </c>
      <c r="R9" s="65">
        <f>VLOOKUP($A9,'Return Data'!$B$7:$R$2843,16,0)</f>
        <v>19.561699999999998</v>
      </c>
      <c r="S9" s="67">
        <f t="shared" si="7"/>
        <v>7</v>
      </c>
    </row>
    <row r="10" spans="1:20" x14ac:dyDescent="0.3">
      <c r="A10" s="63" t="s">
        <v>1163</v>
      </c>
      <c r="B10" s="64">
        <f>VLOOKUP($A10,'Return Data'!$B$7:$R$2843,3,0)</f>
        <v>44302</v>
      </c>
      <c r="C10" s="65">
        <f>VLOOKUP($A10,'Return Data'!$B$7:$R$2843,4,0)</f>
        <v>13.59</v>
      </c>
      <c r="D10" s="65">
        <f>VLOOKUP($A10,'Return Data'!$B$7:$R$2843,10,0)</f>
        <v>6.5881999999999996</v>
      </c>
      <c r="E10" s="66">
        <f t="shared" si="0"/>
        <v>18</v>
      </c>
      <c r="F10" s="65">
        <f>VLOOKUP($A10,'Return Data'!$B$7:$R$2843,11,0)</f>
        <v>32.198399999999999</v>
      </c>
      <c r="G10" s="66">
        <f t="shared" si="1"/>
        <v>19</v>
      </c>
      <c r="H10" s="65">
        <f>VLOOKUP($A10,'Return Data'!$B$7:$R$2843,12,0)</f>
        <v>48.687100000000001</v>
      </c>
      <c r="I10" s="66">
        <f t="shared" si="2"/>
        <v>15</v>
      </c>
      <c r="J10" s="65">
        <f>VLOOKUP($A10,'Return Data'!$B$7:$R$2843,13,0)</f>
        <v>73.563199999999995</v>
      </c>
      <c r="K10" s="66">
        <f t="shared" si="3"/>
        <v>11</v>
      </c>
      <c r="L10" s="65">
        <f>VLOOKUP($A10,'Return Data'!$B$7:$R$2843,17,0)</f>
        <v>19.638200000000001</v>
      </c>
      <c r="M10" s="66">
        <f t="shared" si="4"/>
        <v>10</v>
      </c>
      <c r="N10" s="65">
        <f>VLOOKUP($A10,'Return Data'!$B$7:$R$2843,14,0)</f>
        <v>8.4570000000000007</v>
      </c>
      <c r="O10" s="66">
        <f t="shared" si="5"/>
        <v>15</v>
      </c>
      <c r="P10" s="65">
        <f>VLOOKUP($A10,'Return Data'!$B$7:$R$2843,15,0)</f>
        <v>14.7509</v>
      </c>
      <c r="Q10" s="66">
        <f t="shared" si="6"/>
        <v>15</v>
      </c>
      <c r="R10" s="65">
        <f>VLOOKUP($A10,'Return Data'!$B$7:$R$2843,16,0)</f>
        <v>7.5698999999999996</v>
      </c>
      <c r="S10" s="67">
        <f t="shared" si="7"/>
        <v>26</v>
      </c>
    </row>
    <row r="11" spans="1:20" x14ac:dyDescent="0.3">
      <c r="A11" s="63" t="s">
        <v>1165</v>
      </c>
      <c r="B11" s="64">
        <f>VLOOKUP($A11,'Return Data'!$B$7:$R$2843,3,0)</f>
        <v>44302</v>
      </c>
      <c r="C11" s="65">
        <f>VLOOKUP($A11,'Return Data'!$B$7:$R$2843,4,0)</f>
        <v>52.006999999999998</v>
      </c>
      <c r="D11" s="65">
        <f>VLOOKUP($A11,'Return Data'!$B$7:$R$2843,10,0)</f>
        <v>11.040699999999999</v>
      </c>
      <c r="E11" s="66">
        <f t="shared" si="0"/>
        <v>4</v>
      </c>
      <c r="F11" s="65">
        <f>VLOOKUP($A11,'Return Data'!$B$7:$R$2843,11,0)</f>
        <v>38.228299999999997</v>
      </c>
      <c r="G11" s="66">
        <f t="shared" si="1"/>
        <v>7</v>
      </c>
      <c r="H11" s="65">
        <f>VLOOKUP($A11,'Return Data'!$B$7:$R$2843,12,0)</f>
        <v>52.876300000000001</v>
      </c>
      <c r="I11" s="66">
        <f t="shared" si="2"/>
        <v>10</v>
      </c>
      <c r="J11" s="65">
        <f>VLOOKUP($A11,'Return Data'!$B$7:$R$2843,13,0)</f>
        <v>73.212299999999999</v>
      </c>
      <c r="K11" s="66">
        <f t="shared" si="3"/>
        <v>12</v>
      </c>
      <c r="L11" s="65">
        <f>VLOOKUP($A11,'Return Data'!$B$7:$R$2843,17,0)</f>
        <v>22.991399999999999</v>
      </c>
      <c r="M11" s="66">
        <f t="shared" si="4"/>
        <v>5</v>
      </c>
      <c r="N11" s="65">
        <f>VLOOKUP($A11,'Return Data'!$B$7:$R$2843,14,0)</f>
        <v>12.3622</v>
      </c>
      <c r="O11" s="66">
        <f t="shared" si="5"/>
        <v>7</v>
      </c>
      <c r="P11" s="65">
        <f>VLOOKUP($A11,'Return Data'!$B$7:$R$2843,15,0)</f>
        <v>15.483499999999999</v>
      </c>
      <c r="Q11" s="66">
        <f t="shared" si="6"/>
        <v>12</v>
      </c>
      <c r="R11" s="65">
        <f>VLOOKUP($A11,'Return Data'!$B$7:$R$2843,16,0)</f>
        <v>18.801300000000001</v>
      </c>
      <c r="S11" s="67">
        <f t="shared" si="7"/>
        <v>13</v>
      </c>
    </row>
    <row r="12" spans="1:20" x14ac:dyDescent="0.3">
      <c r="A12" s="63" t="s">
        <v>1166</v>
      </c>
      <c r="B12" s="64">
        <f>VLOOKUP($A12,'Return Data'!$B$7:$R$2843,3,0)</f>
        <v>44302</v>
      </c>
      <c r="C12" s="65">
        <f>VLOOKUP($A12,'Return Data'!$B$7:$R$2843,4,0)</f>
        <v>81.438999999999993</v>
      </c>
      <c r="D12" s="65">
        <f>VLOOKUP($A12,'Return Data'!$B$7:$R$2843,10,0)</f>
        <v>4.0315000000000003</v>
      </c>
      <c r="E12" s="66">
        <f t="shared" si="0"/>
        <v>26</v>
      </c>
      <c r="F12" s="65">
        <f>VLOOKUP($A12,'Return Data'!$B$7:$R$2843,11,0)</f>
        <v>24.826000000000001</v>
      </c>
      <c r="G12" s="66">
        <f t="shared" si="1"/>
        <v>26</v>
      </c>
      <c r="H12" s="65">
        <f>VLOOKUP($A12,'Return Data'!$B$7:$R$2843,12,0)</f>
        <v>39.262</v>
      </c>
      <c r="I12" s="66">
        <f t="shared" si="2"/>
        <v>26</v>
      </c>
      <c r="J12" s="65">
        <f>VLOOKUP($A12,'Return Data'!$B$7:$R$2843,13,0)</f>
        <v>61.543599999999998</v>
      </c>
      <c r="K12" s="66">
        <f t="shared" si="3"/>
        <v>23</v>
      </c>
      <c r="L12" s="65">
        <f>VLOOKUP($A12,'Return Data'!$B$7:$R$2843,17,0)</f>
        <v>18.984500000000001</v>
      </c>
      <c r="M12" s="66">
        <f t="shared" si="4"/>
        <v>12</v>
      </c>
      <c r="N12" s="65">
        <f>VLOOKUP($A12,'Return Data'!$B$7:$R$2843,14,0)</f>
        <v>11.139099999999999</v>
      </c>
      <c r="O12" s="66">
        <f t="shared" si="5"/>
        <v>9</v>
      </c>
      <c r="P12" s="65">
        <f>VLOOKUP($A12,'Return Data'!$B$7:$R$2843,15,0)</f>
        <v>17.072199999999999</v>
      </c>
      <c r="Q12" s="66">
        <f t="shared" si="6"/>
        <v>6</v>
      </c>
      <c r="R12" s="65">
        <f>VLOOKUP($A12,'Return Data'!$B$7:$R$2843,16,0)</f>
        <v>18.3186</v>
      </c>
      <c r="S12" s="67">
        <f t="shared" si="7"/>
        <v>15</v>
      </c>
    </row>
    <row r="13" spans="1:20" x14ac:dyDescent="0.3">
      <c r="A13" s="63" t="s">
        <v>1168</v>
      </c>
      <c r="B13" s="64">
        <f>VLOOKUP($A13,'Return Data'!$B$7:$R$2843,3,0)</f>
        <v>44302</v>
      </c>
      <c r="C13" s="65">
        <f>VLOOKUP($A13,'Return Data'!$B$7:$R$2843,4,0)</f>
        <v>43.103999999999999</v>
      </c>
      <c r="D13" s="65">
        <f>VLOOKUP($A13,'Return Data'!$B$7:$R$2843,10,0)</f>
        <v>9.3676999999999992</v>
      </c>
      <c r="E13" s="66">
        <f t="shared" si="0"/>
        <v>6</v>
      </c>
      <c r="F13" s="65">
        <f>VLOOKUP($A13,'Return Data'!$B$7:$R$2843,11,0)</f>
        <v>40.913400000000003</v>
      </c>
      <c r="G13" s="66">
        <f t="shared" si="1"/>
        <v>5</v>
      </c>
      <c r="H13" s="65">
        <f>VLOOKUP($A13,'Return Data'!$B$7:$R$2843,12,0)</f>
        <v>59.857599999999998</v>
      </c>
      <c r="I13" s="66">
        <f t="shared" si="2"/>
        <v>3</v>
      </c>
      <c r="J13" s="65">
        <f>VLOOKUP($A13,'Return Data'!$B$7:$R$2843,13,0)</f>
        <v>84.189400000000006</v>
      </c>
      <c r="K13" s="66">
        <f t="shared" si="3"/>
        <v>4</v>
      </c>
      <c r="L13" s="65">
        <f>VLOOKUP($A13,'Return Data'!$B$7:$R$2843,17,0)</f>
        <v>23.103300000000001</v>
      </c>
      <c r="M13" s="66">
        <f t="shared" si="4"/>
        <v>4</v>
      </c>
      <c r="N13" s="65">
        <f>VLOOKUP($A13,'Return Data'!$B$7:$R$2843,14,0)</f>
        <v>11.0779</v>
      </c>
      <c r="O13" s="66">
        <f t="shared" si="5"/>
        <v>10</v>
      </c>
      <c r="P13" s="65">
        <f>VLOOKUP($A13,'Return Data'!$B$7:$R$2843,15,0)</f>
        <v>17.313500000000001</v>
      </c>
      <c r="Q13" s="66">
        <f t="shared" si="6"/>
        <v>4</v>
      </c>
      <c r="R13" s="65">
        <f>VLOOKUP($A13,'Return Data'!$B$7:$R$2843,16,0)</f>
        <v>20.496500000000001</v>
      </c>
      <c r="S13" s="67">
        <f t="shared" si="7"/>
        <v>4</v>
      </c>
    </row>
    <row r="14" spans="1:20" x14ac:dyDescent="0.3">
      <c r="A14" s="63" t="s">
        <v>1171</v>
      </c>
      <c r="B14" s="64">
        <f>VLOOKUP($A14,'Return Data'!$B$7:$R$2843,3,0)</f>
        <v>44302</v>
      </c>
      <c r="C14" s="65">
        <f>VLOOKUP($A14,'Return Data'!$B$7:$R$2843,4,0)</f>
        <v>1341.4394</v>
      </c>
      <c r="D14" s="65">
        <f>VLOOKUP($A14,'Return Data'!$B$7:$R$2843,10,0)</f>
        <v>5.0963000000000003</v>
      </c>
      <c r="E14" s="66">
        <f t="shared" si="0"/>
        <v>24</v>
      </c>
      <c r="F14" s="65">
        <f>VLOOKUP($A14,'Return Data'!$B$7:$R$2843,11,0)</f>
        <v>34.4818</v>
      </c>
      <c r="G14" s="66">
        <f t="shared" si="1"/>
        <v>12</v>
      </c>
      <c r="H14" s="65">
        <f>VLOOKUP($A14,'Return Data'!$B$7:$R$2843,12,0)</f>
        <v>48.547400000000003</v>
      </c>
      <c r="I14" s="66">
        <f t="shared" si="2"/>
        <v>16</v>
      </c>
      <c r="J14" s="65">
        <f>VLOOKUP($A14,'Return Data'!$B$7:$R$2843,13,0)</f>
        <v>70.134</v>
      </c>
      <c r="K14" s="66">
        <f t="shared" si="3"/>
        <v>15</v>
      </c>
      <c r="L14" s="65">
        <f>VLOOKUP($A14,'Return Data'!$B$7:$R$2843,17,0)</f>
        <v>13.498799999999999</v>
      </c>
      <c r="M14" s="66">
        <f t="shared" si="4"/>
        <v>20</v>
      </c>
      <c r="N14" s="65">
        <f>VLOOKUP($A14,'Return Data'!$B$7:$R$2843,14,0)</f>
        <v>8.6041000000000007</v>
      </c>
      <c r="O14" s="66">
        <f t="shared" si="5"/>
        <v>14</v>
      </c>
      <c r="P14" s="65">
        <f>VLOOKUP($A14,'Return Data'!$B$7:$R$2843,15,0)</f>
        <v>14.1313</v>
      </c>
      <c r="Q14" s="66">
        <f t="shared" si="6"/>
        <v>17</v>
      </c>
      <c r="R14" s="65">
        <f>VLOOKUP($A14,'Return Data'!$B$7:$R$2843,16,0)</f>
        <v>18.287600000000001</v>
      </c>
      <c r="S14" s="67">
        <f t="shared" si="7"/>
        <v>16</v>
      </c>
    </row>
    <row r="15" spans="1:20" x14ac:dyDescent="0.3">
      <c r="A15" s="63" t="s">
        <v>1173</v>
      </c>
      <c r="B15" s="64">
        <f>VLOOKUP($A15,'Return Data'!$B$7:$R$2843,3,0)</f>
        <v>44302</v>
      </c>
      <c r="C15" s="65">
        <f>VLOOKUP($A15,'Return Data'!$B$7:$R$2843,4,0)</f>
        <v>78.331999999999994</v>
      </c>
      <c r="D15" s="65">
        <f>VLOOKUP($A15,'Return Data'!$B$7:$R$2843,10,0)</f>
        <v>8.8125999999999998</v>
      </c>
      <c r="E15" s="66">
        <f t="shared" si="0"/>
        <v>9</v>
      </c>
      <c r="F15" s="65">
        <f>VLOOKUP($A15,'Return Data'!$B$7:$R$2843,11,0)</f>
        <v>36.295900000000003</v>
      </c>
      <c r="G15" s="66">
        <f t="shared" si="1"/>
        <v>10</v>
      </c>
      <c r="H15" s="65">
        <f>VLOOKUP($A15,'Return Data'!$B$7:$R$2843,12,0)</f>
        <v>51.906300000000002</v>
      </c>
      <c r="I15" s="66">
        <f t="shared" si="2"/>
        <v>12</v>
      </c>
      <c r="J15" s="65">
        <f>VLOOKUP($A15,'Return Data'!$B$7:$R$2843,13,0)</f>
        <v>76.686099999999996</v>
      </c>
      <c r="K15" s="66">
        <f t="shared" si="3"/>
        <v>9</v>
      </c>
      <c r="L15" s="65">
        <f>VLOOKUP($A15,'Return Data'!$B$7:$R$2843,17,0)</f>
        <v>15.286799999999999</v>
      </c>
      <c r="M15" s="66">
        <f t="shared" si="4"/>
        <v>16</v>
      </c>
      <c r="N15" s="65">
        <f>VLOOKUP($A15,'Return Data'!$B$7:$R$2843,14,0)</f>
        <v>8.4206000000000003</v>
      </c>
      <c r="O15" s="66">
        <f t="shared" si="5"/>
        <v>16</v>
      </c>
      <c r="P15" s="65">
        <f>VLOOKUP($A15,'Return Data'!$B$7:$R$2843,15,0)</f>
        <v>15.5115</v>
      </c>
      <c r="Q15" s="66">
        <f t="shared" si="6"/>
        <v>11</v>
      </c>
      <c r="R15" s="65">
        <f>VLOOKUP($A15,'Return Data'!$B$7:$R$2843,16,0)</f>
        <v>18.8932</v>
      </c>
      <c r="S15" s="67">
        <f t="shared" si="7"/>
        <v>12</v>
      </c>
    </row>
    <row r="16" spans="1:20" x14ac:dyDescent="0.3">
      <c r="A16" s="63" t="s">
        <v>1175</v>
      </c>
      <c r="B16" s="64">
        <f>VLOOKUP($A16,'Return Data'!$B$7:$R$2843,3,0)</f>
        <v>44302</v>
      </c>
      <c r="C16" s="65">
        <f>VLOOKUP($A16,'Return Data'!$B$7:$R$2843,4,0)</f>
        <v>135.79</v>
      </c>
      <c r="D16" s="65">
        <f>VLOOKUP($A16,'Return Data'!$B$7:$R$2843,10,0)</f>
        <v>6.3685</v>
      </c>
      <c r="E16" s="66">
        <f t="shared" si="0"/>
        <v>19</v>
      </c>
      <c r="F16" s="65">
        <f>VLOOKUP($A16,'Return Data'!$B$7:$R$2843,11,0)</f>
        <v>37.078499999999998</v>
      </c>
      <c r="G16" s="66">
        <f t="shared" si="1"/>
        <v>9</v>
      </c>
      <c r="H16" s="65">
        <f>VLOOKUP($A16,'Return Data'!$B$7:$R$2843,12,0)</f>
        <v>54.799399999999999</v>
      </c>
      <c r="I16" s="66">
        <f t="shared" si="2"/>
        <v>8</v>
      </c>
      <c r="J16" s="65">
        <f>VLOOKUP($A16,'Return Data'!$B$7:$R$2843,13,0)</f>
        <v>83.128799999999998</v>
      </c>
      <c r="K16" s="66">
        <f t="shared" si="3"/>
        <v>6</v>
      </c>
      <c r="L16" s="65">
        <f>VLOOKUP($A16,'Return Data'!$B$7:$R$2843,17,0)</f>
        <v>14.7699</v>
      </c>
      <c r="M16" s="66">
        <f t="shared" si="4"/>
        <v>18</v>
      </c>
      <c r="N16" s="65">
        <f>VLOOKUP($A16,'Return Data'!$B$7:$R$2843,14,0)</f>
        <v>8.0106000000000002</v>
      </c>
      <c r="O16" s="66">
        <f t="shared" si="5"/>
        <v>18</v>
      </c>
      <c r="P16" s="65">
        <f>VLOOKUP($A16,'Return Data'!$B$7:$R$2843,15,0)</f>
        <v>15.115500000000001</v>
      </c>
      <c r="Q16" s="66">
        <f t="shared" si="6"/>
        <v>14</v>
      </c>
      <c r="R16" s="65">
        <f>VLOOKUP($A16,'Return Data'!$B$7:$R$2843,16,0)</f>
        <v>18.1265</v>
      </c>
      <c r="S16" s="67">
        <f t="shared" si="7"/>
        <v>18</v>
      </c>
    </row>
    <row r="17" spans="1:19" x14ac:dyDescent="0.3">
      <c r="A17" s="63" t="s">
        <v>1177</v>
      </c>
      <c r="B17" s="64">
        <f>VLOOKUP($A17,'Return Data'!$B$7:$R$2843,3,0)</f>
        <v>44302</v>
      </c>
      <c r="C17" s="65">
        <f>VLOOKUP($A17,'Return Data'!$B$7:$R$2843,4,0)</f>
        <v>15.22</v>
      </c>
      <c r="D17" s="65">
        <f>VLOOKUP($A17,'Return Data'!$B$7:$R$2843,10,0)</f>
        <v>7.2586000000000004</v>
      </c>
      <c r="E17" s="66">
        <f t="shared" si="0"/>
        <v>14</v>
      </c>
      <c r="F17" s="65">
        <f>VLOOKUP($A17,'Return Data'!$B$7:$R$2843,11,0)</f>
        <v>32.003500000000003</v>
      </c>
      <c r="G17" s="66">
        <f t="shared" si="1"/>
        <v>20</v>
      </c>
      <c r="H17" s="65">
        <f>VLOOKUP($A17,'Return Data'!$B$7:$R$2843,12,0)</f>
        <v>45.367699999999999</v>
      </c>
      <c r="I17" s="66">
        <f t="shared" si="2"/>
        <v>21</v>
      </c>
      <c r="J17" s="65">
        <f>VLOOKUP($A17,'Return Data'!$B$7:$R$2843,13,0)</f>
        <v>71.977400000000003</v>
      </c>
      <c r="K17" s="66">
        <f t="shared" si="3"/>
        <v>13</v>
      </c>
      <c r="L17" s="65">
        <f>VLOOKUP($A17,'Return Data'!$B$7:$R$2843,17,0)</f>
        <v>14.573600000000001</v>
      </c>
      <c r="M17" s="66">
        <f t="shared" si="4"/>
        <v>19</v>
      </c>
      <c r="N17" s="65">
        <f>VLOOKUP($A17,'Return Data'!$B$7:$R$2843,14,0)</f>
        <v>7.2065999999999999</v>
      </c>
      <c r="O17" s="66">
        <f t="shared" si="5"/>
        <v>20</v>
      </c>
      <c r="P17" s="65"/>
      <c r="Q17" s="66"/>
      <c r="R17" s="65">
        <f>VLOOKUP($A17,'Return Data'!$B$7:$R$2843,16,0)</f>
        <v>10.4533</v>
      </c>
      <c r="S17" s="67">
        <f t="shared" si="7"/>
        <v>25</v>
      </c>
    </row>
    <row r="18" spans="1:19" x14ac:dyDescent="0.3">
      <c r="A18" s="63" t="s">
        <v>1179</v>
      </c>
      <c r="B18" s="64">
        <f>VLOOKUP($A18,'Return Data'!$B$7:$R$2843,3,0)</f>
        <v>44302</v>
      </c>
      <c r="C18" s="65">
        <f>VLOOKUP($A18,'Return Data'!$B$7:$R$2843,4,0)</f>
        <v>76.81</v>
      </c>
      <c r="D18" s="65">
        <f>VLOOKUP($A18,'Return Data'!$B$7:$R$2843,10,0)</f>
        <v>4.0503999999999998</v>
      </c>
      <c r="E18" s="66">
        <f t="shared" si="0"/>
        <v>25</v>
      </c>
      <c r="F18" s="65">
        <f>VLOOKUP($A18,'Return Data'!$B$7:$R$2843,11,0)</f>
        <v>28.595300000000002</v>
      </c>
      <c r="G18" s="66">
        <f t="shared" si="1"/>
        <v>24</v>
      </c>
      <c r="H18" s="65">
        <f>VLOOKUP($A18,'Return Data'!$B$7:$R$2843,12,0)</f>
        <v>43.7851</v>
      </c>
      <c r="I18" s="66">
        <f t="shared" si="2"/>
        <v>25</v>
      </c>
      <c r="J18" s="65">
        <f>VLOOKUP($A18,'Return Data'!$B$7:$R$2843,13,0)</f>
        <v>62.871099999999998</v>
      </c>
      <c r="K18" s="66">
        <f t="shared" si="3"/>
        <v>22</v>
      </c>
      <c r="L18" s="65">
        <f>VLOOKUP($A18,'Return Data'!$B$7:$R$2843,17,0)</f>
        <v>18.7865</v>
      </c>
      <c r="M18" s="66">
        <f t="shared" si="4"/>
        <v>13</v>
      </c>
      <c r="N18" s="65">
        <f>VLOOKUP($A18,'Return Data'!$B$7:$R$2843,14,0)</f>
        <v>12.8979</v>
      </c>
      <c r="O18" s="66">
        <f t="shared" si="5"/>
        <v>6</v>
      </c>
      <c r="P18" s="65">
        <f>VLOOKUP($A18,'Return Data'!$B$7:$R$2843,15,0)</f>
        <v>17.264600000000002</v>
      </c>
      <c r="Q18" s="66">
        <f>RANK(P18,P$8:P$33,0)</f>
        <v>5</v>
      </c>
      <c r="R18" s="65">
        <f>VLOOKUP($A18,'Return Data'!$B$7:$R$2843,16,0)</f>
        <v>19.402100000000001</v>
      </c>
      <c r="S18" s="67">
        <f t="shared" si="7"/>
        <v>8</v>
      </c>
    </row>
    <row r="19" spans="1:19" x14ac:dyDescent="0.3">
      <c r="A19" s="63" t="s">
        <v>1181</v>
      </c>
      <c r="B19" s="64">
        <f>VLOOKUP($A19,'Return Data'!$B$7:$R$2843,3,0)</f>
        <v>44302</v>
      </c>
      <c r="C19" s="65">
        <f>VLOOKUP($A19,'Return Data'!$B$7:$R$2843,4,0)</f>
        <v>63.307000000000002</v>
      </c>
      <c r="D19" s="65">
        <f>VLOOKUP($A19,'Return Data'!$B$7:$R$2843,10,0)</f>
        <v>11.5267</v>
      </c>
      <c r="E19" s="66">
        <f t="shared" si="0"/>
        <v>3</v>
      </c>
      <c r="F19" s="65">
        <f>VLOOKUP($A19,'Return Data'!$B$7:$R$2843,11,0)</f>
        <v>41.020699999999998</v>
      </c>
      <c r="G19" s="66">
        <f t="shared" si="1"/>
        <v>4</v>
      </c>
      <c r="H19" s="65">
        <f>VLOOKUP($A19,'Return Data'!$B$7:$R$2843,12,0)</f>
        <v>59.789499999999997</v>
      </c>
      <c r="I19" s="66">
        <f t="shared" si="2"/>
        <v>5</v>
      </c>
      <c r="J19" s="65">
        <f>VLOOKUP($A19,'Return Data'!$B$7:$R$2843,13,0)</f>
        <v>83.2012</v>
      </c>
      <c r="K19" s="66">
        <f t="shared" si="3"/>
        <v>5</v>
      </c>
      <c r="L19" s="65">
        <f>VLOOKUP($A19,'Return Data'!$B$7:$R$2843,17,0)</f>
        <v>22.5779</v>
      </c>
      <c r="M19" s="66">
        <f t="shared" si="4"/>
        <v>6</v>
      </c>
      <c r="N19" s="65">
        <f>VLOOKUP($A19,'Return Data'!$B$7:$R$2843,14,0)</f>
        <v>13.2052</v>
      </c>
      <c r="O19" s="66">
        <f t="shared" si="5"/>
        <v>4</v>
      </c>
      <c r="P19" s="65">
        <f>VLOOKUP($A19,'Return Data'!$B$7:$R$2843,15,0)</f>
        <v>18.4815</v>
      </c>
      <c r="Q19" s="66">
        <f>RANK(P19,P$8:P$33,0)</f>
        <v>2</v>
      </c>
      <c r="R19" s="65">
        <f>VLOOKUP($A19,'Return Data'!$B$7:$R$2843,16,0)</f>
        <v>20.044599999999999</v>
      </c>
      <c r="S19" s="67">
        <f t="shared" si="7"/>
        <v>5</v>
      </c>
    </row>
    <row r="20" spans="1:19" x14ac:dyDescent="0.3">
      <c r="A20" s="63" t="s">
        <v>1182</v>
      </c>
      <c r="B20" s="64">
        <f>VLOOKUP($A20,'Return Data'!$B$7:$R$2843,3,0)</f>
        <v>44302</v>
      </c>
      <c r="C20" s="65">
        <f>VLOOKUP($A20,'Return Data'!$B$7:$R$2843,4,0)</f>
        <v>189.09</v>
      </c>
      <c r="D20" s="65">
        <f>VLOOKUP($A20,'Return Data'!$B$7:$R$2843,10,0)</f>
        <v>8.5227000000000004</v>
      </c>
      <c r="E20" s="66">
        <f t="shared" si="0"/>
        <v>10</v>
      </c>
      <c r="F20" s="65">
        <f>VLOOKUP($A20,'Return Data'!$B$7:$R$2843,11,0)</f>
        <v>30.290099999999999</v>
      </c>
      <c r="G20" s="66">
        <f t="shared" si="1"/>
        <v>22</v>
      </c>
      <c r="H20" s="65">
        <f>VLOOKUP($A20,'Return Data'!$B$7:$R$2843,12,0)</f>
        <v>45.970399999999998</v>
      </c>
      <c r="I20" s="66">
        <f t="shared" si="2"/>
        <v>19</v>
      </c>
      <c r="J20" s="65">
        <f>VLOOKUP($A20,'Return Data'!$B$7:$R$2843,13,0)</f>
        <v>67.158799999999999</v>
      </c>
      <c r="K20" s="66">
        <f t="shared" si="3"/>
        <v>19</v>
      </c>
      <c r="L20" s="65">
        <f>VLOOKUP($A20,'Return Data'!$B$7:$R$2843,17,0)</f>
        <v>14.8935</v>
      </c>
      <c r="M20" s="66">
        <f t="shared" si="4"/>
        <v>17</v>
      </c>
      <c r="N20" s="65">
        <f>VLOOKUP($A20,'Return Data'!$B$7:$R$2843,14,0)</f>
        <v>7.5587999999999997</v>
      </c>
      <c r="O20" s="66">
        <f t="shared" si="5"/>
        <v>19</v>
      </c>
      <c r="P20" s="65">
        <f>VLOOKUP($A20,'Return Data'!$B$7:$R$2843,15,0)</f>
        <v>16.791699999999999</v>
      </c>
      <c r="Q20" s="66">
        <f>RANK(P20,P$8:P$33,0)</f>
        <v>7</v>
      </c>
      <c r="R20" s="65">
        <f>VLOOKUP($A20,'Return Data'!$B$7:$R$2843,16,0)</f>
        <v>19.596</v>
      </c>
      <c r="S20" s="67">
        <f t="shared" si="7"/>
        <v>6</v>
      </c>
    </row>
    <row r="21" spans="1:19" x14ac:dyDescent="0.3">
      <c r="A21" s="63" t="s">
        <v>1184</v>
      </c>
      <c r="B21" s="64">
        <f>VLOOKUP($A21,'Return Data'!$B$7:$R$2843,3,0)</f>
        <v>44302</v>
      </c>
      <c r="C21" s="65">
        <f>VLOOKUP($A21,'Return Data'!$B$7:$R$2843,4,0)</f>
        <v>14.2522</v>
      </c>
      <c r="D21" s="65">
        <f>VLOOKUP($A21,'Return Data'!$B$7:$R$2843,10,0)</f>
        <v>11.7592</v>
      </c>
      <c r="E21" s="66">
        <f t="shared" si="0"/>
        <v>1</v>
      </c>
      <c r="F21" s="65">
        <f>VLOOKUP($A21,'Return Data'!$B$7:$R$2843,11,0)</f>
        <v>37.917000000000002</v>
      </c>
      <c r="G21" s="66">
        <f t="shared" si="1"/>
        <v>8</v>
      </c>
      <c r="H21" s="65">
        <f>VLOOKUP($A21,'Return Data'!$B$7:$R$2843,12,0)</f>
        <v>49.140900000000002</v>
      </c>
      <c r="I21" s="66">
        <f t="shared" si="2"/>
        <v>14</v>
      </c>
      <c r="J21" s="65">
        <f>VLOOKUP($A21,'Return Data'!$B$7:$R$2843,13,0)</f>
        <v>67.771600000000007</v>
      </c>
      <c r="K21" s="66">
        <f t="shared" si="3"/>
        <v>18</v>
      </c>
      <c r="L21" s="65">
        <f>VLOOKUP($A21,'Return Data'!$B$7:$R$2843,17,0)</f>
        <v>21.0364</v>
      </c>
      <c r="M21" s="66">
        <f t="shared" si="4"/>
        <v>8</v>
      </c>
      <c r="N21" s="65"/>
      <c r="O21" s="66"/>
      <c r="P21" s="65"/>
      <c r="Q21" s="66"/>
      <c r="R21" s="65">
        <f>VLOOKUP($A21,'Return Data'!$B$7:$R$2843,16,0)</f>
        <v>11.6668</v>
      </c>
      <c r="S21" s="67">
        <f t="shared" si="7"/>
        <v>24</v>
      </c>
    </row>
    <row r="22" spans="1:19" x14ac:dyDescent="0.3">
      <c r="A22" s="63" t="s">
        <v>1186</v>
      </c>
      <c r="B22" s="64">
        <f>VLOOKUP($A22,'Return Data'!$B$7:$R$2843,3,0)</f>
        <v>44302</v>
      </c>
      <c r="C22" s="65">
        <f>VLOOKUP($A22,'Return Data'!$B$7:$R$2843,4,0)</f>
        <v>16.667000000000002</v>
      </c>
      <c r="D22" s="65">
        <f>VLOOKUP($A22,'Return Data'!$B$7:$R$2843,10,0)</f>
        <v>9.1915999999999993</v>
      </c>
      <c r="E22" s="66">
        <f t="shared" si="0"/>
        <v>7</v>
      </c>
      <c r="F22" s="65">
        <f>VLOOKUP($A22,'Return Data'!$B$7:$R$2843,11,0)</f>
        <v>43.101199999999999</v>
      </c>
      <c r="G22" s="66">
        <f t="shared" si="1"/>
        <v>2</v>
      </c>
      <c r="H22" s="65">
        <f>VLOOKUP($A22,'Return Data'!$B$7:$R$2843,12,0)</f>
        <v>62.051499999999997</v>
      </c>
      <c r="I22" s="66">
        <f t="shared" si="2"/>
        <v>2</v>
      </c>
      <c r="J22" s="65">
        <f>VLOOKUP($A22,'Return Data'!$B$7:$R$2843,13,0)</f>
        <v>88.647400000000005</v>
      </c>
      <c r="K22" s="66">
        <f t="shared" ref="K22:K31" si="8">RANK(J22,J$8:J$33,0)</f>
        <v>3</v>
      </c>
      <c r="L22" s="65"/>
      <c r="M22" s="66"/>
      <c r="N22" s="65"/>
      <c r="O22" s="66"/>
      <c r="P22" s="65"/>
      <c r="Q22" s="66"/>
      <c r="R22" s="65">
        <f>VLOOKUP($A22,'Return Data'!$B$7:$R$2843,16,0)</f>
        <v>34.633000000000003</v>
      </c>
      <c r="S22" s="67">
        <f t="shared" si="7"/>
        <v>2</v>
      </c>
    </row>
    <row r="23" spans="1:19" x14ac:dyDescent="0.3">
      <c r="A23" s="63" t="s">
        <v>1188</v>
      </c>
      <c r="B23" s="64">
        <f>VLOOKUP($A23,'Return Data'!$B$7:$R$2843,3,0)</f>
        <v>44302</v>
      </c>
      <c r="C23" s="65">
        <f>VLOOKUP($A23,'Return Data'!$B$7:$R$2843,4,0)</f>
        <v>34.718000000000004</v>
      </c>
      <c r="D23" s="65">
        <f>VLOOKUP($A23,'Return Data'!$B$7:$R$2843,10,0)</f>
        <v>6.7842000000000002</v>
      </c>
      <c r="E23" s="66">
        <f t="shared" si="0"/>
        <v>16</v>
      </c>
      <c r="F23" s="65">
        <f>VLOOKUP($A23,'Return Data'!$B$7:$R$2843,11,0)</f>
        <v>30.305700000000002</v>
      </c>
      <c r="G23" s="66">
        <f t="shared" si="1"/>
        <v>21</v>
      </c>
      <c r="H23" s="65">
        <f>VLOOKUP($A23,'Return Data'!$B$7:$R$2843,12,0)</f>
        <v>44.047899999999998</v>
      </c>
      <c r="I23" s="66">
        <f t="shared" si="2"/>
        <v>23</v>
      </c>
      <c r="J23" s="65">
        <f>VLOOKUP($A23,'Return Data'!$B$7:$R$2843,13,0)</f>
        <v>64.100899999999996</v>
      </c>
      <c r="K23" s="66">
        <f t="shared" si="8"/>
        <v>21</v>
      </c>
      <c r="L23" s="65">
        <f>VLOOKUP($A23,'Return Data'!$B$7:$R$2843,17,0)</f>
        <v>13.3604</v>
      </c>
      <c r="M23" s="66">
        <f>RANK(L23,L$8:L$33,0)</f>
        <v>21</v>
      </c>
      <c r="N23" s="65">
        <f>VLOOKUP($A23,'Return Data'!$B$7:$R$2843,14,0)</f>
        <v>8.2263999999999999</v>
      </c>
      <c r="O23" s="66">
        <f>RANK(N23,N$8:N$33,0)</f>
        <v>17</v>
      </c>
      <c r="P23" s="65">
        <f>VLOOKUP($A23,'Return Data'!$B$7:$R$2843,15,0)</f>
        <v>11.4903</v>
      </c>
      <c r="Q23" s="66">
        <f>RANK(P23,P$8:P$33,0)</f>
        <v>21</v>
      </c>
      <c r="R23" s="65">
        <f>VLOOKUP($A23,'Return Data'!$B$7:$R$2843,16,0)</f>
        <v>19.029</v>
      </c>
      <c r="S23" s="67">
        <f t="shared" si="7"/>
        <v>11</v>
      </c>
    </row>
    <row r="24" spans="1:19" x14ac:dyDescent="0.3">
      <c r="A24" s="63" t="s">
        <v>1191</v>
      </c>
      <c r="B24" s="64">
        <f>VLOOKUP($A24,'Return Data'!$B$7:$R$2843,3,0)</f>
        <v>44302</v>
      </c>
      <c r="C24" s="65">
        <f>VLOOKUP($A24,'Return Data'!$B$7:$R$2843,4,0)</f>
        <v>1639.5405000000001</v>
      </c>
      <c r="D24" s="65">
        <f>VLOOKUP($A24,'Return Data'!$B$7:$R$2843,10,0)</f>
        <v>5.4859</v>
      </c>
      <c r="E24" s="66">
        <f t="shared" si="0"/>
        <v>23</v>
      </c>
      <c r="F24" s="65">
        <f>VLOOKUP($A24,'Return Data'!$B$7:$R$2843,11,0)</f>
        <v>34.899500000000003</v>
      </c>
      <c r="G24" s="66">
        <f t="shared" si="1"/>
        <v>11</v>
      </c>
      <c r="H24" s="65">
        <f>VLOOKUP($A24,'Return Data'!$B$7:$R$2843,12,0)</f>
        <v>52.027200000000001</v>
      </c>
      <c r="I24" s="66">
        <f t="shared" si="2"/>
        <v>11</v>
      </c>
      <c r="J24" s="65">
        <f>VLOOKUP($A24,'Return Data'!$B$7:$R$2843,13,0)</f>
        <v>73.872699999999995</v>
      </c>
      <c r="K24" s="66">
        <f t="shared" si="8"/>
        <v>10</v>
      </c>
      <c r="L24" s="65">
        <f>VLOOKUP($A24,'Return Data'!$B$7:$R$2843,17,0)</f>
        <v>17.566700000000001</v>
      </c>
      <c r="M24" s="66">
        <f>RANK(L24,L$8:L$33,0)</f>
        <v>15</v>
      </c>
      <c r="N24" s="65">
        <f>VLOOKUP($A24,'Return Data'!$B$7:$R$2843,14,0)</f>
        <v>11.589600000000001</v>
      </c>
      <c r="O24" s="66">
        <f>RANK(N24,N$8:N$33,0)</f>
        <v>8</v>
      </c>
      <c r="P24" s="65">
        <f>VLOOKUP($A24,'Return Data'!$B$7:$R$2843,15,0)</f>
        <v>16.555800000000001</v>
      </c>
      <c r="Q24" s="66">
        <f>RANK(P24,P$8:P$33,0)</f>
        <v>9</v>
      </c>
      <c r="R24" s="65">
        <f>VLOOKUP($A24,'Return Data'!$B$7:$R$2843,16,0)</f>
        <v>15.2471</v>
      </c>
      <c r="S24" s="67">
        <f t="shared" si="7"/>
        <v>21</v>
      </c>
    </row>
    <row r="25" spans="1:19" x14ac:dyDescent="0.3">
      <c r="A25" s="63" t="s">
        <v>1192</v>
      </c>
      <c r="B25" s="64">
        <f>VLOOKUP($A25,'Return Data'!$B$7:$R$2843,3,0)</f>
        <v>44302</v>
      </c>
      <c r="C25" s="65">
        <f>VLOOKUP($A25,'Return Data'!$B$7:$R$2843,4,0)</f>
        <v>34.270000000000003</v>
      </c>
      <c r="D25" s="65">
        <f>VLOOKUP($A25,'Return Data'!$B$7:$R$2843,10,0)</f>
        <v>10.6555</v>
      </c>
      <c r="E25" s="66">
        <f t="shared" si="0"/>
        <v>5</v>
      </c>
      <c r="F25" s="65">
        <f>VLOOKUP($A25,'Return Data'!$B$7:$R$2843,11,0)</f>
        <v>40.796999999999997</v>
      </c>
      <c r="G25" s="66">
        <f t="shared" si="1"/>
        <v>6</v>
      </c>
      <c r="H25" s="65">
        <f>VLOOKUP($A25,'Return Data'!$B$7:$R$2843,12,0)</f>
        <v>66.278499999999994</v>
      </c>
      <c r="I25" s="66">
        <f t="shared" si="2"/>
        <v>1</v>
      </c>
      <c r="J25" s="65">
        <f>VLOOKUP($A25,'Return Data'!$B$7:$R$2843,13,0)</f>
        <v>102.5414</v>
      </c>
      <c r="K25" s="66">
        <f t="shared" si="8"/>
        <v>1</v>
      </c>
      <c r="L25" s="65">
        <f>VLOOKUP($A25,'Return Data'!$B$7:$R$2843,17,0)</f>
        <v>33.0291</v>
      </c>
      <c r="M25" s="66">
        <f>RANK(L25,L$8:L$33,0)</f>
        <v>1</v>
      </c>
      <c r="N25" s="65">
        <f>VLOOKUP($A25,'Return Data'!$B$7:$R$2843,14,0)</f>
        <v>17.809000000000001</v>
      </c>
      <c r="O25" s="66">
        <f>RANK(N25,N$8:N$33,0)</f>
        <v>1</v>
      </c>
      <c r="P25" s="65">
        <f>VLOOKUP($A25,'Return Data'!$B$7:$R$2843,15,0)</f>
        <v>18.4663</v>
      </c>
      <c r="Q25" s="66">
        <f>RANK(P25,P$8:P$33,0)</f>
        <v>3</v>
      </c>
      <c r="R25" s="65">
        <f>VLOOKUP($A25,'Return Data'!$B$7:$R$2843,16,0)</f>
        <v>18.1755</v>
      </c>
      <c r="S25" s="67">
        <f t="shared" si="7"/>
        <v>17</v>
      </c>
    </row>
    <row r="26" spans="1:19" x14ac:dyDescent="0.3">
      <c r="A26" s="63" t="s">
        <v>1194</v>
      </c>
      <c r="B26" s="64">
        <f>VLOOKUP($A26,'Return Data'!$B$7:$R$2843,3,0)</f>
        <v>44302</v>
      </c>
      <c r="C26" s="65">
        <f>VLOOKUP($A26,'Return Data'!$B$7:$R$2843,4,0)</f>
        <v>13.83</v>
      </c>
      <c r="D26" s="65">
        <f>VLOOKUP($A26,'Return Data'!$B$7:$R$2843,10,0)</f>
        <v>5.6532</v>
      </c>
      <c r="E26" s="66">
        <f t="shared" si="0"/>
        <v>22</v>
      </c>
      <c r="F26" s="65">
        <f>VLOOKUP($A26,'Return Data'!$B$7:$R$2843,11,0)</f>
        <v>33.494199999999999</v>
      </c>
      <c r="G26" s="66">
        <f t="shared" ref="G26" si="9">RANK(F26,F$8:F$33,0)</f>
        <v>14</v>
      </c>
      <c r="H26" s="65">
        <f>VLOOKUP($A26,'Return Data'!$B$7:$R$2843,12,0)</f>
        <v>47.441400000000002</v>
      </c>
      <c r="I26" s="66">
        <f t="shared" ref="I26" si="10">RANK(H26,H$8:H$33,0)</f>
        <v>18</v>
      </c>
      <c r="J26" s="65">
        <f>VLOOKUP($A26,'Return Data'!$B$7:$R$2843,13,0)</f>
        <v>69.277799999999999</v>
      </c>
      <c r="K26" s="66">
        <f t="shared" si="8"/>
        <v>17</v>
      </c>
      <c r="L26" s="65"/>
      <c r="M26" s="66"/>
      <c r="N26" s="65"/>
      <c r="O26" s="66"/>
      <c r="P26" s="65"/>
      <c r="Q26" s="66"/>
      <c r="R26" s="65">
        <f>VLOOKUP($A26,'Return Data'!$B$7:$R$2843,16,0)</f>
        <v>28.430499999999999</v>
      </c>
      <c r="S26" s="67">
        <f t="shared" si="7"/>
        <v>3</v>
      </c>
    </row>
    <row r="27" spans="1:19" x14ac:dyDescent="0.3">
      <c r="A27" s="63" t="s">
        <v>1197</v>
      </c>
      <c r="B27" s="64">
        <f>VLOOKUP($A27,'Return Data'!$B$7:$R$2843,3,0)</f>
        <v>44302</v>
      </c>
      <c r="C27" s="65">
        <f>VLOOKUP($A27,'Return Data'!$B$7:$R$2843,4,0)</f>
        <v>92.209199999999996</v>
      </c>
      <c r="D27" s="65">
        <f>VLOOKUP($A27,'Return Data'!$B$7:$R$2843,10,0)</f>
        <v>8.5208999999999993</v>
      </c>
      <c r="E27" s="66">
        <f t="shared" si="0"/>
        <v>11</v>
      </c>
      <c r="F27" s="65">
        <f>VLOOKUP($A27,'Return Data'!$B$7:$R$2843,11,0)</f>
        <v>41.5383</v>
      </c>
      <c r="G27" s="66">
        <f t="shared" ref="G27:G33" si="11">RANK(F27,F$8:F$33,0)</f>
        <v>3</v>
      </c>
      <c r="H27" s="65">
        <f>VLOOKUP($A27,'Return Data'!$B$7:$R$2843,12,0)</f>
        <v>59.034599999999998</v>
      </c>
      <c r="I27" s="66">
        <f t="shared" ref="I27:I33" si="12">RANK(H27,H$8:H$33,0)</f>
        <v>7</v>
      </c>
      <c r="J27" s="65">
        <f>VLOOKUP($A27,'Return Data'!$B$7:$R$2843,13,0)</f>
        <v>81.923100000000005</v>
      </c>
      <c r="K27" s="66">
        <f t="shared" si="8"/>
        <v>7</v>
      </c>
      <c r="L27" s="65">
        <f>VLOOKUP($A27,'Return Data'!$B$7:$R$2843,17,0)</f>
        <v>25.084800000000001</v>
      </c>
      <c r="M27" s="66">
        <f>RANK(L27,L$8:L$33,0)</f>
        <v>2</v>
      </c>
      <c r="N27" s="65">
        <f>VLOOKUP($A27,'Return Data'!$B$7:$R$2843,14,0)</f>
        <v>16.846599999999999</v>
      </c>
      <c r="O27" s="66">
        <f>RANK(N27,N$8:N$33,0)</f>
        <v>3</v>
      </c>
      <c r="P27" s="65">
        <f>VLOOKUP($A27,'Return Data'!$B$7:$R$2843,15,0)</f>
        <v>15.26</v>
      </c>
      <c r="Q27" s="66">
        <f>RANK(P27,P$8:P$33,0)</f>
        <v>13</v>
      </c>
      <c r="R27" s="65">
        <f>VLOOKUP($A27,'Return Data'!$B$7:$R$2843,16,0)</f>
        <v>14.252700000000001</v>
      </c>
      <c r="S27" s="67">
        <f t="shared" si="7"/>
        <v>23</v>
      </c>
    </row>
    <row r="28" spans="1:19" x14ac:dyDescent="0.3">
      <c r="A28" s="63" t="s">
        <v>1198</v>
      </c>
      <c r="B28" s="64">
        <f>VLOOKUP($A28,'Return Data'!$B$7:$R$2843,3,0)</f>
        <v>44302</v>
      </c>
      <c r="C28" s="65">
        <f>VLOOKUP($A28,'Return Data'!$B$7:$R$2843,4,0)</f>
        <v>115.81489999999999</v>
      </c>
      <c r="D28" s="65">
        <f>VLOOKUP($A28,'Return Data'!$B$7:$R$2843,10,0)</f>
        <v>11.628500000000001</v>
      </c>
      <c r="E28" s="66">
        <f t="shared" si="0"/>
        <v>2</v>
      </c>
      <c r="F28" s="65">
        <f>VLOOKUP($A28,'Return Data'!$B$7:$R$2843,11,0)</f>
        <v>45.480800000000002</v>
      </c>
      <c r="G28" s="66">
        <f t="shared" si="11"/>
        <v>1</v>
      </c>
      <c r="H28" s="65">
        <f>VLOOKUP($A28,'Return Data'!$B$7:$R$2843,12,0)</f>
        <v>59.855600000000003</v>
      </c>
      <c r="I28" s="66">
        <f t="shared" si="12"/>
        <v>4</v>
      </c>
      <c r="J28" s="65">
        <f>VLOOKUP($A28,'Return Data'!$B$7:$R$2843,13,0)</f>
        <v>91.826899999999995</v>
      </c>
      <c r="K28" s="66">
        <f t="shared" si="8"/>
        <v>2</v>
      </c>
      <c r="L28" s="65">
        <f>VLOOKUP($A28,'Return Data'!$B$7:$R$2843,17,0)</f>
        <v>20.625299999999999</v>
      </c>
      <c r="M28" s="66">
        <f>RANK(L28,L$8:L$33,0)</f>
        <v>9</v>
      </c>
      <c r="N28" s="65">
        <f>VLOOKUP($A28,'Return Data'!$B$7:$R$2843,14,0)</f>
        <v>10.1144</v>
      </c>
      <c r="O28" s="66">
        <f>RANK(N28,N$8:N$33,0)</f>
        <v>11</v>
      </c>
      <c r="P28" s="65">
        <f>VLOOKUP($A28,'Return Data'!$B$7:$R$2843,15,0)</f>
        <v>13.070600000000001</v>
      </c>
      <c r="Q28" s="66">
        <f>RANK(P28,P$8:P$33,0)</f>
        <v>18</v>
      </c>
      <c r="R28" s="65">
        <f>VLOOKUP($A28,'Return Data'!$B$7:$R$2843,16,0)</f>
        <v>18.760000000000002</v>
      </c>
      <c r="S28" s="67">
        <f t="shared" si="7"/>
        <v>14</v>
      </c>
    </row>
    <row r="29" spans="1:19" x14ac:dyDescent="0.3">
      <c r="A29" s="63" t="s">
        <v>1201</v>
      </c>
      <c r="B29" s="64">
        <f>VLOOKUP($A29,'Return Data'!$B$7:$R$2843,3,0)</f>
        <v>44302</v>
      </c>
      <c r="C29" s="65">
        <f>VLOOKUP($A29,'Return Data'!$B$7:$R$2843,4,0)</f>
        <v>597.09609999999998</v>
      </c>
      <c r="D29" s="65">
        <f>VLOOKUP($A29,'Return Data'!$B$7:$R$2843,10,0)</f>
        <v>5.8657000000000004</v>
      </c>
      <c r="E29" s="66">
        <f t="shared" si="0"/>
        <v>21</v>
      </c>
      <c r="F29" s="65">
        <f>VLOOKUP($A29,'Return Data'!$B$7:$R$2843,11,0)</f>
        <v>33.057699999999997</v>
      </c>
      <c r="G29" s="66">
        <f t="shared" si="11"/>
        <v>18</v>
      </c>
      <c r="H29" s="65">
        <f>VLOOKUP($A29,'Return Data'!$B$7:$R$2843,12,0)</f>
        <v>45.636499999999998</v>
      </c>
      <c r="I29" s="66">
        <f t="shared" si="12"/>
        <v>20</v>
      </c>
      <c r="J29" s="65">
        <f>VLOOKUP($A29,'Return Data'!$B$7:$R$2843,13,0)</f>
        <v>64.778899999999993</v>
      </c>
      <c r="K29" s="66">
        <f t="shared" si="8"/>
        <v>20</v>
      </c>
      <c r="L29" s="65">
        <f>VLOOKUP($A29,'Return Data'!$B$7:$R$2843,17,0)</f>
        <v>10.5951</v>
      </c>
      <c r="M29" s="66">
        <f>RANK(L29,L$8:L$33,0)</f>
        <v>23</v>
      </c>
      <c r="N29" s="65">
        <f>VLOOKUP($A29,'Return Data'!$B$7:$R$2843,14,0)</f>
        <v>3.6970999999999998</v>
      </c>
      <c r="O29" s="66">
        <f>RANK(N29,N$8:N$33,0)</f>
        <v>22</v>
      </c>
      <c r="P29" s="65">
        <f>VLOOKUP($A29,'Return Data'!$B$7:$R$2843,15,0)</f>
        <v>11.5974</v>
      </c>
      <c r="Q29" s="66">
        <f>RANK(P29,P$8:P$33,0)</f>
        <v>20</v>
      </c>
      <c r="R29" s="65">
        <f>VLOOKUP($A29,'Return Data'!$B$7:$R$2843,16,0)</f>
        <v>16.053899999999999</v>
      </c>
      <c r="S29" s="67">
        <f t="shared" si="7"/>
        <v>20</v>
      </c>
    </row>
    <row r="30" spans="1:19" x14ac:dyDescent="0.3">
      <c r="A30" s="63" t="s">
        <v>1203</v>
      </c>
      <c r="B30" s="64">
        <f>VLOOKUP($A30,'Return Data'!$B$7:$R$2843,3,0)</f>
        <v>44302</v>
      </c>
      <c r="C30" s="65">
        <f>VLOOKUP($A30,'Return Data'!$B$7:$R$2843,4,0)</f>
        <v>210.72720000000001</v>
      </c>
      <c r="D30" s="65">
        <f>VLOOKUP($A30,'Return Data'!$B$7:$R$2843,10,0)</f>
        <v>7.5045999999999999</v>
      </c>
      <c r="E30" s="66">
        <f t="shared" si="0"/>
        <v>13</v>
      </c>
      <c r="F30" s="65">
        <f>VLOOKUP($A30,'Return Data'!$B$7:$R$2843,11,0)</f>
        <v>33.407200000000003</v>
      </c>
      <c r="G30" s="66">
        <f t="shared" si="11"/>
        <v>15</v>
      </c>
      <c r="H30" s="65">
        <f>VLOOKUP($A30,'Return Data'!$B$7:$R$2843,12,0)</f>
        <v>51.625599999999999</v>
      </c>
      <c r="I30" s="66">
        <f t="shared" si="12"/>
        <v>13</v>
      </c>
      <c r="J30" s="65">
        <f>VLOOKUP($A30,'Return Data'!$B$7:$R$2843,13,0)</f>
        <v>70.965699999999998</v>
      </c>
      <c r="K30" s="66">
        <f t="shared" si="8"/>
        <v>14</v>
      </c>
      <c r="L30" s="65">
        <f>VLOOKUP($A30,'Return Data'!$B$7:$R$2843,17,0)</f>
        <v>19.608599999999999</v>
      </c>
      <c r="M30" s="66">
        <f>RANK(L30,L$8:L$33,0)</f>
        <v>11</v>
      </c>
      <c r="N30" s="65">
        <f>VLOOKUP($A30,'Return Data'!$B$7:$R$2843,14,0)</f>
        <v>12.9559</v>
      </c>
      <c r="O30" s="66">
        <f>RANK(N30,N$8:N$33,0)</f>
        <v>5</v>
      </c>
      <c r="P30" s="65">
        <f>VLOOKUP($A30,'Return Data'!$B$7:$R$2843,15,0)</f>
        <v>16.203199999999999</v>
      </c>
      <c r="Q30" s="66">
        <f>RANK(P30,P$8:P$33,0)</f>
        <v>10</v>
      </c>
      <c r="R30" s="65">
        <f>VLOOKUP($A30,'Return Data'!$B$7:$R$2843,16,0)</f>
        <v>19.144300000000001</v>
      </c>
      <c r="S30" s="67">
        <f t="shared" si="7"/>
        <v>10</v>
      </c>
    </row>
    <row r="31" spans="1:19" x14ac:dyDescent="0.3">
      <c r="A31" s="63" t="s">
        <v>1204</v>
      </c>
      <c r="B31" s="64">
        <f>VLOOKUP($A31,'Return Data'!$B$7:$R$2843,3,0)</f>
        <v>44302</v>
      </c>
      <c r="C31" s="65">
        <f>VLOOKUP($A31,'Return Data'!$B$7:$R$2843,4,0)</f>
        <v>63.42</v>
      </c>
      <c r="D31" s="65">
        <f>VLOOKUP($A31,'Return Data'!$B$7:$R$2843,10,0)</f>
        <v>8.5030000000000001</v>
      </c>
      <c r="E31" s="66">
        <f t="shared" si="0"/>
        <v>12</v>
      </c>
      <c r="F31" s="65">
        <f>VLOOKUP($A31,'Return Data'!$B$7:$R$2843,11,0)</f>
        <v>28.4846</v>
      </c>
      <c r="G31" s="66">
        <f t="shared" si="11"/>
        <v>25</v>
      </c>
      <c r="H31" s="65">
        <f>VLOOKUP($A31,'Return Data'!$B$7:$R$2843,12,0)</f>
        <v>44.070900000000002</v>
      </c>
      <c r="I31" s="66">
        <f t="shared" si="12"/>
        <v>22</v>
      </c>
      <c r="J31" s="65">
        <f>VLOOKUP($A31,'Return Data'!$B$7:$R$2843,13,0)</f>
        <v>61.21</v>
      </c>
      <c r="K31" s="66">
        <f t="shared" si="8"/>
        <v>24</v>
      </c>
      <c r="L31" s="65">
        <f>VLOOKUP($A31,'Return Data'!$B$7:$R$2843,17,0)</f>
        <v>18.6875</v>
      </c>
      <c r="M31" s="66">
        <f>RANK(L31,L$8:L$33,0)</f>
        <v>14</v>
      </c>
      <c r="N31" s="65">
        <f>VLOOKUP($A31,'Return Data'!$B$7:$R$2843,14,0)</f>
        <v>10.035399999999999</v>
      </c>
      <c r="O31" s="66">
        <f>RANK(N31,N$8:N$33,0)</f>
        <v>12</v>
      </c>
      <c r="P31" s="65">
        <f>VLOOKUP($A31,'Return Data'!$B$7:$R$2843,15,0)</f>
        <v>16.7165</v>
      </c>
      <c r="Q31" s="66">
        <f>RANK(P31,P$8:P$33,0)</f>
        <v>8</v>
      </c>
      <c r="R31" s="65">
        <f>VLOOKUP($A31,'Return Data'!$B$7:$R$2843,16,0)</f>
        <v>16.6281</v>
      </c>
      <c r="S31" s="67">
        <f t="shared" si="7"/>
        <v>19</v>
      </c>
    </row>
    <row r="32" spans="1:19" x14ac:dyDescent="0.3">
      <c r="A32" s="63" t="s">
        <v>1206</v>
      </c>
      <c r="B32" s="64">
        <f>VLOOKUP($A32,'Return Data'!$B$7:$R$2843,3,0)</f>
        <v>44302</v>
      </c>
      <c r="C32" s="65">
        <f>VLOOKUP($A32,'Return Data'!$B$7:$R$2843,4,0)</f>
        <v>21.31</v>
      </c>
      <c r="D32" s="65">
        <f>VLOOKUP($A32,'Return Data'!$B$7:$R$2843,10,0)</f>
        <v>9.1700999999999997</v>
      </c>
      <c r="E32" s="66">
        <f t="shared" si="0"/>
        <v>8</v>
      </c>
      <c r="F32" s="65">
        <f>VLOOKUP($A32,'Return Data'!$B$7:$R$2843,11,0)</f>
        <v>33.354199999999999</v>
      </c>
      <c r="G32" s="66">
        <f t="shared" si="11"/>
        <v>17</v>
      </c>
      <c r="H32" s="65">
        <f>VLOOKUP($A32,'Return Data'!$B$7:$R$2843,12,0)</f>
        <v>59.506</v>
      </c>
      <c r="I32" s="66">
        <f t="shared" si="12"/>
        <v>6</v>
      </c>
      <c r="J32" s="65"/>
      <c r="K32" s="66"/>
      <c r="L32" s="65"/>
      <c r="M32" s="66"/>
      <c r="N32" s="65"/>
      <c r="O32" s="66"/>
      <c r="P32" s="65"/>
      <c r="Q32" s="66"/>
      <c r="R32" s="65">
        <f>VLOOKUP($A32,'Return Data'!$B$7:$R$2843,16,0)</f>
        <v>103.3813</v>
      </c>
      <c r="S32" s="67">
        <f t="shared" si="7"/>
        <v>1</v>
      </c>
    </row>
    <row r="33" spans="1:19" x14ac:dyDescent="0.3">
      <c r="A33" s="63" t="s">
        <v>1961</v>
      </c>
      <c r="B33" s="64">
        <f>VLOOKUP($A33,'Return Data'!$B$7:$R$2843,3,0)</f>
        <v>44302</v>
      </c>
      <c r="C33" s="65">
        <f>VLOOKUP($A33,'Return Data'!$B$7:$R$2843,4,0)</f>
        <v>156.79689999999999</v>
      </c>
      <c r="D33" s="65">
        <f>VLOOKUP($A33,'Return Data'!$B$7:$R$2843,10,0)</f>
        <v>6.7255000000000003</v>
      </c>
      <c r="E33" s="66">
        <f t="shared" si="0"/>
        <v>17</v>
      </c>
      <c r="F33" s="65">
        <f>VLOOKUP($A33,'Return Data'!$B$7:$R$2843,11,0)</f>
        <v>34.308700000000002</v>
      </c>
      <c r="G33" s="66">
        <f t="shared" si="11"/>
        <v>13</v>
      </c>
      <c r="H33" s="65">
        <f>VLOOKUP($A33,'Return Data'!$B$7:$R$2843,12,0)</f>
        <v>54.659500000000001</v>
      </c>
      <c r="I33" s="66">
        <f t="shared" si="12"/>
        <v>9</v>
      </c>
      <c r="J33" s="65">
        <f>VLOOKUP($A33,'Return Data'!$B$7:$R$2843,13,0)</f>
        <v>80.686099999999996</v>
      </c>
      <c r="K33" s="66">
        <f>RANK(J33,J$8:J$33,0)</f>
        <v>8</v>
      </c>
      <c r="L33" s="65">
        <f>VLOOKUP($A33,'Return Data'!$B$7:$R$2843,17,0)</f>
        <v>21.4923</v>
      </c>
      <c r="M33" s="66">
        <f>RANK(L33,L$8:L$33,0)</f>
        <v>7</v>
      </c>
      <c r="N33" s="65">
        <f>VLOOKUP($A33,'Return Data'!$B$7:$R$2843,14,0)</f>
        <v>9.4221000000000004</v>
      </c>
      <c r="O33" s="66">
        <f>RANK(N33,N$8:N$33,0)</f>
        <v>13</v>
      </c>
      <c r="P33" s="65">
        <f>VLOOKUP($A33,'Return Data'!$B$7:$R$2843,15,0)</f>
        <v>14.5031</v>
      </c>
      <c r="Q33" s="66">
        <f>RANK(P33,P$8:P$33,0)</f>
        <v>16</v>
      </c>
      <c r="R33" s="65">
        <f>VLOOKUP($A33,'Return Data'!$B$7:$R$2843,16,0)</f>
        <v>19.2789</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7.8233653846153839</v>
      </c>
      <c r="E35" s="74"/>
      <c r="F35" s="75">
        <f>AVERAGE(F8:F33)</f>
        <v>34.974111538461543</v>
      </c>
      <c r="G35" s="74"/>
      <c r="H35" s="75">
        <f>AVERAGE(H8:H33)</f>
        <v>51.466096153846166</v>
      </c>
      <c r="I35" s="74"/>
      <c r="J35" s="75">
        <f>AVERAGE(J8:J33)</f>
        <v>74.209343999999987</v>
      </c>
      <c r="K35" s="74"/>
      <c r="L35" s="75">
        <f>AVERAGE(L8:L33)</f>
        <v>18.90227391304348</v>
      </c>
      <c r="M35" s="74"/>
      <c r="N35" s="75">
        <f>AVERAGE(N8:N33)</f>
        <v>10.50759090909091</v>
      </c>
      <c r="O35" s="74"/>
      <c r="P35" s="75">
        <f>AVERAGE(P8:P33)</f>
        <v>15.550438095238095</v>
      </c>
      <c r="Q35" s="74"/>
      <c r="R35" s="75">
        <f>AVERAGE(R8:R33)</f>
        <v>21.499896153846155</v>
      </c>
      <c r="S35" s="76"/>
    </row>
    <row r="36" spans="1:19" x14ac:dyDescent="0.3">
      <c r="A36" s="73" t="s">
        <v>28</v>
      </c>
      <c r="B36" s="74"/>
      <c r="C36" s="74"/>
      <c r="D36" s="75">
        <f>MIN(D8:D33)</f>
        <v>4.0315000000000003</v>
      </c>
      <c r="E36" s="74"/>
      <c r="F36" s="75">
        <f>MIN(F8:F33)</f>
        <v>24.826000000000001</v>
      </c>
      <c r="G36" s="74"/>
      <c r="H36" s="75">
        <f>MIN(H8:H33)</f>
        <v>39.262</v>
      </c>
      <c r="I36" s="74"/>
      <c r="J36" s="75">
        <f>MIN(J8:J33)</f>
        <v>60</v>
      </c>
      <c r="K36" s="74"/>
      <c r="L36" s="75">
        <f>MIN(L8:L33)</f>
        <v>10.5951</v>
      </c>
      <c r="M36" s="74"/>
      <c r="N36" s="75">
        <f>MIN(N8:N33)</f>
        <v>3.6970999999999998</v>
      </c>
      <c r="O36" s="74"/>
      <c r="P36" s="75">
        <f>MIN(P8:P33)</f>
        <v>11.4903</v>
      </c>
      <c r="Q36" s="74"/>
      <c r="R36" s="75">
        <f>MIN(R8:R33)</f>
        <v>7.5698999999999996</v>
      </c>
      <c r="S36" s="76"/>
    </row>
    <row r="37" spans="1:19" ht="15" thickBot="1" x14ac:dyDescent="0.35">
      <c r="A37" s="77" t="s">
        <v>29</v>
      </c>
      <c r="B37" s="78"/>
      <c r="C37" s="78"/>
      <c r="D37" s="79">
        <f>MAX(D8:D33)</f>
        <v>11.7592</v>
      </c>
      <c r="E37" s="78"/>
      <c r="F37" s="79">
        <f>MAX(F8:F33)</f>
        <v>45.480800000000002</v>
      </c>
      <c r="G37" s="78"/>
      <c r="H37" s="79">
        <f>MAX(H8:H33)</f>
        <v>66.278499999999994</v>
      </c>
      <c r="I37" s="78"/>
      <c r="J37" s="79">
        <f>MAX(J8:J33)</f>
        <v>102.5414</v>
      </c>
      <c r="K37" s="78"/>
      <c r="L37" s="79">
        <f>MAX(L8:L33)</f>
        <v>33.0291</v>
      </c>
      <c r="M37" s="78"/>
      <c r="N37" s="79">
        <f>MAX(N8:N33)</f>
        <v>17.809000000000001</v>
      </c>
      <c r="O37" s="78"/>
      <c r="P37" s="79">
        <f>MAX(P8:P33)</f>
        <v>19.1281</v>
      </c>
      <c r="Q37" s="78"/>
      <c r="R37" s="79">
        <f>MAX(R8:R33)</f>
        <v>103.3813</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1579</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1158</v>
      </c>
      <c r="B8" s="64">
        <f>VLOOKUP($A8,'Return Data'!$B$7:$R$2843,3,0)</f>
        <v>44302</v>
      </c>
      <c r="C8" s="65">
        <f>VLOOKUP($A8,'Return Data'!$B$7:$R$2843,4,0)</f>
        <v>350.05</v>
      </c>
      <c r="D8" s="65">
        <f>VLOOKUP($A8,'Return Data'!$B$7:$R$2843,10,0)</f>
        <v>5.8895999999999997</v>
      </c>
      <c r="E8" s="66">
        <f t="shared" ref="E8:E33" si="0">RANK(D8,D$8:D$33,0)</f>
        <v>20</v>
      </c>
      <c r="F8" s="65">
        <f>VLOOKUP($A8,'Return Data'!$B$7:$R$2843,11,0)</f>
        <v>32.775799999999997</v>
      </c>
      <c r="G8" s="66">
        <f t="shared" ref="G8:G25" si="1">RANK(F8,F$8:F$33,0)</f>
        <v>14</v>
      </c>
      <c r="H8" s="65">
        <f>VLOOKUP($A8,'Return Data'!$B$7:$R$2843,12,0)</f>
        <v>46.9255</v>
      </c>
      <c r="I8" s="66">
        <f t="shared" ref="I8:I25" si="2">RANK(H8,H$8:H$33,0)</f>
        <v>17</v>
      </c>
      <c r="J8" s="65">
        <f>VLOOKUP($A8,'Return Data'!$B$7:$R$2843,13,0)</f>
        <v>68.358000000000004</v>
      </c>
      <c r="K8" s="66">
        <f t="shared" ref="K8:K21" si="3">RANK(J8,J$8:J$33,0)</f>
        <v>16</v>
      </c>
      <c r="L8" s="65">
        <f>VLOOKUP($A8,'Return Data'!$B$7:$R$2843,17,0)</f>
        <v>9.6883999999999997</v>
      </c>
      <c r="M8" s="66">
        <f t="shared" ref="M8:M21" si="4">RANK(L8,L$8:L$33,0)</f>
        <v>23</v>
      </c>
      <c r="N8" s="65">
        <f>VLOOKUP($A8,'Return Data'!$B$7:$R$2843,14,0)</f>
        <v>3.5268000000000002</v>
      </c>
      <c r="O8" s="66">
        <f t="shared" ref="O8:O20" si="5">RANK(N8,N$8:N$33,0)</f>
        <v>21</v>
      </c>
      <c r="P8" s="65">
        <f>VLOOKUP($A8,'Return Data'!$B$7:$R$2843,15,0)</f>
        <v>10.6312</v>
      </c>
      <c r="Q8" s="66">
        <f t="shared" ref="Q8:Q16" si="6">RANK(P8,P$8:P$33,0)</f>
        <v>20</v>
      </c>
      <c r="R8" s="65">
        <f>VLOOKUP($A8,'Return Data'!$B$7:$R$2843,16,0)</f>
        <v>21.1297</v>
      </c>
      <c r="S8" s="67">
        <f t="shared" ref="S8:S33" si="7">RANK(R8,R$8:R$33,0)</f>
        <v>6</v>
      </c>
    </row>
    <row r="9" spans="1:20" x14ac:dyDescent="0.3">
      <c r="A9" s="63" t="s">
        <v>1161</v>
      </c>
      <c r="B9" s="64">
        <f>VLOOKUP($A9,'Return Data'!$B$7:$R$2843,3,0)</f>
        <v>44302</v>
      </c>
      <c r="C9" s="65">
        <f>VLOOKUP($A9,'Return Data'!$B$7:$R$2843,4,0)</f>
        <v>54.44</v>
      </c>
      <c r="D9" s="65">
        <f>VLOOKUP($A9,'Return Data'!$B$7:$R$2843,10,0)</f>
        <v>6.8498999999999999</v>
      </c>
      <c r="E9" s="66">
        <f t="shared" si="0"/>
        <v>15</v>
      </c>
      <c r="F9" s="65">
        <f>VLOOKUP($A9,'Return Data'!$B$7:$R$2843,11,0)</f>
        <v>29.035299999999999</v>
      </c>
      <c r="G9" s="66">
        <f t="shared" si="1"/>
        <v>23</v>
      </c>
      <c r="H9" s="65">
        <f>VLOOKUP($A9,'Return Data'!$B$7:$R$2843,12,0)</f>
        <v>42.4758</v>
      </c>
      <c r="I9" s="66">
        <f t="shared" si="2"/>
        <v>24</v>
      </c>
      <c r="J9" s="65">
        <f>VLOOKUP($A9,'Return Data'!$B$7:$R$2843,13,0)</f>
        <v>57.8429</v>
      </c>
      <c r="K9" s="66">
        <f t="shared" si="3"/>
        <v>25</v>
      </c>
      <c r="L9" s="65">
        <f>VLOOKUP($A9,'Return Data'!$B$7:$R$2843,17,0)</f>
        <v>22.194199999999999</v>
      </c>
      <c r="M9" s="66">
        <f t="shared" si="4"/>
        <v>3</v>
      </c>
      <c r="N9" s="65">
        <f>VLOOKUP($A9,'Return Data'!$B$7:$R$2843,14,0)</f>
        <v>15.563599999999999</v>
      </c>
      <c r="O9" s="66">
        <f t="shared" si="5"/>
        <v>2</v>
      </c>
      <c r="P9" s="65">
        <f>VLOOKUP($A9,'Return Data'!$B$7:$R$2843,15,0)</f>
        <v>17.688300000000002</v>
      </c>
      <c r="Q9" s="66">
        <f t="shared" si="6"/>
        <v>1</v>
      </c>
      <c r="R9" s="65">
        <f>VLOOKUP($A9,'Return Data'!$B$7:$R$2843,16,0)</f>
        <v>18.141300000000001</v>
      </c>
      <c r="S9" s="67">
        <f t="shared" si="7"/>
        <v>9</v>
      </c>
    </row>
    <row r="10" spans="1:20" x14ac:dyDescent="0.3">
      <c r="A10" s="63" t="s">
        <v>1162</v>
      </c>
      <c r="B10" s="64">
        <f>VLOOKUP($A10,'Return Data'!$B$7:$R$2843,3,0)</f>
        <v>44302</v>
      </c>
      <c r="C10" s="65">
        <f>VLOOKUP($A10,'Return Data'!$B$7:$R$2843,4,0)</f>
        <v>12.7</v>
      </c>
      <c r="D10" s="65">
        <f>VLOOKUP($A10,'Return Data'!$B$7:$R$2843,10,0)</f>
        <v>6.3651999999999997</v>
      </c>
      <c r="E10" s="66">
        <f t="shared" si="0"/>
        <v>18</v>
      </c>
      <c r="F10" s="65">
        <f>VLOOKUP($A10,'Return Data'!$B$7:$R$2843,11,0)</f>
        <v>31.606200000000001</v>
      </c>
      <c r="G10" s="66">
        <f t="shared" si="1"/>
        <v>19</v>
      </c>
      <c r="H10" s="65">
        <f>VLOOKUP($A10,'Return Data'!$B$7:$R$2843,12,0)</f>
        <v>47.846299999999999</v>
      </c>
      <c r="I10" s="66">
        <f t="shared" si="2"/>
        <v>14</v>
      </c>
      <c r="J10" s="65">
        <f>VLOOKUP($A10,'Return Data'!$B$7:$R$2843,13,0)</f>
        <v>72.3202</v>
      </c>
      <c r="K10" s="66">
        <f t="shared" si="3"/>
        <v>11</v>
      </c>
      <c r="L10" s="65">
        <f>VLOOKUP($A10,'Return Data'!$B$7:$R$2843,17,0)</f>
        <v>18.696400000000001</v>
      </c>
      <c r="M10" s="66">
        <f t="shared" si="4"/>
        <v>10</v>
      </c>
      <c r="N10" s="65">
        <f>VLOOKUP($A10,'Return Data'!$B$7:$R$2843,14,0)</f>
        <v>7.5034000000000001</v>
      </c>
      <c r="O10" s="66">
        <f t="shared" si="5"/>
        <v>16</v>
      </c>
      <c r="P10" s="65">
        <f>VLOOKUP($A10,'Return Data'!$B$7:$R$2843,15,0)</f>
        <v>13.782</v>
      </c>
      <c r="Q10" s="66">
        <f t="shared" si="6"/>
        <v>14</v>
      </c>
      <c r="R10" s="65">
        <f>VLOOKUP($A10,'Return Data'!$B$7:$R$2843,16,0)</f>
        <v>2.2936999999999999</v>
      </c>
      <c r="S10" s="67">
        <f t="shared" si="7"/>
        <v>26</v>
      </c>
    </row>
    <row r="11" spans="1:20" x14ac:dyDescent="0.3">
      <c r="A11" s="63" t="s">
        <v>1164</v>
      </c>
      <c r="B11" s="64">
        <f>VLOOKUP($A11,'Return Data'!$B$7:$R$2843,3,0)</f>
        <v>44302</v>
      </c>
      <c r="C11" s="65">
        <f>VLOOKUP($A11,'Return Data'!$B$7:$R$2843,4,0)</f>
        <v>46.57</v>
      </c>
      <c r="D11" s="65">
        <f>VLOOKUP($A11,'Return Data'!$B$7:$R$2843,10,0)</f>
        <v>10.6228</v>
      </c>
      <c r="E11" s="66">
        <f t="shared" si="0"/>
        <v>4</v>
      </c>
      <c r="F11" s="65">
        <f>VLOOKUP($A11,'Return Data'!$B$7:$R$2843,11,0)</f>
        <v>37.176400000000001</v>
      </c>
      <c r="G11" s="66">
        <f t="shared" si="1"/>
        <v>7</v>
      </c>
      <c r="H11" s="65">
        <f>VLOOKUP($A11,'Return Data'!$B$7:$R$2843,12,0)</f>
        <v>51.142400000000002</v>
      </c>
      <c r="I11" s="66">
        <f t="shared" si="2"/>
        <v>11</v>
      </c>
      <c r="J11" s="65">
        <f>VLOOKUP($A11,'Return Data'!$B$7:$R$2843,13,0)</f>
        <v>70.661100000000005</v>
      </c>
      <c r="K11" s="66">
        <f t="shared" si="3"/>
        <v>13</v>
      </c>
      <c r="L11" s="65">
        <f>VLOOKUP($A11,'Return Data'!$B$7:$R$2843,17,0)</f>
        <v>21.236999999999998</v>
      </c>
      <c r="M11" s="66">
        <f t="shared" si="4"/>
        <v>4</v>
      </c>
      <c r="N11" s="65">
        <f>VLOOKUP($A11,'Return Data'!$B$7:$R$2843,14,0)</f>
        <v>10.700699999999999</v>
      </c>
      <c r="O11" s="66">
        <f t="shared" si="5"/>
        <v>8</v>
      </c>
      <c r="P11" s="65">
        <f>VLOOKUP($A11,'Return Data'!$B$7:$R$2843,15,0)</f>
        <v>13.746700000000001</v>
      </c>
      <c r="Q11" s="66">
        <f t="shared" si="6"/>
        <v>15</v>
      </c>
      <c r="R11" s="65">
        <f>VLOOKUP($A11,'Return Data'!$B$7:$R$2843,16,0)</f>
        <v>10.825100000000001</v>
      </c>
      <c r="S11" s="67">
        <f t="shared" si="7"/>
        <v>21</v>
      </c>
    </row>
    <row r="12" spans="1:20" x14ac:dyDescent="0.3">
      <c r="A12" s="63" t="s">
        <v>1167</v>
      </c>
      <c r="B12" s="64">
        <f>VLOOKUP($A12,'Return Data'!$B$7:$R$2843,3,0)</f>
        <v>44302</v>
      </c>
      <c r="C12" s="65">
        <f>VLOOKUP($A12,'Return Data'!$B$7:$R$2843,4,0)</f>
        <v>76.299000000000007</v>
      </c>
      <c r="D12" s="65">
        <f>VLOOKUP($A12,'Return Data'!$B$7:$R$2843,10,0)</f>
        <v>3.7728999999999999</v>
      </c>
      <c r="E12" s="66">
        <f t="shared" si="0"/>
        <v>25</v>
      </c>
      <c r="F12" s="65">
        <f>VLOOKUP($A12,'Return Data'!$B$7:$R$2843,11,0)</f>
        <v>24.2088</v>
      </c>
      <c r="G12" s="66">
        <f t="shared" si="1"/>
        <v>26</v>
      </c>
      <c r="H12" s="65">
        <f>VLOOKUP($A12,'Return Data'!$B$7:$R$2843,12,0)</f>
        <v>38.250399999999999</v>
      </c>
      <c r="I12" s="66">
        <f t="shared" si="2"/>
        <v>26</v>
      </c>
      <c r="J12" s="65">
        <f>VLOOKUP($A12,'Return Data'!$B$7:$R$2843,13,0)</f>
        <v>59.996200000000002</v>
      </c>
      <c r="K12" s="66">
        <f t="shared" si="3"/>
        <v>24</v>
      </c>
      <c r="L12" s="65">
        <f>VLOOKUP($A12,'Return Data'!$B$7:$R$2843,17,0)</f>
        <v>17.880700000000001</v>
      </c>
      <c r="M12" s="66">
        <f t="shared" si="4"/>
        <v>13</v>
      </c>
      <c r="N12" s="65">
        <f>VLOOKUP($A12,'Return Data'!$B$7:$R$2843,14,0)</f>
        <v>10.132400000000001</v>
      </c>
      <c r="O12" s="66">
        <f t="shared" si="5"/>
        <v>9</v>
      </c>
      <c r="P12" s="65">
        <f>VLOOKUP($A12,'Return Data'!$B$7:$R$2843,15,0)</f>
        <v>16.044</v>
      </c>
      <c r="Q12" s="66">
        <f t="shared" si="6"/>
        <v>5</v>
      </c>
      <c r="R12" s="65">
        <f>VLOOKUP($A12,'Return Data'!$B$7:$R$2843,16,0)</f>
        <v>15.1219</v>
      </c>
      <c r="S12" s="67">
        <f t="shared" si="7"/>
        <v>16</v>
      </c>
    </row>
    <row r="13" spans="1:20" x14ac:dyDescent="0.3">
      <c r="A13" s="63" t="s">
        <v>1169</v>
      </c>
      <c r="B13" s="64">
        <f>VLOOKUP($A13,'Return Data'!$B$7:$R$2843,3,0)</f>
        <v>44302</v>
      </c>
      <c r="C13" s="65">
        <f>VLOOKUP($A13,'Return Data'!$B$7:$R$2843,4,0)</f>
        <v>39.265999999999998</v>
      </c>
      <c r="D13" s="65">
        <f>VLOOKUP($A13,'Return Data'!$B$7:$R$2843,10,0)</f>
        <v>8.9995999999999992</v>
      </c>
      <c r="E13" s="66">
        <f t="shared" si="0"/>
        <v>6</v>
      </c>
      <c r="F13" s="65">
        <f>VLOOKUP($A13,'Return Data'!$B$7:$R$2843,11,0)</f>
        <v>39.960799999999999</v>
      </c>
      <c r="G13" s="66">
        <f t="shared" si="1"/>
        <v>5</v>
      </c>
      <c r="H13" s="65">
        <f>VLOOKUP($A13,'Return Data'!$B$7:$R$2843,12,0)</f>
        <v>58.133000000000003</v>
      </c>
      <c r="I13" s="66">
        <f t="shared" si="2"/>
        <v>6</v>
      </c>
      <c r="J13" s="65">
        <f>VLOOKUP($A13,'Return Data'!$B$7:$R$2843,13,0)</f>
        <v>81.450999999999993</v>
      </c>
      <c r="K13" s="66">
        <f t="shared" si="3"/>
        <v>5</v>
      </c>
      <c r="L13" s="65">
        <f>VLOOKUP($A13,'Return Data'!$B$7:$R$2843,17,0)</f>
        <v>21.206099999999999</v>
      </c>
      <c r="M13" s="66">
        <f t="shared" si="4"/>
        <v>5</v>
      </c>
      <c r="N13" s="65">
        <f>VLOOKUP($A13,'Return Data'!$B$7:$R$2843,14,0)</f>
        <v>9.4155999999999995</v>
      </c>
      <c r="O13" s="66">
        <f t="shared" si="5"/>
        <v>11</v>
      </c>
      <c r="P13" s="65">
        <f>VLOOKUP($A13,'Return Data'!$B$7:$R$2843,15,0)</f>
        <v>15.943899999999999</v>
      </c>
      <c r="Q13" s="66">
        <f t="shared" si="6"/>
        <v>6</v>
      </c>
      <c r="R13" s="65">
        <f>VLOOKUP($A13,'Return Data'!$B$7:$R$2843,16,0)</f>
        <v>10.8185</v>
      </c>
      <c r="S13" s="67">
        <f t="shared" si="7"/>
        <v>22</v>
      </c>
    </row>
    <row r="14" spans="1:20" x14ac:dyDescent="0.3">
      <c r="A14" s="63" t="s">
        <v>1170</v>
      </c>
      <c r="B14" s="64">
        <f>VLOOKUP($A14,'Return Data'!$B$7:$R$2843,3,0)</f>
        <v>44302</v>
      </c>
      <c r="C14" s="65">
        <f>VLOOKUP($A14,'Return Data'!$B$7:$R$2843,4,0)</f>
        <v>1235.5306</v>
      </c>
      <c r="D14" s="65">
        <f>VLOOKUP($A14,'Return Data'!$B$7:$R$2843,10,0)</f>
        <v>4.8832000000000004</v>
      </c>
      <c r="E14" s="66">
        <f t="shared" si="0"/>
        <v>24</v>
      </c>
      <c r="F14" s="65">
        <f>VLOOKUP($A14,'Return Data'!$B$7:$R$2843,11,0)</f>
        <v>33.936300000000003</v>
      </c>
      <c r="G14" s="66">
        <f t="shared" si="1"/>
        <v>12</v>
      </c>
      <c r="H14" s="65">
        <f>VLOOKUP($A14,'Return Data'!$B$7:$R$2843,12,0)</f>
        <v>47.6449</v>
      </c>
      <c r="I14" s="66">
        <f t="shared" si="2"/>
        <v>15</v>
      </c>
      <c r="J14" s="65">
        <f>VLOOKUP($A14,'Return Data'!$B$7:$R$2843,13,0)</f>
        <v>68.749600000000001</v>
      </c>
      <c r="K14" s="66">
        <f t="shared" si="3"/>
        <v>15</v>
      </c>
      <c r="L14" s="65">
        <f>VLOOKUP($A14,'Return Data'!$B$7:$R$2843,17,0)</f>
        <v>12.5459</v>
      </c>
      <c r="M14" s="66">
        <f t="shared" si="4"/>
        <v>20</v>
      </c>
      <c r="N14" s="65">
        <f>VLOOKUP($A14,'Return Data'!$B$7:$R$2843,14,0)</f>
        <v>7.6326999999999998</v>
      </c>
      <c r="O14" s="66">
        <f t="shared" si="5"/>
        <v>14</v>
      </c>
      <c r="P14" s="65">
        <f>VLOOKUP($A14,'Return Data'!$B$7:$R$2843,15,0)</f>
        <v>13.0543</v>
      </c>
      <c r="Q14" s="66">
        <f t="shared" si="6"/>
        <v>17</v>
      </c>
      <c r="R14" s="65">
        <f>VLOOKUP($A14,'Return Data'!$B$7:$R$2843,16,0)</f>
        <v>19.225200000000001</v>
      </c>
      <c r="S14" s="67">
        <f t="shared" si="7"/>
        <v>7</v>
      </c>
    </row>
    <row r="15" spans="1:20" x14ac:dyDescent="0.3">
      <c r="A15" s="63" t="s">
        <v>1172</v>
      </c>
      <c r="B15" s="64">
        <f>VLOOKUP($A15,'Return Data'!$B$7:$R$2843,3,0)</f>
        <v>44302</v>
      </c>
      <c r="C15" s="65">
        <f>VLOOKUP($A15,'Return Data'!$B$7:$R$2843,4,0)</f>
        <v>73.201999999999998</v>
      </c>
      <c r="D15" s="65">
        <f>VLOOKUP($A15,'Return Data'!$B$7:$R$2843,10,0)</f>
        <v>8.6164000000000005</v>
      </c>
      <c r="E15" s="66">
        <f t="shared" si="0"/>
        <v>9</v>
      </c>
      <c r="F15" s="65">
        <f>VLOOKUP($A15,'Return Data'!$B$7:$R$2843,11,0)</f>
        <v>35.838500000000003</v>
      </c>
      <c r="G15" s="66">
        <f t="shared" si="1"/>
        <v>10</v>
      </c>
      <c r="H15" s="65">
        <f>VLOOKUP($A15,'Return Data'!$B$7:$R$2843,12,0)</f>
        <v>51.134500000000003</v>
      </c>
      <c r="I15" s="66">
        <f t="shared" si="2"/>
        <v>12</v>
      </c>
      <c r="J15" s="65">
        <f>VLOOKUP($A15,'Return Data'!$B$7:$R$2843,13,0)</f>
        <v>75.481200000000001</v>
      </c>
      <c r="K15" s="66">
        <f t="shared" si="3"/>
        <v>9</v>
      </c>
      <c r="L15" s="65">
        <f>VLOOKUP($A15,'Return Data'!$B$7:$R$2843,17,0)</f>
        <v>14.5205</v>
      </c>
      <c r="M15" s="66">
        <f t="shared" si="4"/>
        <v>16</v>
      </c>
      <c r="N15" s="65">
        <f>VLOOKUP($A15,'Return Data'!$B$7:$R$2843,14,0)</f>
        <v>7.5553999999999997</v>
      </c>
      <c r="O15" s="66">
        <f t="shared" si="5"/>
        <v>15</v>
      </c>
      <c r="P15" s="65">
        <f>VLOOKUP($A15,'Return Data'!$B$7:$R$2843,15,0)</f>
        <v>14.504799999999999</v>
      </c>
      <c r="Q15" s="66">
        <f t="shared" si="6"/>
        <v>11</v>
      </c>
      <c r="R15" s="65">
        <f>VLOOKUP($A15,'Return Data'!$B$7:$R$2843,16,0)</f>
        <v>15.4941</v>
      </c>
      <c r="S15" s="67">
        <f t="shared" si="7"/>
        <v>14</v>
      </c>
    </row>
    <row r="16" spans="1:20" x14ac:dyDescent="0.3">
      <c r="A16" s="63" t="s">
        <v>1174</v>
      </c>
      <c r="B16" s="64">
        <f>VLOOKUP($A16,'Return Data'!$B$7:$R$2843,3,0)</f>
        <v>44302</v>
      </c>
      <c r="C16" s="65">
        <f>VLOOKUP($A16,'Return Data'!$B$7:$R$2843,4,0)</f>
        <v>125.86</v>
      </c>
      <c r="D16" s="65">
        <f>VLOOKUP($A16,'Return Data'!$B$7:$R$2843,10,0)</f>
        <v>6.1482999999999999</v>
      </c>
      <c r="E16" s="66">
        <f t="shared" si="0"/>
        <v>19</v>
      </c>
      <c r="F16" s="65">
        <f>VLOOKUP($A16,'Return Data'!$B$7:$R$2843,11,0)</f>
        <v>36.492800000000003</v>
      </c>
      <c r="G16" s="66">
        <f t="shared" si="1"/>
        <v>9</v>
      </c>
      <c r="H16" s="65">
        <f>VLOOKUP($A16,'Return Data'!$B$7:$R$2843,12,0)</f>
        <v>53.769100000000002</v>
      </c>
      <c r="I16" s="66">
        <f t="shared" si="2"/>
        <v>8</v>
      </c>
      <c r="J16" s="65">
        <f>VLOOKUP($A16,'Return Data'!$B$7:$R$2843,13,0)</f>
        <v>81.485200000000006</v>
      </c>
      <c r="K16" s="66">
        <f t="shared" si="3"/>
        <v>4</v>
      </c>
      <c r="L16" s="65">
        <f>VLOOKUP($A16,'Return Data'!$B$7:$R$2843,17,0)</f>
        <v>13.7249</v>
      </c>
      <c r="M16" s="66">
        <f t="shared" si="4"/>
        <v>17</v>
      </c>
      <c r="N16" s="65">
        <f>VLOOKUP($A16,'Return Data'!$B$7:$R$2843,14,0)</f>
        <v>6.9550000000000001</v>
      </c>
      <c r="O16" s="66">
        <f t="shared" si="5"/>
        <v>17</v>
      </c>
      <c r="P16" s="65">
        <f>VLOOKUP($A16,'Return Data'!$B$7:$R$2843,15,0)</f>
        <v>13.956099999999999</v>
      </c>
      <c r="Q16" s="66">
        <f t="shared" si="6"/>
        <v>13</v>
      </c>
      <c r="R16" s="65">
        <f>VLOOKUP($A16,'Return Data'!$B$7:$R$2843,16,0)</f>
        <v>16.614899999999999</v>
      </c>
      <c r="S16" s="67">
        <f t="shared" si="7"/>
        <v>12</v>
      </c>
    </row>
    <row r="17" spans="1:19" x14ac:dyDescent="0.3">
      <c r="A17" s="63" t="s">
        <v>1176</v>
      </c>
      <c r="B17" s="64">
        <f>VLOOKUP($A17,'Return Data'!$B$7:$R$2843,3,0)</f>
        <v>44302</v>
      </c>
      <c r="C17" s="65">
        <f>VLOOKUP($A17,'Return Data'!$B$7:$R$2843,4,0)</f>
        <v>14.17</v>
      </c>
      <c r="D17" s="65">
        <f>VLOOKUP($A17,'Return Data'!$B$7:$R$2843,10,0)</f>
        <v>7.1051000000000002</v>
      </c>
      <c r="E17" s="66">
        <f t="shared" si="0"/>
        <v>14</v>
      </c>
      <c r="F17" s="65">
        <f>VLOOKUP($A17,'Return Data'!$B$7:$R$2843,11,0)</f>
        <v>31.447099999999999</v>
      </c>
      <c r="G17" s="66">
        <f t="shared" si="1"/>
        <v>20</v>
      </c>
      <c r="H17" s="65">
        <f>VLOOKUP($A17,'Return Data'!$B$7:$R$2843,12,0)</f>
        <v>44.591799999999999</v>
      </c>
      <c r="I17" s="66">
        <f t="shared" si="2"/>
        <v>21</v>
      </c>
      <c r="J17" s="65">
        <f>VLOOKUP($A17,'Return Data'!$B$7:$R$2843,13,0)</f>
        <v>70.928799999999995</v>
      </c>
      <c r="K17" s="66">
        <f t="shared" si="3"/>
        <v>12</v>
      </c>
      <c r="L17" s="65">
        <f>VLOOKUP($A17,'Return Data'!$B$7:$R$2843,17,0)</f>
        <v>13.53</v>
      </c>
      <c r="M17" s="66">
        <f t="shared" si="4"/>
        <v>19</v>
      </c>
      <c r="N17" s="65">
        <f>VLOOKUP($A17,'Return Data'!$B$7:$R$2843,14,0)</f>
        <v>5.8388</v>
      </c>
      <c r="O17" s="66">
        <f t="shared" si="5"/>
        <v>20</v>
      </c>
      <c r="P17" s="65"/>
      <c r="Q17" s="66"/>
      <c r="R17" s="65">
        <f>VLOOKUP($A17,'Return Data'!$B$7:$R$2843,16,0)</f>
        <v>8.6000999999999994</v>
      </c>
      <c r="S17" s="67">
        <f t="shared" si="7"/>
        <v>24</v>
      </c>
    </row>
    <row r="18" spans="1:19" x14ac:dyDescent="0.3">
      <c r="A18" s="63" t="s">
        <v>1178</v>
      </c>
      <c r="B18" s="64">
        <f>VLOOKUP($A18,'Return Data'!$B$7:$R$2843,3,0)</f>
        <v>44302</v>
      </c>
      <c r="C18" s="65">
        <f>VLOOKUP($A18,'Return Data'!$B$7:$R$2843,4,0)</f>
        <v>67.62</v>
      </c>
      <c r="D18" s="65">
        <f>VLOOKUP($A18,'Return Data'!$B$7:$R$2843,10,0)</f>
        <v>3.6480999999999999</v>
      </c>
      <c r="E18" s="66">
        <f t="shared" si="0"/>
        <v>26</v>
      </c>
      <c r="F18" s="65">
        <f>VLOOKUP($A18,'Return Data'!$B$7:$R$2843,11,0)</f>
        <v>27.584900000000001</v>
      </c>
      <c r="G18" s="66">
        <f t="shared" si="1"/>
        <v>25</v>
      </c>
      <c r="H18" s="65">
        <f>VLOOKUP($A18,'Return Data'!$B$7:$R$2843,12,0)</f>
        <v>42.148400000000002</v>
      </c>
      <c r="I18" s="66">
        <f t="shared" si="2"/>
        <v>25</v>
      </c>
      <c r="J18" s="65">
        <f>VLOOKUP($A18,'Return Data'!$B$7:$R$2843,13,0)</f>
        <v>60.4651</v>
      </c>
      <c r="K18" s="66">
        <f t="shared" si="3"/>
        <v>23</v>
      </c>
      <c r="L18" s="65">
        <f>VLOOKUP($A18,'Return Data'!$B$7:$R$2843,17,0)</f>
        <v>17.066400000000002</v>
      </c>
      <c r="M18" s="66">
        <f t="shared" si="4"/>
        <v>14</v>
      </c>
      <c r="N18" s="65">
        <f>VLOOKUP($A18,'Return Data'!$B$7:$R$2843,14,0)</f>
        <v>11.1793</v>
      </c>
      <c r="O18" s="66">
        <f t="shared" si="5"/>
        <v>6</v>
      </c>
      <c r="P18" s="65">
        <f>VLOOKUP($A18,'Return Data'!$B$7:$R$2843,15,0)</f>
        <v>15.3711</v>
      </c>
      <c r="Q18" s="66">
        <f>RANK(P18,P$8:P$33,0)</f>
        <v>9</v>
      </c>
      <c r="R18" s="65">
        <f>VLOOKUP($A18,'Return Data'!$B$7:$R$2843,16,0)</f>
        <v>14.625</v>
      </c>
      <c r="S18" s="67">
        <f t="shared" si="7"/>
        <v>17</v>
      </c>
    </row>
    <row r="19" spans="1:19" x14ac:dyDescent="0.3">
      <c r="A19" s="63" t="s">
        <v>1180</v>
      </c>
      <c r="B19" s="64">
        <f>VLOOKUP($A19,'Return Data'!$B$7:$R$2843,3,0)</f>
        <v>44302</v>
      </c>
      <c r="C19" s="65">
        <f>VLOOKUP($A19,'Return Data'!$B$7:$R$2843,4,0)</f>
        <v>57.457999999999998</v>
      </c>
      <c r="D19" s="65">
        <f>VLOOKUP($A19,'Return Data'!$B$7:$R$2843,10,0)</f>
        <v>11.169600000000001</v>
      </c>
      <c r="E19" s="66">
        <f t="shared" si="0"/>
        <v>3</v>
      </c>
      <c r="F19" s="65">
        <f>VLOOKUP($A19,'Return Data'!$B$7:$R$2843,11,0)</f>
        <v>40.141500000000001</v>
      </c>
      <c r="G19" s="66">
        <f t="shared" si="1"/>
        <v>4</v>
      </c>
      <c r="H19" s="65">
        <f>VLOOKUP($A19,'Return Data'!$B$7:$R$2843,12,0)</f>
        <v>58.303899999999999</v>
      </c>
      <c r="I19" s="66">
        <f t="shared" si="2"/>
        <v>4</v>
      </c>
      <c r="J19" s="65">
        <f>VLOOKUP($A19,'Return Data'!$B$7:$R$2843,13,0)</f>
        <v>80.901700000000005</v>
      </c>
      <c r="K19" s="66">
        <f t="shared" si="3"/>
        <v>6</v>
      </c>
      <c r="L19" s="65">
        <f>VLOOKUP($A19,'Return Data'!$B$7:$R$2843,17,0)</f>
        <v>21.041799999999999</v>
      </c>
      <c r="M19" s="66">
        <f t="shared" si="4"/>
        <v>6</v>
      </c>
      <c r="N19" s="65">
        <f>VLOOKUP($A19,'Return Data'!$B$7:$R$2843,14,0)</f>
        <v>11.817</v>
      </c>
      <c r="O19" s="66">
        <f t="shared" si="5"/>
        <v>4</v>
      </c>
      <c r="P19" s="65">
        <f>VLOOKUP($A19,'Return Data'!$B$7:$R$2843,15,0)</f>
        <v>16.958300000000001</v>
      </c>
      <c r="Q19" s="66">
        <f>RANK(P19,P$8:P$33,0)</f>
        <v>2</v>
      </c>
      <c r="R19" s="65">
        <f>VLOOKUP($A19,'Return Data'!$B$7:$R$2843,16,0)</f>
        <v>13.2446</v>
      </c>
      <c r="S19" s="67">
        <f t="shared" si="7"/>
        <v>18</v>
      </c>
    </row>
    <row r="20" spans="1:19" x14ac:dyDescent="0.3">
      <c r="A20" s="63" t="s">
        <v>1183</v>
      </c>
      <c r="B20" s="64">
        <f>VLOOKUP($A20,'Return Data'!$B$7:$R$2843,3,0)</f>
        <v>44302</v>
      </c>
      <c r="C20" s="65">
        <f>VLOOKUP($A20,'Return Data'!$B$7:$R$2843,4,0)</f>
        <v>175.28</v>
      </c>
      <c r="D20" s="65">
        <f>VLOOKUP($A20,'Return Data'!$B$7:$R$2843,10,0)</f>
        <v>8.2242999999999995</v>
      </c>
      <c r="E20" s="66">
        <f t="shared" si="0"/>
        <v>11</v>
      </c>
      <c r="F20" s="65">
        <f>VLOOKUP($A20,'Return Data'!$B$7:$R$2843,11,0)</f>
        <v>29.568300000000001</v>
      </c>
      <c r="G20" s="66">
        <f t="shared" si="1"/>
        <v>21</v>
      </c>
      <c r="H20" s="65">
        <f>VLOOKUP($A20,'Return Data'!$B$7:$R$2843,12,0)</f>
        <v>44.751800000000003</v>
      </c>
      <c r="I20" s="66">
        <f t="shared" si="2"/>
        <v>20</v>
      </c>
      <c r="J20" s="65">
        <f>VLOOKUP($A20,'Return Data'!$B$7:$R$2843,13,0)</f>
        <v>65.280500000000004</v>
      </c>
      <c r="K20" s="66">
        <f t="shared" si="3"/>
        <v>18</v>
      </c>
      <c r="L20" s="65">
        <f>VLOOKUP($A20,'Return Data'!$B$7:$R$2843,17,0)</f>
        <v>13.565099999999999</v>
      </c>
      <c r="M20" s="66">
        <f t="shared" si="4"/>
        <v>18</v>
      </c>
      <c r="N20" s="65">
        <f>VLOOKUP($A20,'Return Data'!$B$7:$R$2843,14,0)</f>
        <v>6.3708</v>
      </c>
      <c r="O20" s="66">
        <f t="shared" si="5"/>
        <v>19</v>
      </c>
      <c r="P20" s="65">
        <f>VLOOKUP($A20,'Return Data'!$B$7:$R$2843,15,0)</f>
        <v>15.6196</v>
      </c>
      <c r="Q20" s="66">
        <f>RANK(P20,P$8:P$33,0)</f>
        <v>8</v>
      </c>
      <c r="R20" s="65">
        <f>VLOOKUP($A20,'Return Data'!$B$7:$R$2843,16,0)</f>
        <v>18.711600000000001</v>
      </c>
      <c r="S20" s="67">
        <f t="shared" si="7"/>
        <v>8</v>
      </c>
    </row>
    <row r="21" spans="1:19" x14ac:dyDescent="0.3">
      <c r="A21" s="63" t="s">
        <v>1185</v>
      </c>
      <c r="B21" s="64">
        <f>VLOOKUP($A21,'Return Data'!$B$7:$R$2843,3,0)</f>
        <v>44302</v>
      </c>
      <c r="C21" s="65">
        <f>VLOOKUP($A21,'Return Data'!$B$7:$R$2843,4,0)</f>
        <v>13.4673</v>
      </c>
      <c r="D21" s="65">
        <f>VLOOKUP($A21,'Return Data'!$B$7:$R$2843,10,0)</f>
        <v>11.313800000000001</v>
      </c>
      <c r="E21" s="66">
        <f t="shared" si="0"/>
        <v>2</v>
      </c>
      <c r="F21" s="65">
        <f>VLOOKUP($A21,'Return Data'!$B$7:$R$2843,11,0)</f>
        <v>36.826700000000002</v>
      </c>
      <c r="G21" s="66">
        <f t="shared" si="1"/>
        <v>8</v>
      </c>
      <c r="H21" s="65">
        <f>VLOOKUP($A21,'Return Data'!$B$7:$R$2843,12,0)</f>
        <v>47.338200000000001</v>
      </c>
      <c r="I21" s="66">
        <f t="shared" si="2"/>
        <v>16</v>
      </c>
      <c r="J21" s="65">
        <f>VLOOKUP($A21,'Return Data'!$B$7:$R$2843,13,0)</f>
        <v>65.052599999999998</v>
      </c>
      <c r="K21" s="66">
        <f t="shared" si="3"/>
        <v>19</v>
      </c>
      <c r="L21" s="65">
        <f>VLOOKUP($A21,'Return Data'!$B$7:$R$2843,17,0)</f>
        <v>19.103300000000001</v>
      </c>
      <c r="M21" s="66">
        <f t="shared" si="4"/>
        <v>9</v>
      </c>
      <c r="N21" s="65"/>
      <c r="O21" s="66"/>
      <c r="P21" s="65"/>
      <c r="Q21" s="66"/>
      <c r="R21" s="65">
        <f>VLOOKUP($A21,'Return Data'!$B$7:$R$2843,16,0)</f>
        <v>9.7141000000000002</v>
      </c>
      <c r="S21" s="67">
        <f t="shared" si="7"/>
        <v>23</v>
      </c>
    </row>
    <row r="22" spans="1:19" x14ac:dyDescent="0.3">
      <c r="A22" s="63" t="s">
        <v>1187</v>
      </c>
      <c r="B22" s="64">
        <f>VLOOKUP($A22,'Return Data'!$B$7:$R$2843,3,0)</f>
        <v>44302</v>
      </c>
      <c r="C22" s="65">
        <f>VLOOKUP($A22,'Return Data'!$B$7:$R$2843,4,0)</f>
        <v>16.204000000000001</v>
      </c>
      <c r="D22" s="65">
        <f>VLOOKUP($A22,'Return Data'!$B$7:$R$2843,10,0)</f>
        <v>8.7662999999999993</v>
      </c>
      <c r="E22" s="66">
        <f t="shared" si="0"/>
        <v>8</v>
      </c>
      <c r="F22" s="65">
        <f>VLOOKUP($A22,'Return Data'!$B$7:$R$2843,11,0)</f>
        <v>41.990900000000003</v>
      </c>
      <c r="G22" s="66">
        <f t="shared" si="1"/>
        <v>2</v>
      </c>
      <c r="H22" s="65">
        <f>VLOOKUP($A22,'Return Data'!$B$7:$R$2843,12,0)</f>
        <v>60.1661</v>
      </c>
      <c r="I22" s="66">
        <f t="shared" si="2"/>
        <v>2</v>
      </c>
      <c r="J22" s="65">
        <f>VLOOKUP($A22,'Return Data'!$B$7:$R$2843,13,0)</f>
        <v>85.676599999999993</v>
      </c>
      <c r="K22" s="66">
        <f t="shared" ref="K22" si="8">RANK(J22,J$8:J$33,0)</f>
        <v>3</v>
      </c>
      <c r="L22" s="65"/>
      <c r="M22" s="66"/>
      <c r="N22" s="65"/>
      <c r="O22" s="66"/>
      <c r="P22" s="65"/>
      <c r="Q22" s="66"/>
      <c r="R22" s="65">
        <f>VLOOKUP($A22,'Return Data'!$B$7:$R$2843,16,0)</f>
        <v>32.442999999999998</v>
      </c>
      <c r="S22" s="67">
        <f t="shared" si="7"/>
        <v>2</v>
      </c>
    </row>
    <row r="23" spans="1:19" x14ac:dyDescent="0.3">
      <c r="A23" s="63" t="s">
        <v>1189</v>
      </c>
      <c r="B23" s="64">
        <f>VLOOKUP($A23,'Return Data'!$B$7:$R$2843,3,0)</f>
        <v>44302</v>
      </c>
      <c r="C23" s="65">
        <f>VLOOKUP($A23,'Return Data'!$B$7:$R$2843,4,0)</f>
        <v>31.767399999999999</v>
      </c>
      <c r="D23" s="65">
        <f>VLOOKUP($A23,'Return Data'!$B$7:$R$2843,10,0)</f>
        <v>6.4230999999999998</v>
      </c>
      <c r="E23" s="66">
        <f t="shared" si="0"/>
        <v>17</v>
      </c>
      <c r="F23" s="65">
        <f>VLOOKUP($A23,'Return Data'!$B$7:$R$2843,11,0)</f>
        <v>29.419899999999998</v>
      </c>
      <c r="G23" s="66">
        <f t="shared" si="1"/>
        <v>22</v>
      </c>
      <c r="H23" s="65">
        <f>VLOOKUP($A23,'Return Data'!$B$7:$R$2843,12,0)</f>
        <v>42.615200000000002</v>
      </c>
      <c r="I23" s="66">
        <f t="shared" si="2"/>
        <v>23</v>
      </c>
      <c r="J23" s="65">
        <f>VLOOKUP($A23,'Return Data'!$B$7:$R$2843,13,0)</f>
        <v>61.998399999999997</v>
      </c>
      <c r="K23" s="66">
        <f t="shared" ref="K23:K31" si="9">RANK(J23,J$8:J$33,0)</f>
        <v>21</v>
      </c>
      <c r="L23" s="65">
        <f>VLOOKUP($A23,'Return Data'!$B$7:$R$2843,17,0)</f>
        <v>11.9976</v>
      </c>
      <c r="M23" s="66">
        <f>RANK(L23,L$8:L$33,0)</f>
        <v>21</v>
      </c>
      <c r="N23" s="65">
        <f>VLOOKUP($A23,'Return Data'!$B$7:$R$2843,14,0)</f>
        <v>6.9114000000000004</v>
      </c>
      <c r="O23" s="66">
        <f>RANK(N23,N$8:N$33,0)</f>
        <v>18</v>
      </c>
      <c r="P23" s="65">
        <f>VLOOKUP($A23,'Return Data'!$B$7:$R$2843,15,0)</f>
        <v>10.0999</v>
      </c>
      <c r="Q23" s="66">
        <f>RANK(P23,P$8:P$33,0)</f>
        <v>21</v>
      </c>
      <c r="R23" s="65">
        <f>VLOOKUP($A23,'Return Data'!$B$7:$R$2843,16,0)</f>
        <v>17.558599999999998</v>
      </c>
      <c r="S23" s="67">
        <f t="shared" si="7"/>
        <v>10</v>
      </c>
    </row>
    <row r="24" spans="1:19" x14ac:dyDescent="0.3">
      <c r="A24" s="63" t="s">
        <v>1190</v>
      </c>
      <c r="B24" s="64">
        <f>VLOOKUP($A24,'Return Data'!$B$7:$R$2843,3,0)</f>
        <v>44302</v>
      </c>
      <c r="C24" s="65">
        <f>VLOOKUP($A24,'Return Data'!$B$7:$R$2843,4,0)</f>
        <v>1547.9855</v>
      </c>
      <c r="D24" s="65">
        <f>VLOOKUP($A24,'Return Data'!$B$7:$R$2843,10,0)</f>
        <v>5.2896999999999998</v>
      </c>
      <c r="E24" s="66">
        <f t="shared" si="0"/>
        <v>22</v>
      </c>
      <c r="F24" s="65">
        <f>VLOOKUP($A24,'Return Data'!$B$7:$R$2843,11,0)</f>
        <v>34.407899999999998</v>
      </c>
      <c r="G24" s="66">
        <f t="shared" si="1"/>
        <v>11</v>
      </c>
      <c r="H24" s="65">
        <f>VLOOKUP($A24,'Return Data'!$B$7:$R$2843,12,0)</f>
        <v>51.202500000000001</v>
      </c>
      <c r="I24" s="66">
        <f t="shared" si="2"/>
        <v>10</v>
      </c>
      <c r="J24" s="65">
        <f>VLOOKUP($A24,'Return Data'!$B$7:$R$2843,13,0)</f>
        <v>72.656499999999994</v>
      </c>
      <c r="K24" s="66">
        <f t="shared" si="9"/>
        <v>10</v>
      </c>
      <c r="L24" s="65">
        <f>VLOOKUP($A24,'Return Data'!$B$7:$R$2843,17,0)</f>
        <v>16.7911</v>
      </c>
      <c r="M24" s="66">
        <f>RANK(L24,L$8:L$33,0)</f>
        <v>15</v>
      </c>
      <c r="N24" s="65">
        <f>VLOOKUP($A24,'Return Data'!$B$7:$R$2843,14,0)</f>
        <v>10.8546</v>
      </c>
      <c r="O24" s="66">
        <f>RANK(N24,N$8:N$33,0)</f>
        <v>7</v>
      </c>
      <c r="P24" s="65">
        <f>VLOOKUP($A24,'Return Data'!$B$7:$R$2843,15,0)</f>
        <v>15.734400000000001</v>
      </c>
      <c r="Q24" s="66">
        <f>RANK(P24,P$8:P$33,0)</f>
        <v>7</v>
      </c>
      <c r="R24" s="65">
        <f>VLOOKUP($A24,'Return Data'!$B$7:$R$2843,16,0)</f>
        <v>21.825900000000001</v>
      </c>
      <c r="S24" s="67">
        <f t="shared" si="7"/>
        <v>5</v>
      </c>
    </row>
    <row r="25" spans="1:19" x14ac:dyDescent="0.3">
      <c r="A25" s="63" t="s">
        <v>1193</v>
      </c>
      <c r="B25" s="64">
        <f>VLOOKUP($A25,'Return Data'!$B$7:$R$2843,3,0)</f>
        <v>44302</v>
      </c>
      <c r="C25" s="65">
        <f>VLOOKUP($A25,'Return Data'!$B$7:$R$2843,4,0)</f>
        <v>31.49</v>
      </c>
      <c r="D25" s="65">
        <f>VLOOKUP($A25,'Return Data'!$B$7:$R$2843,10,0)</f>
        <v>10.1434</v>
      </c>
      <c r="E25" s="66">
        <f t="shared" si="0"/>
        <v>5</v>
      </c>
      <c r="F25" s="65">
        <f>VLOOKUP($A25,'Return Data'!$B$7:$R$2843,11,0)</f>
        <v>39.459699999999998</v>
      </c>
      <c r="G25" s="66">
        <f t="shared" si="1"/>
        <v>6</v>
      </c>
      <c r="H25" s="65">
        <f>VLOOKUP($A25,'Return Data'!$B$7:$R$2843,12,0)</f>
        <v>64.010400000000004</v>
      </c>
      <c r="I25" s="66">
        <f t="shared" si="2"/>
        <v>1</v>
      </c>
      <c r="J25" s="65">
        <f>VLOOKUP($A25,'Return Data'!$B$7:$R$2843,13,0)</f>
        <v>98.8005</v>
      </c>
      <c r="K25" s="66">
        <f t="shared" si="9"/>
        <v>1</v>
      </c>
      <c r="L25" s="65">
        <f>VLOOKUP($A25,'Return Data'!$B$7:$R$2843,17,0)</f>
        <v>30.843900000000001</v>
      </c>
      <c r="M25" s="66">
        <f>RANK(L25,L$8:L$33,0)</f>
        <v>1</v>
      </c>
      <c r="N25" s="65">
        <f>VLOOKUP($A25,'Return Data'!$B$7:$R$2843,14,0)</f>
        <v>15.8588</v>
      </c>
      <c r="O25" s="66">
        <f>RANK(N25,N$8:N$33,0)</f>
        <v>1</v>
      </c>
      <c r="P25" s="65">
        <f>VLOOKUP($A25,'Return Data'!$B$7:$R$2843,15,0)</f>
        <v>16.722300000000001</v>
      </c>
      <c r="Q25" s="66">
        <f>RANK(P25,P$8:P$33,0)</f>
        <v>3</v>
      </c>
      <c r="R25" s="65">
        <f>VLOOKUP($A25,'Return Data'!$B$7:$R$2843,16,0)</f>
        <v>16.8277</v>
      </c>
      <c r="S25" s="67">
        <f t="shared" si="7"/>
        <v>11</v>
      </c>
    </row>
    <row r="26" spans="1:19" x14ac:dyDescent="0.3">
      <c r="A26" s="63" t="s">
        <v>1195</v>
      </c>
      <c r="B26" s="64">
        <f>VLOOKUP($A26,'Return Data'!$B$7:$R$2843,3,0)</f>
        <v>44302</v>
      </c>
      <c r="C26" s="65">
        <f>VLOOKUP($A26,'Return Data'!$B$7:$R$2843,4,0)</f>
        <v>13.48</v>
      </c>
      <c r="D26" s="65">
        <f>VLOOKUP($A26,'Return Data'!$B$7:$R$2843,10,0)</f>
        <v>5.1482000000000001</v>
      </c>
      <c r="E26" s="66">
        <f t="shared" si="0"/>
        <v>23</v>
      </c>
      <c r="F26" s="65">
        <f>VLOOKUP($A26,'Return Data'!$B$7:$R$2843,11,0)</f>
        <v>32.2866</v>
      </c>
      <c r="G26" s="66">
        <f t="shared" ref="G26" si="10">RANK(F26,F$8:F$33,0)</f>
        <v>18</v>
      </c>
      <c r="H26" s="65">
        <f>VLOOKUP($A26,'Return Data'!$B$7:$R$2843,12,0)</f>
        <v>45.258600000000001</v>
      </c>
      <c r="I26" s="66">
        <f t="shared" ref="I26" si="11">RANK(H26,H$8:H$33,0)</f>
        <v>18</v>
      </c>
      <c r="J26" s="65">
        <f>VLOOKUP($A26,'Return Data'!$B$7:$R$2843,13,0)</f>
        <v>66.009900000000002</v>
      </c>
      <c r="K26" s="66">
        <f t="shared" si="9"/>
        <v>17</v>
      </c>
      <c r="L26" s="65"/>
      <c r="M26" s="66"/>
      <c r="N26" s="65"/>
      <c r="O26" s="66"/>
      <c r="P26" s="65"/>
      <c r="Q26" s="66"/>
      <c r="R26" s="65">
        <f>VLOOKUP($A26,'Return Data'!$B$7:$R$2843,16,0)</f>
        <v>25.915099999999999</v>
      </c>
      <c r="S26" s="67">
        <f t="shared" si="7"/>
        <v>3</v>
      </c>
    </row>
    <row r="27" spans="1:19" x14ac:dyDescent="0.3">
      <c r="A27" s="63" t="s">
        <v>1196</v>
      </c>
      <c r="B27" s="64">
        <f>VLOOKUP($A27,'Return Data'!$B$7:$R$2843,3,0)</f>
        <v>44302</v>
      </c>
      <c r="C27" s="65">
        <f>VLOOKUP($A27,'Return Data'!$B$7:$R$2843,4,0)</f>
        <v>88.275300000000001</v>
      </c>
      <c r="D27" s="65">
        <f>VLOOKUP($A27,'Return Data'!$B$7:$R$2843,10,0)</f>
        <v>7.9732000000000003</v>
      </c>
      <c r="E27" s="66">
        <f t="shared" si="0"/>
        <v>12</v>
      </c>
      <c r="F27" s="65">
        <f>VLOOKUP($A27,'Return Data'!$B$7:$R$2843,11,0)</f>
        <v>40.472499999999997</v>
      </c>
      <c r="G27" s="66">
        <f t="shared" ref="G27:G33" si="12">RANK(F27,F$8:F$33,0)</f>
        <v>3</v>
      </c>
      <c r="H27" s="65">
        <f>VLOOKUP($A27,'Return Data'!$B$7:$R$2843,12,0)</f>
        <v>57.135599999999997</v>
      </c>
      <c r="I27" s="66">
        <f t="shared" ref="I27:I33" si="13">RANK(H27,H$8:H$33,0)</f>
        <v>7</v>
      </c>
      <c r="J27" s="65">
        <f>VLOOKUP($A27,'Return Data'!$B$7:$R$2843,13,0)</f>
        <v>78.967699999999994</v>
      </c>
      <c r="K27" s="66">
        <f t="shared" si="9"/>
        <v>8</v>
      </c>
      <c r="L27" s="65">
        <f>VLOOKUP($A27,'Return Data'!$B$7:$R$2843,17,0)</f>
        <v>23.125499999999999</v>
      </c>
      <c r="M27" s="66">
        <f>RANK(L27,L$8:L$33,0)</f>
        <v>2</v>
      </c>
      <c r="N27" s="65">
        <f>VLOOKUP($A27,'Return Data'!$B$7:$R$2843,14,0)</f>
        <v>15.4229</v>
      </c>
      <c r="O27" s="66">
        <f>RANK(N27,N$8:N$33,0)</f>
        <v>3</v>
      </c>
      <c r="P27" s="65">
        <f>VLOOKUP($A27,'Return Data'!$B$7:$R$2843,15,0)</f>
        <v>14.3835</v>
      </c>
      <c r="Q27" s="66">
        <f>RANK(P27,P$8:P$33,0)</f>
        <v>12</v>
      </c>
      <c r="R27" s="65">
        <f>VLOOKUP($A27,'Return Data'!$B$7:$R$2843,16,0)</f>
        <v>11.4153</v>
      </c>
      <c r="S27" s="67">
        <f t="shared" si="7"/>
        <v>20</v>
      </c>
    </row>
    <row r="28" spans="1:19" x14ac:dyDescent="0.3">
      <c r="A28" s="63" t="s">
        <v>1199</v>
      </c>
      <c r="B28" s="64">
        <f>VLOOKUP($A28,'Return Data'!$B$7:$R$2843,3,0)</f>
        <v>44302</v>
      </c>
      <c r="C28" s="65">
        <f>VLOOKUP($A28,'Return Data'!$B$7:$R$2843,4,0)</f>
        <v>107.27119999999999</v>
      </c>
      <c r="D28" s="65">
        <f>VLOOKUP($A28,'Return Data'!$B$7:$R$2843,10,0)</f>
        <v>11.3721</v>
      </c>
      <c r="E28" s="66">
        <f t="shared" si="0"/>
        <v>1</v>
      </c>
      <c r="F28" s="65">
        <f>VLOOKUP($A28,'Return Data'!$B$7:$R$2843,11,0)</f>
        <v>44.838799999999999</v>
      </c>
      <c r="G28" s="66">
        <f t="shared" si="12"/>
        <v>1</v>
      </c>
      <c r="H28" s="65">
        <f>VLOOKUP($A28,'Return Data'!$B$7:$R$2843,12,0)</f>
        <v>58.841000000000001</v>
      </c>
      <c r="I28" s="66">
        <f t="shared" si="13"/>
        <v>3</v>
      </c>
      <c r="J28" s="65">
        <f>VLOOKUP($A28,'Return Data'!$B$7:$R$2843,13,0)</f>
        <v>90.140900000000002</v>
      </c>
      <c r="K28" s="66">
        <f t="shared" si="9"/>
        <v>2</v>
      </c>
      <c r="L28" s="65">
        <f>VLOOKUP($A28,'Return Data'!$B$7:$R$2843,17,0)</f>
        <v>19.590399999999999</v>
      </c>
      <c r="M28" s="66">
        <f>RANK(L28,L$8:L$33,0)</f>
        <v>8</v>
      </c>
      <c r="N28" s="65">
        <f>VLOOKUP($A28,'Return Data'!$B$7:$R$2843,14,0)</f>
        <v>9.1065000000000005</v>
      </c>
      <c r="O28" s="66">
        <f>RANK(N28,N$8:N$33,0)</f>
        <v>12</v>
      </c>
      <c r="P28" s="65">
        <f>VLOOKUP($A28,'Return Data'!$B$7:$R$2843,15,0)</f>
        <v>11.938800000000001</v>
      </c>
      <c r="Q28" s="66">
        <f>RANK(P28,P$8:P$33,0)</f>
        <v>18</v>
      </c>
      <c r="R28" s="65">
        <f>VLOOKUP($A28,'Return Data'!$B$7:$R$2843,16,0)</f>
        <v>15.9214</v>
      </c>
      <c r="S28" s="67">
        <f t="shared" si="7"/>
        <v>13</v>
      </c>
    </row>
    <row r="29" spans="1:19" x14ac:dyDescent="0.3">
      <c r="A29" s="63" t="s">
        <v>1200</v>
      </c>
      <c r="B29" s="64">
        <f>VLOOKUP($A29,'Return Data'!$B$7:$R$2843,3,0)</f>
        <v>44302</v>
      </c>
      <c r="C29" s="65">
        <f>VLOOKUP($A29,'Return Data'!$B$7:$R$2843,4,0)</f>
        <v>567.06669999999997</v>
      </c>
      <c r="D29" s="65">
        <f>VLOOKUP($A29,'Return Data'!$B$7:$R$2843,10,0)</f>
        <v>5.6504000000000003</v>
      </c>
      <c r="E29" s="66">
        <f t="shared" si="0"/>
        <v>21</v>
      </c>
      <c r="F29" s="65">
        <f>VLOOKUP($A29,'Return Data'!$B$7:$R$2843,11,0)</f>
        <v>32.527500000000003</v>
      </c>
      <c r="G29" s="66">
        <f t="shared" si="12"/>
        <v>17</v>
      </c>
      <c r="H29" s="65">
        <f>VLOOKUP($A29,'Return Data'!$B$7:$R$2843,12,0)</f>
        <v>44.766199999999998</v>
      </c>
      <c r="I29" s="66">
        <f t="shared" si="13"/>
        <v>19</v>
      </c>
      <c r="J29" s="65">
        <f>VLOOKUP($A29,'Return Data'!$B$7:$R$2843,13,0)</f>
        <v>63.461100000000002</v>
      </c>
      <c r="K29" s="66">
        <f t="shared" si="9"/>
        <v>20</v>
      </c>
      <c r="L29" s="65">
        <f>VLOOKUP($A29,'Return Data'!$B$7:$R$2843,17,0)</f>
        <v>9.7225999999999999</v>
      </c>
      <c r="M29" s="66">
        <f>RANK(L29,L$8:L$33,0)</f>
        <v>22</v>
      </c>
      <c r="N29" s="65">
        <f>VLOOKUP($A29,'Return Data'!$B$7:$R$2843,14,0)</f>
        <v>2.8856999999999999</v>
      </c>
      <c r="O29" s="66">
        <f>RANK(N29,N$8:N$33,0)</f>
        <v>22</v>
      </c>
      <c r="P29" s="65">
        <f>VLOOKUP($A29,'Return Data'!$B$7:$R$2843,15,0)</f>
        <v>10.8256</v>
      </c>
      <c r="Q29" s="66">
        <f>RANK(P29,P$8:P$33,0)</f>
        <v>19</v>
      </c>
      <c r="R29" s="65">
        <f>VLOOKUP($A29,'Return Data'!$B$7:$R$2843,16,0)</f>
        <v>24.0213</v>
      </c>
      <c r="S29" s="67">
        <f t="shared" si="7"/>
        <v>4</v>
      </c>
    </row>
    <row r="30" spans="1:19" x14ac:dyDescent="0.3">
      <c r="A30" s="63" t="s">
        <v>1202</v>
      </c>
      <c r="B30" s="64">
        <f>VLOOKUP($A30,'Return Data'!$B$7:$R$2843,3,0)</f>
        <v>44302</v>
      </c>
      <c r="C30" s="65">
        <f>VLOOKUP($A30,'Return Data'!$B$7:$R$2843,4,0)</f>
        <v>195.20249999999999</v>
      </c>
      <c r="D30" s="65">
        <f>VLOOKUP($A30,'Return Data'!$B$7:$R$2843,10,0)</f>
        <v>7.1885000000000003</v>
      </c>
      <c r="E30" s="66">
        <f t="shared" si="0"/>
        <v>13</v>
      </c>
      <c r="F30" s="65">
        <f>VLOOKUP($A30,'Return Data'!$B$7:$R$2843,11,0)</f>
        <v>32.614199999999997</v>
      </c>
      <c r="G30" s="66">
        <f t="shared" si="12"/>
        <v>16</v>
      </c>
      <c r="H30" s="65">
        <f>VLOOKUP($A30,'Return Data'!$B$7:$R$2843,12,0)</f>
        <v>50.221299999999999</v>
      </c>
      <c r="I30" s="66">
        <f t="shared" si="13"/>
        <v>13</v>
      </c>
      <c r="J30" s="65">
        <f>VLOOKUP($A30,'Return Data'!$B$7:$R$2843,13,0)</f>
        <v>68.869600000000005</v>
      </c>
      <c r="K30" s="66">
        <f t="shared" si="9"/>
        <v>14</v>
      </c>
      <c r="L30" s="65">
        <f>VLOOKUP($A30,'Return Data'!$B$7:$R$2843,17,0)</f>
        <v>17.978100000000001</v>
      </c>
      <c r="M30" s="66">
        <f>RANK(L30,L$8:L$33,0)</f>
        <v>12</v>
      </c>
      <c r="N30" s="65">
        <f>VLOOKUP($A30,'Return Data'!$B$7:$R$2843,14,0)</f>
        <v>11.600099999999999</v>
      </c>
      <c r="O30" s="66">
        <f>RANK(N30,N$8:N$33,0)</f>
        <v>5</v>
      </c>
      <c r="P30" s="65">
        <f>VLOOKUP($A30,'Return Data'!$B$7:$R$2843,15,0)</f>
        <v>15.030900000000001</v>
      </c>
      <c r="Q30" s="66">
        <f>RANK(P30,P$8:P$33,0)</f>
        <v>10</v>
      </c>
      <c r="R30" s="65">
        <f>VLOOKUP($A30,'Return Data'!$B$7:$R$2843,16,0)</f>
        <v>11.720499999999999</v>
      </c>
      <c r="S30" s="67">
        <f t="shared" si="7"/>
        <v>19</v>
      </c>
    </row>
    <row r="31" spans="1:19" x14ac:dyDescent="0.3">
      <c r="A31" s="63" t="s">
        <v>1205</v>
      </c>
      <c r="B31" s="64">
        <f>VLOOKUP($A31,'Return Data'!$B$7:$R$2843,3,0)</f>
        <v>44302</v>
      </c>
      <c r="C31" s="65">
        <f>VLOOKUP($A31,'Return Data'!$B$7:$R$2843,4,0)</f>
        <v>61.03</v>
      </c>
      <c r="D31" s="65">
        <f>VLOOKUP($A31,'Return Data'!$B$7:$R$2843,10,0)</f>
        <v>8.3821999999999992</v>
      </c>
      <c r="E31" s="66">
        <f t="shared" si="0"/>
        <v>10</v>
      </c>
      <c r="F31" s="65">
        <f>VLOOKUP($A31,'Return Data'!$B$7:$R$2843,11,0)</f>
        <v>28.2682</v>
      </c>
      <c r="G31" s="66">
        <f t="shared" si="12"/>
        <v>24</v>
      </c>
      <c r="H31" s="65">
        <f>VLOOKUP($A31,'Return Data'!$B$7:$R$2843,12,0)</f>
        <v>43.7014</v>
      </c>
      <c r="I31" s="66">
        <f t="shared" si="13"/>
        <v>22</v>
      </c>
      <c r="J31" s="65">
        <f>VLOOKUP($A31,'Return Data'!$B$7:$R$2843,13,0)</f>
        <v>60.6053</v>
      </c>
      <c r="K31" s="66">
        <f t="shared" si="9"/>
        <v>22</v>
      </c>
      <c r="L31" s="65">
        <f>VLOOKUP($A31,'Return Data'!$B$7:$R$2843,17,0)</f>
        <v>18.203499999999998</v>
      </c>
      <c r="M31" s="66">
        <f>RANK(L31,L$8:L$33,0)</f>
        <v>11</v>
      </c>
      <c r="N31" s="65">
        <f>VLOOKUP($A31,'Return Data'!$B$7:$R$2843,14,0)</f>
        <v>9.5410000000000004</v>
      </c>
      <c r="O31" s="66">
        <f>RANK(N31,N$8:N$33,0)</f>
        <v>10</v>
      </c>
      <c r="P31" s="65">
        <f>VLOOKUP($A31,'Return Data'!$B$7:$R$2843,15,0)</f>
        <v>16.208600000000001</v>
      </c>
      <c r="Q31" s="66">
        <f>RANK(P31,P$8:P$33,0)</f>
        <v>4</v>
      </c>
      <c r="R31" s="65">
        <f>VLOOKUP($A31,'Return Data'!$B$7:$R$2843,16,0)</f>
        <v>7.0282</v>
      </c>
      <c r="S31" s="67">
        <f t="shared" si="7"/>
        <v>25</v>
      </c>
    </row>
    <row r="32" spans="1:19" x14ac:dyDescent="0.3">
      <c r="A32" s="63" t="s">
        <v>1207</v>
      </c>
      <c r="B32" s="64">
        <f>VLOOKUP($A32,'Return Data'!$B$7:$R$2843,3,0)</f>
        <v>44302</v>
      </c>
      <c r="C32" s="65">
        <f>VLOOKUP($A32,'Return Data'!$B$7:$R$2843,4,0)</f>
        <v>21.06</v>
      </c>
      <c r="D32" s="65">
        <f>VLOOKUP($A32,'Return Data'!$B$7:$R$2843,10,0)</f>
        <v>8.7810000000000006</v>
      </c>
      <c r="E32" s="66">
        <f t="shared" si="0"/>
        <v>7</v>
      </c>
      <c r="F32" s="65">
        <f>VLOOKUP($A32,'Return Data'!$B$7:$R$2843,11,0)</f>
        <v>32.619599999999998</v>
      </c>
      <c r="G32" s="66">
        <f t="shared" si="12"/>
        <v>15</v>
      </c>
      <c r="H32" s="65">
        <f>VLOOKUP($A32,'Return Data'!$B$7:$R$2843,12,0)</f>
        <v>58.226900000000001</v>
      </c>
      <c r="I32" s="66">
        <f t="shared" si="13"/>
        <v>5</v>
      </c>
      <c r="J32" s="65"/>
      <c r="K32" s="66"/>
      <c r="L32" s="65"/>
      <c r="M32" s="66"/>
      <c r="N32" s="65"/>
      <c r="O32" s="66"/>
      <c r="P32" s="65"/>
      <c r="Q32" s="66"/>
      <c r="R32" s="65">
        <f>VLOOKUP($A32,'Return Data'!$B$7:$R$2843,16,0)</f>
        <v>101.1417</v>
      </c>
      <c r="S32" s="67">
        <f t="shared" si="7"/>
        <v>1</v>
      </c>
    </row>
    <row r="33" spans="1:19" x14ac:dyDescent="0.3">
      <c r="A33" s="63" t="s">
        <v>1962</v>
      </c>
      <c r="B33" s="64">
        <f>VLOOKUP($A33,'Return Data'!$B$7:$R$2843,3,0)</f>
        <v>44302</v>
      </c>
      <c r="C33" s="65">
        <f>VLOOKUP($A33,'Return Data'!$B$7:$R$2843,4,0)</f>
        <v>146.4796</v>
      </c>
      <c r="D33" s="65">
        <f>VLOOKUP($A33,'Return Data'!$B$7:$R$2843,10,0)</f>
        <v>6.4772999999999996</v>
      </c>
      <c r="E33" s="66">
        <f t="shared" si="0"/>
        <v>16</v>
      </c>
      <c r="F33" s="65">
        <f>VLOOKUP($A33,'Return Data'!$B$7:$R$2843,11,0)</f>
        <v>33.6997</v>
      </c>
      <c r="G33" s="66">
        <f t="shared" si="12"/>
        <v>13</v>
      </c>
      <c r="H33" s="65">
        <f>VLOOKUP($A33,'Return Data'!$B$7:$R$2843,12,0)</f>
        <v>53.594900000000003</v>
      </c>
      <c r="I33" s="66">
        <f t="shared" si="13"/>
        <v>9</v>
      </c>
      <c r="J33" s="65">
        <f>VLOOKUP($A33,'Return Data'!$B$7:$R$2843,13,0)</f>
        <v>79.066299999999998</v>
      </c>
      <c r="K33" s="66">
        <f>RANK(J33,J$8:J$33,0)</f>
        <v>7</v>
      </c>
      <c r="L33" s="65">
        <f>VLOOKUP($A33,'Return Data'!$B$7:$R$2843,17,0)</f>
        <v>20.4451</v>
      </c>
      <c r="M33" s="66">
        <f>RANK(L33,L$8:L$33,0)</f>
        <v>7</v>
      </c>
      <c r="N33" s="65">
        <f>VLOOKUP($A33,'Return Data'!$B$7:$R$2843,14,0)</f>
        <v>8.4669000000000008</v>
      </c>
      <c r="O33" s="66">
        <f>RANK(N33,N$8:N$33,0)</f>
        <v>13</v>
      </c>
      <c r="P33" s="65">
        <f>VLOOKUP($A33,'Return Data'!$B$7:$R$2843,15,0)</f>
        <v>13.4824</v>
      </c>
      <c r="Q33" s="66">
        <f>RANK(P33,P$8:P$33,0)</f>
        <v>16</v>
      </c>
      <c r="R33" s="65">
        <f>VLOOKUP($A33,'Return Data'!$B$7:$R$2843,16,0)</f>
        <v>15.2475</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7.5078538461538464</v>
      </c>
      <c r="E35" s="74"/>
      <c r="F35" s="75">
        <f>AVERAGE(F8:F33)</f>
        <v>34.200188461538467</v>
      </c>
      <c r="G35" s="74"/>
      <c r="H35" s="75">
        <f>AVERAGE(H8:H33)</f>
        <v>50.161388461538451</v>
      </c>
      <c r="I35" s="74"/>
      <c r="J35" s="75">
        <f>AVERAGE(J8:J33)</f>
        <v>72.209075999999982</v>
      </c>
      <c r="K35" s="74"/>
      <c r="L35" s="75">
        <f>AVERAGE(L8:L33)</f>
        <v>17.595586956521739</v>
      </c>
      <c r="M35" s="74"/>
      <c r="N35" s="75">
        <f>AVERAGE(N8:N33)</f>
        <v>9.3108818181818194</v>
      </c>
      <c r="O35" s="74"/>
      <c r="P35" s="75">
        <f>AVERAGE(P8:P33)</f>
        <v>14.367938095238092</v>
      </c>
      <c r="Q35" s="74"/>
      <c r="R35" s="75">
        <f>AVERAGE(R8:R33)</f>
        <v>19.062538461538463</v>
      </c>
      <c r="S35" s="76"/>
    </row>
    <row r="36" spans="1:19" x14ac:dyDescent="0.3">
      <c r="A36" s="73" t="s">
        <v>28</v>
      </c>
      <c r="B36" s="74"/>
      <c r="C36" s="74"/>
      <c r="D36" s="75">
        <f>MIN(D8:D33)</f>
        <v>3.6480999999999999</v>
      </c>
      <c r="E36" s="74"/>
      <c r="F36" s="75">
        <f>MIN(F8:F33)</f>
        <v>24.2088</v>
      </c>
      <c r="G36" s="74"/>
      <c r="H36" s="75">
        <f>MIN(H8:H33)</f>
        <v>38.250399999999999</v>
      </c>
      <c r="I36" s="74"/>
      <c r="J36" s="75">
        <f>MIN(J8:J33)</f>
        <v>57.8429</v>
      </c>
      <c r="K36" s="74"/>
      <c r="L36" s="75">
        <f>MIN(L8:L33)</f>
        <v>9.6883999999999997</v>
      </c>
      <c r="M36" s="74"/>
      <c r="N36" s="75">
        <f>MIN(N8:N33)</f>
        <v>2.8856999999999999</v>
      </c>
      <c r="O36" s="74"/>
      <c r="P36" s="75">
        <f>MIN(P8:P33)</f>
        <v>10.0999</v>
      </c>
      <c r="Q36" s="74"/>
      <c r="R36" s="75">
        <f>MIN(R8:R33)</f>
        <v>2.2936999999999999</v>
      </c>
      <c r="S36" s="76"/>
    </row>
    <row r="37" spans="1:19" ht="15" thickBot="1" x14ac:dyDescent="0.35">
      <c r="A37" s="77" t="s">
        <v>29</v>
      </c>
      <c r="B37" s="78"/>
      <c r="C37" s="78"/>
      <c r="D37" s="79">
        <f>MAX(D8:D33)</f>
        <v>11.3721</v>
      </c>
      <c r="E37" s="78"/>
      <c r="F37" s="79">
        <f>MAX(F8:F33)</f>
        <v>44.838799999999999</v>
      </c>
      <c r="G37" s="78"/>
      <c r="H37" s="79">
        <f>MAX(H8:H33)</f>
        <v>64.010400000000004</v>
      </c>
      <c r="I37" s="78"/>
      <c r="J37" s="79">
        <f>MAX(J8:J33)</f>
        <v>98.8005</v>
      </c>
      <c r="K37" s="78"/>
      <c r="L37" s="79">
        <f>MAX(L8:L33)</f>
        <v>30.843900000000001</v>
      </c>
      <c r="M37" s="78"/>
      <c r="N37" s="79">
        <f>MAX(N8:N33)</f>
        <v>15.8588</v>
      </c>
      <c r="O37" s="78"/>
      <c r="P37" s="79">
        <f>MAX(P8:P33)</f>
        <v>17.688300000000002</v>
      </c>
      <c r="Q37" s="78"/>
      <c r="R37" s="79">
        <f>MAX(R8:R33)</f>
        <v>101.1417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1804</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1825</v>
      </c>
      <c r="B8" s="64">
        <f>VLOOKUP($A8,'Return Data'!$B$7:$R$2843,3,0)</f>
        <v>44302</v>
      </c>
      <c r="C8" s="65">
        <f>VLOOKUP($A8,'Return Data'!$B$7:$R$2843,4,0)</f>
        <v>1012.83</v>
      </c>
      <c r="D8" s="65">
        <f>VLOOKUP($A8,'Return Data'!$B$7:$R$2843,10,0)</f>
        <v>1.7776000000000001</v>
      </c>
      <c r="E8" s="66">
        <f>RANK(D8,D$8:D$41,0)</f>
        <v>28</v>
      </c>
      <c r="F8" s="65">
        <f>VLOOKUP($A8,'Return Data'!$B$7:$R$2843,11,0)</f>
        <v>28.7883</v>
      </c>
      <c r="G8" s="66">
        <f>RANK(F8,F$8:F$41,0)</f>
        <v>15</v>
      </c>
      <c r="H8" s="65">
        <f>VLOOKUP($A8,'Return Data'!$B$7:$R$2843,12,0)</f>
        <v>41.954300000000003</v>
      </c>
      <c r="I8" s="66">
        <f>RANK(H8,H$8:H$41,0)</f>
        <v>10</v>
      </c>
      <c r="J8" s="65">
        <f>VLOOKUP($A8,'Return Data'!$B$7:$R$2843,13,0)</f>
        <v>63.975900000000003</v>
      </c>
      <c r="K8" s="66">
        <f>RANK(J8,J$8:J$41,0)</f>
        <v>7</v>
      </c>
      <c r="L8" s="65">
        <f>VLOOKUP($A8,'Return Data'!$B$7:$R$2843,17,0)</f>
        <v>13.5244</v>
      </c>
      <c r="M8" s="66">
        <f>RANK(L8,L$8:L$41,0)</f>
        <v>18</v>
      </c>
      <c r="N8" s="65">
        <f>VLOOKUP($A8,'Return Data'!$B$7:$R$2843,14,0)</f>
        <v>10.4156</v>
      </c>
      <c r="O8" s="66">
        <f>RANK(N8,N$8:N$41,0)</f>
        <v>12</v>
      </c>
      <c r="P8" s="65">
        <f>VLOOKUP($A8,'Return Data'!$B$7:$R$2843,15,0)</f>
        <v>15.6181</v>
      </c>
      <c r="Q8" s="66">
        <f>RANK(P8,P$8:P$41,0)</f>
        <v>10</v>
      </c>
      <c r="R8" s="65">
        <f>VLOOKUP($A8,'Return Data'!$B$7:$R$2843,16,0)</f>
        <v>16.841799999999999</v>
      </c>
      <c r="S8" s="67">
        <f>RANK(R8,R$8:R$41,0)</f>
        <v>6</v>
      </c>
    </row>
    <row r="9" spans="1:20" x14ac:dyDescent="0.3">
      <c r="A9" s="63" t="s">
        <v>1826</v>
      </c>
      <c r="B9" s="64">
        <f>VLOOKUP($A9,'Return Data'!$B$7:$R$2843,3,0)</f>
        <v>44302</v>
      </c>
      <c r="C9" s="65">
        <f>VLOOKUP($A9,'Return Data'!$B$7:$R$2843,4,0)</f>
        <v>16.21</v>
      </c>
      <c r="D9" s="65">
        <f>VLOOKUP($A9,'Return Data'!$B$7:$R$2843,10,0)</f>
        <v>0.87119999999999997</v>
      </c>
      <c r="E9" s="66">
        <f t="shared" ref="E9:E41" si="0">RANK(D9,D$8:D$41,0)</f>
        <v>30</v>
      </c>
      <c r="F9" s="65">
        <f>VLOOKUP($A9,'Return Data'!$B$7:$R$2843,11,0)</f>
        <v>24.309799999999999</v>
      </c>
      <c r="G9" s="66">
        <f t="shared" ref="G9:G41" si="1">RANK(F9,F$8:F$41,0)</f>
        <v>25</v>
      </c>
      <c r="H9" s="65">
        <f>VLOOKUP($A9,'Return Data'!$B$7:$R$2843,12,0)</f>
        <v>32.977899999999998</v>
      </c>
      <c r="I9" s="66">
        <f t="shared" ref="I9:I41" si="2">RANK(H9,H$8:H$41,0)</f>
        <v>29</v>
      </c>
      <c r="J9" s="65">
        <f>VLOOKUP($A9,'Return Data'!$B$7:$R$2843,13,0)</f>
        <v>47.632100000000001</v>
      </c>
      <c r="K9" s="66">
        <f t="shared" ref="K9:K41" si="3">RANK(J9,J$8:J$41,0)</f>
        <v>32</v>
      </c>
      <c r="L9" s="65">
        <f>VLOOKUP($A9,'Return Data'!$B$7:$R$2843,17,0)</f>
        <v>17.529399999999999</v>
      </c>
      <c r="M9" s="66">
        <f t="shared" ref="M9:M41" si="4">RANK(L9,L$8:L$41,0)</f>
        <v>7</v>
      </c>
      <c r="N9" s="65">
        <f>VLOOKUP($A9,'Return Data'!$B$7:$R$2843,14,0)</f>
        <v>14.9794</v>
      </c>
      <c r="O9" s="66">
        <f t="shared" ref="O9:O41" si="5">RANK(N9,N$8:N$41,0)</f>
        <v>5</v>
      </c>
      <c r="P9" s="65"/>
      <c r="Q9" s="66"/>
      <c r="R9" s="65">
        <f>VLOOKUP($A9,'Return Data'!$B$7:$R$2843,16,0)</f>
        <v>15.200200000000001</v>
      </c>
      <c r="S9" s="67">
        <f t="shared" ref="S9:S41" si="6">RANK(R9,R$8:R$41,0)</f>
        <v>16</v>
      </c>
    </row>
    <row r="10" spans="1:20" x14ac:dyDescent="0.3">
      <c r="A10" s="63" t="s">
        <v>1271</v>
      </c>
      <c r="B10" s="64">
        <f>VLOOKUP($A10,'Return Data'!$B$7:$R$2843,3,0)</f>
        <v>44302</v>
      </c>
      <c r="C10" s="65">
        <f>VLOOKUP($A10,'Return Data'!$B$7:$R$2843,4,0)</f>
        <v>139.81</v>
      </c>
      <c r="D10" s="65">
        <f>VLOOKUP($A10,'Return Data'!$B$7:$R$2843,10,0)</f>
        <v>4.7500999999999998</v>
      </c>
      <c r="E10" s="66">
        <f t="shared" si="0"/>
        <v>10</v>
      </c>
      <c r="F10" s="65">
        <f>VLOOKUP($A10,'Return Data'!$B$7:$R$2843,11,0)</f>
        <v>30.847000000000001</v>
      </c>
      <c r="G10" s="66">
        <f t="shared" si="1"/>
        <v>13</v>
      </c>
      <c r="H10" s="65">
        <f>VLOOKUP($A10,'Return Data'!$B$7:$R$2843,12,0)</f>
        <v>43.247999999999998</v>
      </c>
      <c r="I10" s="66">
        <f t="shared" si="2"/>
        <v>8</v>
      </c>
      <c r="J10" s="65">
        <f>VLOOKUP($A10,'Return Data'!$B$7:$R$2843,13,0)</f>
        <v>62.929699999999997</v>
      </c>
      <c r="K10" s="66">
        <f t="shared" si="3"/>
        <v>10</v>
      </c>
      <c r="L10" s="65">
        <f>VLOOKUP($A10,'Return Data'!$B$7:$R$2843,17,0)</f>
        <v>15.506500000000001</v>
      </c>
      <c r="M10" s="66">
        <f t="shared" si="4"/>
        <v>11</v>
      </c>
      <c r="N10" s="65">
        <f>VLOOKUP($A10,'Return Data'!$B$7:$R$2843,14,0)</f>
        <v>9.9108000000000001</v>
      </c>
      <c r="O10" s="66">
        <f t="shared" si="5"/>
        <v>16</v>
      </c>
      <c r="P10" s="65">
        <f>VLOOKUP($A10,'Return Data'!$B$7:$R$2843,15,0)</f>
        <v>13.376200000000001</v>
      </c>
      <c r="Q10" s="66">
        <f t="shared" ref="Q10:Q41" si="7">RANK(P10,P$8:P$41,0)</f>
        <v>19</v>
      </c>
      <c r="R10" s="65">
        <f>VLOOKUP($A10,'Return Data'!$B$7:$R$2843,16,0)</f>
        <v>13.0457</v>
      </c>
      <c r="S10" s="67">
        <f t="shared" si="6"/>
        <v>27</v>
      </c>
    </row>
    <row r="11" spans="1:20" x14ac:dyDescent="0.3">
      <c r="A11" s="63" t="s">
        <v>1273</v>
      </c>
      <c r="B11" s="64">
        <f>VLOOKUP($A11,'Return Data'!$B$7:$R$2843,3,0)</f>
        <v>44302</v>
      </c>
      <c r="C11" s="65">
        <f>VLOOKUP($A11,'Return Data'!$B$7:$R$2843,4,0)</f>
        <v>67.489999999999995</v>
      </c>
      <c r="D11" s="65">
        <f>VLOOKUP($A11,'Return Data'!$B$7:$R$2843,10,0)</f>
        <v>5.0656999999999996</v>
      </c>
      <c r="E11" s="66">
        <f t="shared" si="0"/>
        <v>8</v>
      </c>
      <c r="F11" s="65">
        <f>VLOOKUP($A11,'Return Data'!$B$7:$R$2843,11,0)</f>
        <v>28.249500000000001</v>
      </c>
      <c r="G11" s="66">
        <f t="shared" si="1"/>
        <v>16</v>
      </c>
      <c r="H11" s="65">
        <f>VLOOKUP($A11,'Return Data'!$B$7:$R$2843,12,0)</f>
        <v>37.322699999999998</v>
      </c>
      <c r="I11" s="66">
        <f t="shared" si="2"/>
        <v>21</v>
      </c>
      <c r="J11" s="65">
        <f>VLOOKUP($A11,'Return Data'!$B$7:$R$2843,13,0)</f>
        <v>55.740200000000002</v>
      </c>
      <c r="K11" s="66">
        <f t="shared" si="3"/>
        <v>24</v>
      </c>
      <c r="L11" s="65">
        <f>VLOOKUP($A11,'Return Data'!$B$7:$R$2843,17,0)</f>
        <v>14.4697</v>
      </c>
      <c r="M11" s="66">
        <f t="shared" si="4"/>
        <v>14</v>
      </c>
      <c r="N11" s="65">
        <f>VLOOKUP($A11,'Return Data'!$B$7:$R$2843,14,0)</f>
        <v>9.1484000000000005</v>
      </c>
      <c r="O11" s="66">
        <f t="shared" si="5"/>
        <v>20</v>
      </c>
      <c r="P11" s="65">
        <f>VLOOKUP($A11,'Return Data'!$B$7:$R$2843,15,0)</f>
        <v>13.9636</v>
      </c>
      <c r="Q11" s="66">
        <f t="shared" si="7"/>
        <v>17</v>
      </c>
      <c r="R11" s="65">
        <f>VLOOKUP($A11,'Return Data'!$B$7:$R$2843,16,0)</f>
        <v>15.228</v>
      </c>
      <c r="S11" s="67">
        <f t="shared" si="6"/>
        <v>15</v>
      </c>
    </row>
    <row r="12" spans="1:20" x14ac:dyDescent="0.3">
      <c r="A12" s="63" t="s">
        <v>1847</v>
      </c>
      <c r="B12" s="64">
        <f>VLOOKUP($A12,'Return Data'!$B$7:$R$2843,3,0)</f>
        <v>44302</v>
      </c>
      <c r="C12" s="65">
        <f>VLOOKUP($A12,'Return Data'!$B$7:$R$2843,4,0)</f>
        <v>193.89</v>
      </c>
      <c r="D12" s="65">
        <f>VLOOKUP($A12,'Return Data'!$B$7:$R$2843,10,0)</f>
        <v>2.8321000000000001</v>
      </c>
      <c r="E12" s="66">
        <f t="shared" si="0"/>
        <v>21</v>
      </c>
      <c r="F12" s="65">
        <f>VLOOKUP($A12,'Return Data'!$B$7:$R$2843,11,0)</f>
        <v>23.081299999999999</v>
      </c>
      <c r="G12" s="66">
        <f t="shared" si="1"/>
        <v>29</v>
      </c>
      <c r="H12" s="65">
        <f>VLOOKUP($A12,'Return Data'!$B$7:$R$2843,12,0)</f>
        <v>36.3215</v>
      </c>
      <c r="I12" s="66">
        <f t="shared" si="2"/>
        <v>23</v>
      </c>
      <c r="J12" s="65">
        <f>VLOOKUP($A12,'Return Data'!$B$7:$R$2843,13,0)</f>
        <v>56.514400000000002</v>
      </c>
      <c r="K12" s="66">
        <f t="shared" si="3"/>
        <v>22</v>
      </c>
      <c r="L12" s="65">
        <f>VLOOKUP($A12,'Return Data'!$B$7:$R$2843,17,0)</f>
        <v>17.5185</v>
      </c>
      <c r="M12" s="66">
        <f t="shared" si="4"/>
        <v>8</v>
      </c>
      <c r="N12" s="65">
        <f>VLOOKUP($A12,'Return Data'!$B$7:$R$2843,14,0)</f>
        <v>14.9451</v>
      </c>
      <c r="O12" s="66">
        <f t="shared" si="5"/>
        <v>6</v>
      </c>
      <c r="P12" s="65">
        <f>VLOOKUP($A12,'Return Data'!$B$7:$R$2843,15,0)</f>
        <v>16.853300000000001</v>
      </c>
      <c r="Q12" s="66">
        <f t="shared" si="7"/>
        <v>6</v>
      </c>
      <c r="R12" s="65">
        <f>VLOOKUP($A12,'Return Data'!$B$7:$R$2843,16,0)</f>
        <v>14.3147</v>
      </c>
      <c r="S12" s="67">
        <f t="shared" si="6"/>
        <v>19</v>
      </c>
    </row>
    <row r="13" spans="1:20" x14ac:dyDescent="0.3">
      <c r="A13" s="102" t="s">
        <v>1895</v>
      </c>
      <c r="B13" s="64">
        <f>VLOOKUP($A13,'Return Data'!$B$7:$R$2843,3,0)</f>
        <v>44302</v>
      </c>
      <c r="C13" s="65">
        <f>VLOOKUP($A13,'Return Data'!$B$7:$R$2843,4,0)</f>
        <v>58.008000000000003</v>
      </c>
      <c r="D13" s="65">
        <f>VLOOKUP($A13,'Return Data'!$B$7:$R$2843,10,0)</f>
        <v>4.4341999999999997</v>
      </c>
      <c r="E13" s="66">
        <f t="shared" si="0"/>
        <v>11</v>
      </c>
      <c r="F13" s="65">
        <f>VLOOKUP($A13,'Return Data'!$B$7:$R$2843,11,0)</f>
        <v>32.5715</v>
      </c>
      <c r="G13" s="66">
        <f t="shared" si="1"/>
        <v>9</v>
      </c>
      <c r="H13" s="65">
        <f>VLOOKUP($A13,'Return Data'!$B$7:$R$2843,12,0)</f>
        <v>41.6661</v>
      </c>
      <c r="I13" s="66">
        <f t="shared" si="2"/>
        <v>13</v>
      </c>
      <c r="J13" s="65">
        <f>VLOOKUP($A13,'Return Data'!$B$7:$R$2843,13,0)</f>
        <v>61.0886</v>
      </c>
      <c r="K13" s="66">
        <f t="shared" si="3"/>
        <v>15</v>
      </c>
      <c r="L13" s="65">
        <f>VLOOKUP($A13,'Return Data'!$B$7:$R$2843,17,0)</f>
        <v>18.7392</v>
      </c>
      <c r="M13" s="66">
        <f t="shared" si="4"/>
        <v>6</v>
      </c>
      <c r="N13" s="65">
        <f>VLOOKUP($A13,'Return Data'!$B$7:$R$2843,14,0)</f>
        <v>13.6469</v>
      </c>
      <c r="O13" s="66">
        <f t="shared" si="5"/>
        <v>8</v>
      </c>
      <c r="P13" s="65">
        <f>VLOOKUP($A13,'Return Data'!$B$7:$R$2843,15,0)</f>
        <v>16.8842</v>
      </c>
      <c r="Q13" s="66">
        <f t="shared" si="7"/>
        <v>5</v>
      </c>
      <c r="R13" s="65">
        <f>VLOOKUP($A13,'Return Data'!$B$7:$R$2843,16,0)</f>
        <v>15.277100000000001</v>
      </c>
      <c r="S13" s="67">
        <f t="shared" si="6"/>
        <v>14</v>
      </c>
    </row>
    <row r="14" spans="1:20" x14ac:dyDescent="0.3">
      <c r="A14" s="102" t="s">
        <v>1808</v>
      </c>
      <c r="B14" s="64">
        <f>VLOOKUP($A14,'Return Data'!$B$7:$R$2843,3,0)</f>
        <v>44302</v>
      </c>
      <c r="C14" s="65">
        <f>VLOOKUP($A14,'Return Data'!$B$7:$R$2843,4,0)</f>
        <v>19.977</v>
      </c>
      <c r="D14" s="65">
        <f>VLOOKUP($A14,'Return Data'!$B$7:$R$2843,10,0)</f>
        <v>3.8792</v>
      </c>
      <c r="E14" s="66">
        <f t="shared" si="0"/>
        <v>13</v>
      </c>
      <c r="F14" s="65">
        <f>VLOOKUP($A14,'Return Data'!$B$7:$R$2843,11,0)</f>
        <v>28.222100000000001</v>
      </c>
      <c r="G14" s="66">
        <f t="shared" si="1"/>
        <v>17</v>
      </c>
      <c r="H14" s="65">
        <f>VLOOKUP($A14,'Return Data'!$B$7:$R$2843,12,0)</f>
        <v>41.741199999999999</v>
      </c>
      <c r="I14" s="66">
        <f t="shared" si="2"/>
        <v>11</v>
      </c>
      <c r="J14" s="65">
        <f>VLOOKUP($A14,'Return Data'!$B$7:$R$2843,13,0)</f>
        <v>61.966900000000003</v>
      </c>
      <c r="K14" s="66">
        <f t="shared" si="3"/>
        <v>11</v>
      </c>
      <c r="L14" s="65">
        <f>VLOOKUP($A14,'Return Data'!$B$7:$R$2843,17,0)</f>
        <v>14.242100000000001</v>
      </c>
      <c r="M14" s="66">
        <f t="shared" si="4"/>
        <v>15</v>
      </c>
      <c r="N14" s="65">
        <f>VLOOKUP($A14,'Return Data'!$B$7:$R$2843,14,0)</f>
        <v>10.2578</v>
      </c>
      <c r="O14" s="66">
        <f t="shared" si="5"/>
        <v>15</v>
      </c>
      <c r="P14" s="65">
        <f>VLOOKUP($A14,'Return Data'!$B$7:$R$2843,15,0)</f>
        <v>15.7021</v>
      </c>
      <c r="Q14" s="66">
        <f t="shared" si="7"/>
        <v>9</v>
      </c>
      <c r="R14" s="65">
        <f>VLOOKUP($A14,'Return Data'!$B$7:$R$2843,16,0)</f>
        <v>11.8024</v>
      </c>
      <c r="S14" s="67">
        <f t="shared" si="6"/>
        <v>31</v>
      </c>
    </row>
    <row r="15" spans="1:20" x14ac:dyDescent="0.3">
      <c r="A15" s="63" t="s">
        <v>1849</v>
      </c>
      <c r="B15" s="64">
        <f>VLOOKUP($A15,'Return Data'!$B$7:$R$2843,3,0)</f>
        <v>44302</v>
      </c>
      <c r="C15" s="65">
        <f>VLOOKUP($A15,'Return Data'!$B$7:$R$2843,4,0)</f>
        <v>13.6439</v>
      </c>
      <c r="D15" s="65">
        <f>VLOOKUP($A15,'Return Data'!$B$7:$R$2843,10,0)</f>
        <v>2.4754999999999998</v>
      </c>
      <c r="E15" s="66">
        <f t="shared" si="0"/>
        <v>25</v>
      </c>
      <c r="F15" s="65">
        <f>VLOOKUP($A15,'Return Data'!$B$7:$R$2843,11,0)</f>
        <v>25.2561</v>
      </c>
      <c r="G15" s="66">
        <f t="shared" si="1"/>
        <v>21</v>
      </c>
      <c r="H15" s="65">
        <f>VLOOKUP($A15,'Return Data'!$B$7:$R$2843,12,0)</f>
        <v>35.856200000000001</v>
      </c>
      <c r="I15" s="66">
        <f t="shared" si="2"/>
        <v>25</v>
      </c>
      <c r="J15" s="65">
        <f>VLOOKUP($A15,'Return Data'!$B$7:$R$2843,13,0)</f>
        <v>56.481099999999998</v>
      </c>
      <c r="K15" s="66">
        <f t="shared" si="3"/>
        <v>23</v>
      </c>
      <c r="L15" s="65">
        <f>VLOOKUP($A15,'Return Data'!$B$7:$R$2843,17,0)</f>
        <v>11.6028</v>
      </c>
      <c r="M15" s="66">
        <f t="shared" ref="M15" si="8">RANK(L15,L$8:L$41,0)</f>
        <v>22</v>
      </c>
      <c r="N15" s="65"/>
      <c r="O15" s="66"/>
      <c r="P15" s="65"/>
      <c r="Q15" s="66"/>
      <c r="R15" s="65">
        <f>VLOOKUP($A15,'Return Data'!$B$7:$R$2843,16,0)</f>
        <v>11.8584</v>
      </c>
      <c r="S15" s="67">
        <f t="shared" si="6"/>
        <v>30</v>
      </c>
    </row>
    <row r="16" spans="1:20" x14ac:dyDescent="0.3">
      <c r="A16" s="63" t="s">
        <v>1815</v>
      </c>
      <c r="B16" s="64">
        <f>VLOOKUP($A16,'Return Data'!$B$7:$R$2843,3,0)</f>
        <v>44302</v>
      </c>
      <c r="C16" s="65">
        <f>VLOOKUP($A16,'Return Data'!$B$7:$R$2843,4,0)</f>
        <v>817.93730000000005</v>
      </c>
      <c r="D16" s="65">
        <f>VLOOKUP($A16,'Return Data'!$B$7:$R$2843,10,0)</f>
        <v>2.8269000000000002</v>
      </c>
      <c r="E16" s="66">
        <f t="shared" si="0"/>
        <v>22</v>
      </c>
      <c r="F16" s="65">
        <f>VLOOKUP($A16,'Return Data'!$B$7:$R$2843,11,0)</f>
        <v>36.877000000000002</v>
      </c>
      <c r="G16" s="66">
        <f t="shared" si="1"/>
        <v>4</v>
      </c>
      <c r="H16" s="65">
        <f>VLOOKUP($A16,'Return Data'!$B$7:$R$2843,12,0)</f>
        <v>46.976900000000001</v>
      </c>
      <c r="I16" s="66">
        <f t="shared" si="2"/>
        <v>5</v>
      </c>
      <c r="J16" s="65">
        <f>VLOOKUP($A16,'Return Data'!$B$7:$R$2843,13,0)</f>
        <v>70.280699999999996</v>
      </c>
      <c r="K16" s="66">
        <f t="shared" si="3"/>
        <v>5</v>
      </c>
      <c r="L16" s="65">
        <f>VLOOKUP($A16,'Return Data'!$B$7:$R$2843,17,0)</f>
        <v>12.4794</v>
      </c>
      <c r="M16" s="66">
        <f t="shared" si="4"/>
        <v>20</v>
      </c>
      <c r="N16" s="65">
        <f>VLOOKUP($A16,'Return Data'!$B$7:$R$2843,14,0)</f>
        <v>10.2988</v>
      </c>
      <c r="O16" s="66">
        <f t="shared" si="5"/>
        <v>13</v>
      </c>
      <c r="P16" s="65">
        <f>VLOOKUP($A16,'Return Data'!$B$7:$R$2843,15,0)</f>
        <v>12.5932</v>
      </c>
      <c r="Q16" s="66">
        <f t="shared" si="7"/>
        <v>20</v>
      </c>
      <c r="R16" s="65">
        <f>VLOOKUP($A16,'Return Data'!$B$7:$R$2843,16,0)</f>
        <v>15.161</v>
      </c>
      <c r="S16" s="67">
        <f t="shared" si="6"/>
        <v>17</v>
      </c>
    </row>
    <row r="17" spans="1:19" x14ac:dyDescent="0.3">
      <c r="A17" s="63" t="s">
        <v>1817</v>
      </c>
      <c r="B17" s="64">
        <f>VLOOKUP($A17,'Return Data'!$B$7:$R$2843,3,0)</f>
        <v>44302</v>
      </c>
      <c r="C17" s="65">
        <f>VLOOKUP($A17,'Return Data'!$B$7:$R$2843,4,0)</f>
        <v>837.68799999999999</v>
      </c>
      <c r="D17" s="65">
        <f>VLOOKUP($A17,'Return Data'!$B$7:$R$2843,10,0)</f>
        <v>3.2631000000000001</v>
      </c>
      <c r="E17" s="66">
        <f t="shared" si="0"/>
        <v>16</v>
      </c>
      <c r="F17" s="65">
        <f>VLOOKUP($A17,'Return Data'!$B$7:$R$2843,11,0)</f>
        <v>39.066299999999998</v>
      </c>
      <c r="G17" s="66">
        <f t="shared" si="1"/>
        <v>3</v>
      </c>
      <c r="H17" s="65">
        <f>VLOOKUP($A17,'Return Data'!$B$7:$R$2843,12,0)</f>
        <v>45.571199999999997</v>
      </c>
      <c r="I17" s="66">
        <f t="shared" si="2"/>
        <v>6</v>
      </c>
      <c r="J17" s="65">
        <f>VLOOKUP($A17,'Return Data'!$B$7:$R$2843,13,0)</f>
        <v>61.472700000000003</v>
      </c>
      <c r="K17" s="66">
        <f t="shared" si="3"/>
        <v>14</v>
      </c>
      <c r="L17" s="65">
        <f>VLOOKUP($A17,'Return Data'!$B$7:$R$2843,17,0)</f>
        <v>8.1117000000000008</v>
      </c>
      <c r="M17" s="66">
        <f t="shared" si="4"/>
        <v>30</v>
      </c>
      <c r="N17" s="65">
        <f>VLOOKUP($A17,'Return Data'!$B$7:$R$2843,14,0)</f>
        <v>9.1821000000000002</v>
      </c>
      <c r="O17" s="66">
        <f t="shared" si="5"/>
        <v>19</v>
      </c>
      <c r="P17" s="65">
        <f>VLOOKUP($A17,'Return Data'!$B$7:$R$2843,15,0)</f>
        <v>14.0381</v>
      </c>
      <c r="Q17" s="66">
        <f t="shared" si="7"/>
        <v>15</v>
      </c>
      <c r="R17" s="65">
        <f>VLOOKUP($A17,'Return Data'!$B$7:$R$2843,16,0)</f>
        <v>13.4796</v>
      </c>
      <c r="S17" s="67">
        <f t="shared" si="6"/>
        <v>24</v>
      </c>
    </row>
    <row r="18" spans="1:19" x14ac:dyDescent="0.3">
      <c r="A18" s="102" t="s">
        <v>1811</v>
      </c>
      <c r="B18" s="64">
        <f>VLOOKUP($A18,'Return Data'!$B$7:$R$2843,3,0)</f>
        <v>44302</v>
      </c>
      <c r="C18" s="65">
        <f>VLOOKUP($A18,'Return Data'!$B$7:$R$2843,4,0)</f>
        <v>113.378</v>
      </c>
      <c r="D18" s="65">
        <f>VLOOKUP($A18,'Return Data'!$B$7:$R$2843,10,0)</f>
        <v>1.3298000000000001</v>
      </c>
      <c r="E18" s="66">
        <f t="shared" si="0"/>
        <v>29</v>
      </c>
      <c r="F18" s="65">
        <f>VLOOKUP($A18,'Return Data'!$B$7:$R$2843,11,0)</f>
        <v>24.455300000000001</v>
      </c>
      <c r="G18" s="66">
        <f t="shared" si="1"/>
        <v>24</v>
      </c>
      <c r="H18" s="65">
        <f>VLOOKUP($A18,'Return Data'!$B$7:$R$2843,12,0)</f>
        <v>36.960599999999999</v>
      </c>
      <c r="I18" s="66">
        <f t="shared" si="2"/>
        <v>22</v>
      </c>
      <c r="J18" s="65">
        <f>VLOOKUP($A18,'Return Data'!$B$7:$R$2843,13,0)</f>
        <v>59.216000000000001</v>
      </c>
      <c r="K18" s="66">
        <f t="shared" si="3"/>
        <v>18</v>
      </c>
      <c r="L18" s="65">
        <f>VLOOKUP($A18,'Return Data'!$B$7:$R$2843,17,0)</f>
        <v>10.0212</v>
      </c>
      <c r="M18" s="66">
        <f t="shared" si="4"/>
        <v>27</v>
      </c>
      <c r="N18" s="65">
        <f>VLOOKUP($A18,'Return Data'!$B$7:$R$2843,14,0)</f>
        <v>7.1041999999999996</v>
      </c>
      <c r="O18" s="66">
        <f t="shared" si="5"/>
        <v>25</v>
      </c>
      <c r="P18" s="65">
        <f>VLOOKUP($A18,'Return Data'!$B$7:$R$2843,15,0)</f>
        <v>12.270099999999999</v>
      </c>
      <c r="Q18" s="66">
        <f t="shared" si="7"/>
        <v>21</v>
      </c>
      <c r="R18" s="65">
        <f>VLOOKUP($A18,'Return Data'!$B$7:$R$2843,16,0)</f>
        <v>13.993600000000001</v>
      </c>
      <c r="S18" s="67">
        <f t="shared" si="6"/>
        <v>22</v>
      </c>
    </row>
    <row r="19" spans="1:19" x14ac:dyDescent="0.3">
      <c r="A19" s="63" t="s">
        <v>1275</v>
      </c>
      <c r="B19" s="64">
        <f>VLOOKUP($A19,'Return Data'!$B$7:$R$2843,3,0)</f>
        <v>44302</v>
      </c>
      <c r="C19" s="65">
        <f>VLOOKUP($A19,'Return Data'!$B$7:$R$2843,4,0)</f>
        <v>380.25</v>
      </c>
      <c r="D19" s="65">
        <f>VLOOKUP($A19,'Return Data'!$B$7:$R$2843,10,0)</f>
        <v>4.1723999999999997</v>
      </c>
      <c r="E19" s="66">
        <f t="shared" si="0"/>
        <v>12</v>
      </c>
      <c r="F19" s="65">
        <f>VLOOKUP($A19,'Return Data'!$B$7:$R$2843,11,0)</f>
        <v>34.264299999999999</v>
      </c>
      <c r="G19" s="66">
        <f t="shared" si="1"/>
        <v>7</v>
      </c>
      <c r="H19" s="65">
        <f>VLOOKUP($A19,'Return Data'!$B$7:$R$2843,12,0)</f>
        <v>41.683399999999999</v>
      </c>
      <c r="I19" s="66">
        <f t="shared" si="2"/>
        <v>12</v>
      </c>
      <c r="J19" s="65">
        <f>VLOOKUP($A19,'Return Data'!$B$7:$R$2843,13,0)</f>
        <v>59.146999999999998</v>
      </c>
      <c r="K19" s="66">
        <f t="shared" si="3"/>
        <v>19</v>
      </c>
      <c r="L19" s="65">
        <f>VLOOKUP($A19,'Return Data'!$B$7:$R$2843,17,0)</f>
        <v>9.6753</v>
      </c>
      <c r="M19" s="66">
        <f t="shared" si="4"/>
        <v>28</v>
      </c>
      <c r="N19" s="65">
        <f>VLOOKUP($A19,'Return Data'!$B$7:$R$2843,14,0)</f>
        <v>9.7095000000000002</v>
      </c>
      <c r="O19" s="66">
        <f t="shared" si="5"/>
        <v>17</v>
      </c>
      <c r="P19" s="65">
        <f>VLOOKUP($A19,'Return Data'!$B$7:$R$2843,15,0)</f>
        <v>13.7498</v>
      </c>
      <c r="Q19" s="66">
        <f t="shared" si="7"/>
        <v>18</v>
      </c>
      <c r="R19" s="65">
        <f>VLOOKUP($A19,'Return Data'!$B$7:$R$2843,16,0)</f>
        <v>14.5969</v>
      </c>
      <c r="S19" s="67">
        <f t="shared" si="6"/>
        <v>18</v>
      </c>
    </row>
    <row r="20" spans="1:19" x14ac:dyDescent="0.3">
      <c r="A20" s="63" t="s">
        <v>1819</v>
      </c>
      <c r="B20" s="64">
        <f>VLOOKUP($A20,'Return Data'!$B$7:$R$2843,3,0)</f>
        <v>44302</v>
      </c>
      <c r="C20" s="65">
        <f>VLOOKUP($A20,'Return Data'!$B$7:$R$2843,4,0)</f>
        <v>29.55</v>
      </c>
      <c r="D20" s="65">
        <f>VLOOKUP($A20,'Return Data'!$B$7:$R$2843,10,0)</f>
        <v>2.3553999999999999</v>
      </c>
      <c r="E20" s="66">
        <f t="shared" si="0"/>
        <v>26</v>
      </c>
      <c r="F20" s="65">
        <f>VLOOKUP($A20,'Return Data'!$B$7:$R$2843,11,0)</f>
        <v>24.055399999999999</v>
      </c>
      <c r="G20" s="66">
        <f t="shared" si="1"/>
        <v>26</v>
      </c>
      <c r="H20" s="65">
        <f>VLOOKUP($A20,'Return Data'!$B$7:$R$2843,12,0)</f>
        <v>35.0548</v>
      </c>
      <c r="I20" s="66">
        <f t="shared" si="2"/>
        <v>27</v>
      </c>
      <c r="J20" s="65">
        <f>VLOOKUP($A20,'Return Data'!$B$7:$R$2843,13,0)</f>
        <v>52.871200000000002</v>
      </c>
      <c r="K20" s="66">
        <f t="shared" si="3"/>
        <v>28</v>
      </c>
      <c r="L20" s="65">
        <f>VLOOKUP($A20,'Return Data'!$B$7:$R$2843,17,0)</f>
        <v>14.528600000000001</v>
      </c>
      <c r="M20" s="66">
        <f t="shared" si="4"/>
        <v>13</v>
      </c>
      <c r="N20" s="65">
        <f>VLOOKUP($A20,'Return Data'!$B$7:$R$2843,14,0)</f>
        <v>9.1158000000000001</v>
      </c>
      <c r="O20" s="66">
        <f t="shared" si="5"/>
        <v>21</v>
      </c>
      <c r="P20" s="65">
        <f>VLOOKUP($A20,'Return Data'!$B$7:$R$2843,15,0)</f>
        <v>12.008900000000001</v>
      </c>
      <c r="Q20" s="66">
        <f t="shared" si="7"/>
        <v>23</v>
      </c>
      <c r="R20" s="65">
        <f>VLOOKUP($A20,'Return Data'!$B$7:$R$2843,16,0)</f>
        <v>16.593499999999999</v>
      </c>
      <c r="S20" s="67">
        <f t="shared" si="6"/>
        <v>8</v>
      </c>
    </row>
    <row r="21" spans="1:19" x14ac:dyDescent="0.3">
      <c r="A21" s="63" t="s">
        <v>1841</v>
      </c>
      <c r="B21" s="64">
        <f>VLOOKUP($A21,'Return Data'!$B$7:$R$2843,3,0)</f>
        <v>44302</v>
      </c>
      <c r="C21" s="65">
        <f>VLOOKUP($A21,'Return Data'!$B$7:$R$2843,4,0)</f>
        <v>118.14</v>
      </c>
      <c r="D21" s="65">
        <f>VLOOKUP($A21,'Return Data'!$B$7:$R$2843,10,0)</f>
        <v>2.4809000000000001</v>
      </c>
      <c r="E21" s="66">
        <f t="shared" si="0"/>
        <v>24</v>
      </c>
      <c r="F21" s="65">
        <f>VLOOKUP($A21,'Return Data'!$B$7:$R$2843,11,0)</f>
        <v>25.801300000000001</v>
      </c>
      <c r="G21" s="66">
        <f t="shared" si="1"/>
        <v>20</v>
      </c>
      <c r="H21" s="65">
        <f>VLOOKUP($A21,'Return Data'!$B$7:$R$2843,12,0)</f>
        <v>36.058999999999997</v>
      </c>
      <c r="I21" s="66">
        <f t="shared" si="2"/>
        <v>24</v>
      </c>
      <c r="J21" s="65">
        <f>VLOOKUP($A21,'Return Data'!$B$7:$R$2843,13,0)</f>
        <v>49.317500000000003</v>
      </c>
      <c r="K21" s="66">
        <f t="shared" si="3"/>
        <v>30</v>
      </c>
      <c r="L21" s="65">
        <f>VLOOKUP($A21,'Return Data'!$B$7:$R$2843,17,0)</f>
        <v>9.5808999999999997</v>
      </c>
      <c r="M21" s="66">
        <f t="shared" si="4"/>
        <v>29</v>
      </c>
      <c r="N21" s="65">
        <f>VLOOKUP($A21,'Return Data'!$B$7:$R$2843,14,0)</f>
        <v>6.3262999999999998</v>
      </c>
      <c r="O21" s="66">
        <f t="shared" si="5"/>
        <v>27</v>
      </c>
      <c r="P21" s="65">
        <f>VLOOKUP($A21,'Return Data'!$B$7:$R$2843,15,0)</f>
        <v>10.352</v>
      </c>
      <c r="Q21" s="66">
        <f t="shared" si="7"/>
        <v>25</v>
      </c>
      <c r="R21" s="65">
        <f>VLOOKUP($A21,'Return Data'!$B$7:$R$2843,16,0)</f>
        <v>13.7995</v>
      </c>
      <c r="S21" s="67">
        <f t="shared" si="6"/>
        <v>23</v>
      </c>
    </row>
    <row r="22" spans="1:19" x14ac:dyDescent="0.3">
      <c r="A22" s="63" t="s">
        <v>1278</v>
      </c>
      <c r="B22" s="64">
        <f>VLOOKUP($A22,'Return Data'!$B$7:$R$2843,3,0)</f>
        <v>44302</v>
      </c>
      <c r="C22" s="65">
        <f>VLOOKUP($A22,'Return Data'!$B$7:$R$2843,4,0)</f>
        <v>69.14</v>
      </c>
      <c r="D22" s="65">
        <f>VLOOKUP($A22,'Return Data'!$B$7:$R$2843,10,0)</f>
        <v>3.5649999999999999</v>
      </c>
      <c r="E22" s="66">
        <f t="shared" si="0"/>
        <v>14</v>
      </c>
      <c r="F22" s="65">
        <f>VLOOKUP($A22,'Return Data'!$B$7:$R$2843,11,0)</f>
        <v>28.9925</v>
      </c>
      <c r="G22" s="66">
        <f t="shared" si="1"/>
        <v>14</v>
      </c>
      <c r="H22" s="65">
        <f>VLOOKUP($A22,'Return Data'!$B$7:$R$2843,12,0)</f>
        <v>41.506300000000003</v>
      </c>
      <c r="I22" s="66">
        <f t="shared" si="2"/>
        <v>14</v>
      </c>
      <c r="J22" s="65">
        <f>VLOOKUP($A22,'Return Data'!$B$7:$R$2843,13,0)</f>
        <v>60.268900000000002</v>
      </c>
      <c r="K22" s="66">
        <f t="shared" si="3"/>
        <v>16</v>
      </c>
      <c r="L22" s="65">
        <f>VLOOKUP($A22,'Return Data'!$B$7:$R$2843,17,0)</f>
        <v>15.164899999999999</v>
      </c>
      <c r="M22" s="66">
        <f t="shared" si="4"/>
        <v>12</v>
      </c>
      <c r="N22" s="65">
        <f>VLOOKUP($A22,'Return Data'!$B$7:$R$2843,14,0)</f>
        <v>7.7092000000000001</v>
      </c>
      <c r="O22" s="66">
        <f t="shared" si="5"/>
        <v>22</v>
      </c>
      <c r="P22" s="65">
        <f>VLOOKUP($A22,'Return Data'!$B$7:$R$2843,15,0)</f>
        <v>14.298999999999999</v>
      </c>
      <c r="Q22" s="66">
        <f t="shared" si="7"/>
        <v>13</v>
      </c>
      <c r="R22" s="65">
        <f>VLOOKUP($A22,'Return Data'!$B$7:$R$2843,16,0)</f>
        <v>17.776800000000001</v>
      </c>
      <c r="S22" s="67">
        <f t="shared" si="6"/>
        <v>5</v>
      </c>
    </row>
    <row r="23" spans="1:19" x14ac:dyDescent="0.3">
      <c r="A23" s="63" t="s">
        <v>1279</v>
      </c>
      <c r="B23" s="64">
        <f>VLOOKUP($A23,'Return Data'!$B$7:$R$2843,3,0)</f>
        <v>44302</v>
      </c>
      <c r="C23" s="65">
        <f>VLOOKUP($A23,'Return Data'!$B$7:$R$2843,4,0)</f>
        <v>13.3719</v>
      </c>
      <c r="D23" s="65">
        <f>VLOOKUP($A23,'Return Data'!$B$7:$R$2843,10,0)</f>
        <v>6.2392000000000003</v>
      </c>
      <c r="E23" s="66">
        <f t="shared" si="0"/>
        <v>5</v>
      </c>
      <c r="F23" s="65">
        <f>VLOOKUP($A23,'Return Data'!$B$7:$R$2843,11,0)</f>
        <v>32.577500000000001</v>
      </c>
      <c r="G23" s="66">
        <f t="shared" si="1"/>
        <v>8</v>
      </c>
      <c r="H23" s="65">
        <f>VLOOKUP($A23,'Return Data'!$B$7:$R$2843,12,0)</f>
        <v>38.567500000000003</v>
      </c>
      <c r="I23" s="66">
        <f t="shared" si="2"/>
        <v>19</v>
      </c>
      <c r="J23" s="65">
        <f>VLOOKUP($A23,'Return Data'!$B$7:$R$2843,13,0)</f>
        <v>53.869799999999998</v>
      </c>
      <c r="K23" s="66">
        <f t="shared" si="3"/>
        <v>27</v>
      </c>
      <c r="L23" s="65"/>
      <c r="M23" s="66"/>
      <c r="N23" s="65"/>
      <c r="O23" s="66"/>
      <c r="P23" s="65"/>
      <c r="Q23" s="66"/>
      <c r="R23" s="65">
        <f>VLOOKUP($A23,'Return Data'!$B$7:$R$2843,16,0)</f>
        <v>16.309000000000001</v>
      </c>
      <c r="S23" s="67">
        <f t="shared" si="6"/>
        <v>10</v>
      </c>
    </row>
    <row r="24" spans="1:19" x14ac:dyDescent="0.3">
      <c r="A24" s="63" t="s">
        <v>1821</v>
      </c>
      <c r="B24" s="64">
        <f>VLOOKUP($A24,'Return Data'!$B$7:$R$2843,3,0)</f>
        <v>44302</v>
      </c>
      <c r="C24" s="65">
        <f>VLOOKUP($A24,'Return Data'!$B$7:$R$2843,4,0)</f>
        <v>45.372</v>
      </c>
      <c r="D24" s="65">
        <f>VLOOKUP($A24,'Return Data'!$B$7:$R$2843,10,0)</f>
        <v>3.1198000000000001</v>
      </c>
      <c r="E24" s="66">
        <f t="shared" si="0"/>
        <v>18</v>
      </c>
      <c r="F24" s="65">
        <f>VLOOKUP($A24,'Return Data'!$B$7:$R$2843,11,0)</f>
        <v>35.112499999999997</v>
      </c>
      <c r="G24" s="66">
        <f t="shared" si="1"/>
        <v>5</v>
      </c>
      <c r="H24" s="65">
        <f>VLOOKUP($A24,'Return Data'!$B$7:$R$2843,12,0)</f>
        <v>37.667000000000002</v>
      </c>
      <c r="I24" s="66">
        <f t="shared" si="2"/>
        <v>20</v>
      </c>
      <c r="J24" s="65">
        <f>VLOOKUP($A24,'Return Data'!$B$7:$R$2843,13,0)</f>
        <v>55.243699999999997</v>
      </c>
      <c r="K24" s="66">
        <f t="shared" si="3"/>
        <v>25</v>
      </c>
      <c r="L24" s="65">
        <f>VLOOKUP($A24,'Return Data'!$B$7:$R$2843,17,0)</f>
        <v>16.333600000000001</v>
      </c>
      <c r="M24" s="66">
        <f t="shared" si="4"/>
        <v>10</v>
      </c>
      <c r="N24" s="65">
        <f>VLOOKUP($A24,'Return Data'!$B$7:$R$2843,14,0)</f>
        <v>11.8001</v>
      </c>
      <c r="O24" s="66">
        <f t="shared" si="5"/>
        <v>10</v>
      </c>
      <c r="P24" s="65">
        <f>VLOOKUP($A24,'Return Data'!$B$7:$R$2843,15,0)</f>
        <v>16.688600000000001</v>
      </c>
      <c r="Q24" s="66">
        <f t="shared" si="7"/>
        <v>7</v>
      </c>
      <c r="R24" s="65">
        <f>VLOOKUP($A24,'Return Data'!$B$7:$R$2843,16,0)</f>
        <v>15.5002</v>
      </c>
      <c r="S24" s="67">
        <f t="shared" si="6"/>
        <v>12</v>
      </c>
    </row>
    <row r="25" spans="1:19" x14ac:dyDescent="0.3">
      <c r="A25" s="63" t="s">
        <v>1829</v>
      </c>
      <c r="B25" s="64">
        <f>VLOOKUP($A25,'Return Data'!$B$7:$R$2843,3,0)</f>
        <v>44302</v>
      </c>
      <c r="C25" s="65">
        <f>VLOOKUP($A25,'Return Data'!$B$7:$R$2843,4,0)</f>
        <v>48.506</v>
      </c>
      <c r="D25" s="65">
        <f>VLOOKUP($A25,'Return Data'!$B$7:$R$2843,10,0)</f>
        <v>3.0573000000000001</v>
      </c>
      <c r="E25" s="66">
        <f t="shared" si="0"/>
        <v>20</v>
      </c>
      <c r="F25" s="65">
        <f>VLOOKUP($A25,'Return Data'!$B$7:$R$2843,11,0)</f>
        <v>24.562799999999999</v>
      </c>
      <c r="G25" s="66">
        <f t="shared" si="1"/>
        <v>23</v>
      </c>
      <c r="H25" s="65">
        <f>VLOOKUP($A25,'Return Data'!$B$7:$R$2843,12,0)</f>
        <v>35.582500000000003</v>
      </c>
      <c r="I25" s="66">
        <f t="shared" si="2"/>
        <v>26</v>
      </c>
      <c r="J25" s="65">
        <f>VLOOKUP($A25,'Return Data'!$B$7:$R$2843,13,0)</f>
        <v>58.963099999999997</v>
      </c>
      <c r="K25" s="66">
        <f t="shared" si="3"/>
        <v>20</v>
      </c>
      <c r="L25" s="65">
        <f>VLOOKUP($A25,'Return Data'!$B$7:$R$2843,17,0)</f>
        <v>12.861499999999999</v>
      </c>
      <c r="M25" s="66">
        <f t="shared" si="4"/>
        <v>19</v>
      </c>
      <c r="N25" s="65">
        <f>VLOOKUP($A25,'Return Data'!$B$7:$R$2843,14,0)</f>
        <v>11.689299999999999</v>
      </c>
      <c r="O25" s="66">
        <f t="shared" si="5"/>
        <v>11</v>
      </c>
      <c r="P25" s="65">
        <f>VLOOKUP($A25,'Return Data'!$B$7:$R$2843,15,0)</f>
        <v>15.8697</v>
      </c>
      <c r="Q25" s="66">
        <f t="shared" si="7"/>
        <v>8</v>
      </c>
      <c r="R25" s="65">
        <f>VLOOKUP($A25,'Return Data'!$B$7:$R$2843,16,0)</f>
        <v>16.799800000000001</v>
      </c>
      <c r="S25" s="67">
        <f t="shared" si="6"/>
        <v>7</v>
      </c>
    </row>
    <row r="26" spans="1:19" x14ac:dyDescent="0.3">
      <c r="A26" s="63" t="s">
        <v>1843</v>
      </c>
      <c r="B26" s="64">
        <f>VLOOKUP($A26,'Return Data'!$B$7:$R$2843,3,0)</f>
        <v>44302</v>
      </c>
      <c r="C26" s="65">
        <f>VLOOKUP($A26,'Return Data'!$B$7:$R$2843,4,0)</f>
        <v>106.75700000000001</v>
      </c>
      <c r="D26" s="65">
        <f>VLOOKUP($A26,'Return Data'!$B$7:$R$2843,10,0)</f>
        <v>2.8210000000000002</v>
      </c>
      <c r="E26" s="66">
        <f t="shared" si="0"/>
        <v>23</v>
      </c>
      <c r="F26" s="65">
        <f>VLOOKUP($A26,'Return Data'!$B$7:$R$2843,11,0)</f>
        <v>23.202000000000002</v>
      </c>
      <c r="G26" s="66">
        <f t="shared" si="1"/>
        <v>28</v>
      </c>
      <c r="H26" s="65">
        <f>VLOOKUP($A26,'Return Data'!$B$7:$R$2843,12,0)</f>
        <v>34.446199999999997</v>
      </c>
      <c r="I26" s="66">
        <f t="shared" si="2"/>
        <v>28</v>
      </c>
      <c r="J26" s="65">
        <f>VLOOKUP($A26,'Return Data'!$B$7:$R$2843,13,0)</f>
        <v>57.964300000000001</v>
      </c>
      <c r="K26" s="66">
        <f t="shared" si="3"/>
        <v>21</v>
      </c>
      <c r="L26" s="65">
        <f>VLOOKUP($A26,'Return Data'!$B$7:$R$2843,17,0)</f>
        <v>11.0824</v>
      </c>
      <c r="M26" s="66">
        <f t="shared" si="4"/>
        <v>24</v>
      </c>
      <c r="N26" s="65">
        <f>VLOOKUP($A26,'Return Data'!$B$7:$R$2843,14,0)</f>
        <v>7.1448999999999998</v>
      </c>
      <c r="O26" s="66">
        <f t="shared" si="5"/>
        <v>24</v>
      </c>
      <c r="P26" s="65">
        <f>VLOOKUP($A26,'Return Data'!$B$7:$R$2843,15,0)</f>
        <v>12.2157</v>
      </c>
      <c r="Q26" s="66">
        <f t="shared" si="7"/>
        <v>22</v>
      </c>
      <c r="R26" s="65">
        <f>VLOOKUP($A26,'Return Data'!$B$7:$R$2843,16,0)</f>
        <v>13.2517</v>
      </c>
      <c r="S26" s="67">
        <f t="shared" si="6"/>
        <v>26</v>
      </c>
    </row>
    <row r="27" spans="1:19" x14ac:dyDescent="0.3">
      <c r="A27" s="63" t="s">
        <v>1846</v>
      </c>
      <c r="B27" s="64">
        <f>VLOOKUP($A27,'Return Data'!$B$7:$R$2843,3,0)</f>
        <v>44302</v>
      </c>
      <c r="C27" s="65">
        <f>VLOOKUP($A27,'Return Data'!$B$7:$R$2843,4,0)</f>
        <v>60.494199999999999</v>
      </c>
      <c r="D27" s="65">
        <f>VLOOKUP($A27,'Return Data'!$B$7:$R$2843,10,0)</f>
        <v>-4.48E-2</v>
      </c>
      <c r="E27" s="66">
        <f t="shared" si="0"/>
        <v>34</v>
      </c>
      <c r="F27" s="65">
        <f>VLOOKUP($A27,'Return Data'!$B$7:$R$2843,11,0)</f>
        <v>20.194900000000001</v>
      </c>
      <c r="G27" s="66">
        <f t="shared" si="1"/>
        <v>33</v>
      </c>
      <c r="H27" s="65">
        <f>VLOOKUP($A27,'Return Data'!$B$7:$R$2843,12,0)</f>
        <v>27.068899999999999</v>
      </c>
      <c r="I27" s="66">
        <f t="shared" si="2"/>
        <v>34</v>
      </c>
      <c r="J27" s="65">
        <f>VLOOKUP($A27,'Return Data'!$B$7:$R$2843,13,0)</f>
        <v>42.882199999999997</v>
      </c>
      <c r="K27" s="66">
        <f t="shared" si="3"/>
        <v>34</v>
      </c>
      <c r="L27" s="65">
        <f>VLOOKUP($A27,'Return Data'!$B$7:$R$2843,17,0)</f>
        <v>11.311500000000001</v>
      </c>
      <c r="M27" s="66">
        <f t="shared" si="4"/>
        <v>23</v>
      </c>
      <c r="N27" s="65">
        <f>VLOOKUP($A27,'Return Data'!$B$7:$R$2843,14,0)</f>
        <v>9.2354000000000003</v>
      </c>
      <c r="O27" s="66">
        <f t="shared" si="5"/>
        <v>18</v>
      </c>
      <c r="P27" s="65">
        <f>VLOOKUP($A27,'Return Data'!$B$7:$R$2843,15,0)</f>
        <v>10.3362</v>
      </c>
      <c r="Q27" s="66">
        <f t="shared" si="7"/>
        <v>26</v>
      </c>
      <c r="R27" s="65">
        <f>VLOOKUP($A27,'Return Data'!$B$7:$R$2843,16,0)</f>
        <v>9.9852000000000007</v>
      </c>
      <c r="S27" s="67">
        <f t="shared" si="6"/>
        <v>33</v>
      </c>
    </row>
    <row r="28" spans="1:19" x14ac:dyDescent="0.3">
      <c r="A28" s="63" t="s">
        <v>1281</v>
      </c>
      <c r="B28" s="64">
        <f>VLOOKUP($A28,'Return Data'!$B$7:$R$2843,3,0)</f>
        <v>44302</v>
      </c>
      <c r="C28" s="65">
        <f>VLOOKUP($A28,'Return Data'!$B$7:$R$2843,4,0)</f>
        <v>16.764099999999999</v>
      </c>
      <c r="D28" s="65">
        <f>VLOOKUP($A28,'Return Data'!$B$7:$R$2843,10,0)</f>
        <v>9.9783000000000008</v>
      </c>
      <c r="E28" s="66">
        <f t="shared" si="0"/>
        <v>3</v>
      </c>
      <c r="F28" s="65">
        <f>VLOOKUP($A28,'Return Data'!$B$7:$R$2843,11,0)</f>
        <v>34.493699999999997</v>
      </c>
      <c r="G28" s="66">
        <f t="shared" si="1"/>
        <v>6</v>
      </c>
      <c r="H28" s="65">
        <f>VLOOKUP($A28,'Return Data'!$B$7:$R$2843,12,0)</f>
        <v>45.2896</v>
      </c>
      <c r="I28" s="66">
        <f t="shared" si="2"/>
        <v>7</v>
      </c>
      <c r="J28" s="65">
        <f>VLOOKUP($A28,'Return Data'!$B$7:$R$2843,13,0)</f>
        <v>68.894199999999998</v>
      </c>
      <c r="K28" s="66">
        <f t="shared" si="3"/>
        <v>6</v>
      </c>
      <c r="L28" s="65">
        <f>VLOOKUP($A28,'Return Data'!$B$7:$R$2843,17,0)</f>
        <v>21.2591</v>
      </c>
      <c r="M28" s="66">
        <f t="shared" si="4"/>
        <v>5</v>
      </c>
      <c r="N28" s="65">
        <f>VLOOKUP($A28,'Return Data'!$B$7:$R$2843,14,0)</f>
        <v>14.4572</v>
      </c>
      <c r="O28" s="66">
        <f t="shared" si="5"/>
        <v>7</v>
      </c>
      <c r="P28" s="65"/>
      <c r="Q28" s="66"/>
      <c r="R28" s="65">
        <f>VLOOKUP($A28,'Return Data'!$B$7:$R$2843,16,0)</f>
        <v>14.0335</v>
      </c>
      <c r="S28" s="67">
        <f t="shared" si="6"/>
        <v>21</v>
      </c>
    </row>
    <row r="29" spans="1:19" x14ac:dyDescent="0.3">
      <c r="A29" s="63" t="s">
        <v>1839</v>
      </c>
      <c r="B29" s="64">
        <f>VLOOKUP($A29,'Return Data'!$B$7:$R$2843,3,0)</f>
        <v>44302</v>
      </c>
      <c r="C29" s="65">
        <f>VLOOKUP($A29,'Return Data'!$B$7:$R$2843,4,0)</f>
        <v>33.420299999999997</v>
      </c>
      <c r="D29" s="65">
        <f>VLOOKUP($A29,'Return Data'!$B$7:$R$2843,10,0)</f>
        <v>0.79590000000000005</v>
      </c>
      <c r="E29" s="66">
        <f t="shared" si="0"/>
        <v>31</v>
      </c>
      <c r="F29" s="65">
        <f>VLOOKUP($A29,'Return Data'!$B$7:$R$2843,11,0)</f>
        <v>21.766100000000002</v>
      </c>
      <c r="G29" s="66">
        <f t="shared" si="1"/>
        <v>30</v>
      </c>
      <c r="H29" s="65">
        <f>VLOOKUP($A29,'Return Data'!$B$7:$R$2843,12,0)</f>
        <v>30.331199999999999</v>
      </c>
      <c r="I29" s="66">
        <f t="shared" si="2"/>
        <v>31</v>
      </c>
      <c r="J29" s="65">
        <f>VLOOKUP($A29,'Return Data'!$B$7:$R$2843,13,0)</f>
        <v>54.775199999999998</v>
      </c>
      <c r="K29" s="66">
        <f t="shared" si="3"/>
        <v>26</v>
      </c>
      <c r="L29" s="65">
        <f>VLOOKUP($A29,'Return Data'!$B$7:$R$2843,17,0)</f>
        <v>10.404400000000001</v>
      </c>
      <c r="M29" s="66">
        <f t="shared" si="4"/>
        <v>25</v>
      </c>
      <c r="N29" s="65">
        <f>VLOOKUP($A29,'Return Data'!$B$7:$R$2843,14,0)</f>
        <v>5.6760000000000002</v>
      </c>
      <c r="O29" s="66">
        <f t="shared" si="5"/>
        <v>28</v>
      </c>
      <c r="P29" s="65">
        <f>VLOOKUP($A29,'Return Data'!$B$7:$R$2843,15,0)</f>
        <v>13.964</v>
      </c>
      <c r="Q29" s="66">
        <f t="shared" si="7"/>
        <v>16</v>
      </c>
      <c r="R29" s="65">
        <f>VLOOKUP($A29,'Return Data'!$B$7:$R$2843,16,0)</f>
        <v>18.891999999999999</v>
      </c>
      <c r="S29" s="67">
        <f t="shared" si="6"/>
        <v>4</v>
      </c>
    </row>
    <row r="30" spans="1:19" x14ac:dyDescent="0.3">
      <c r="A30" s="63" t="s">
        <v>1284</v>
      </c>
      <c r="B30" s="64">
        <f>VLOOKUP($A30,'Return Data'!$B$7:$R$2843,3,0)</f>
        <v>44302</v>
      </c>
      <c r="C30" s="65">
        <f>VLOOKUP($A30,'Return Data'!$B$7:$R$2843,4,0)</f>
        <v>117.9335</v>
      </c>
      <c r="D30" s="65">
        <f>VLOOKUP($A30,'Return Data'!$B$7:$R$2843,10,0)</f>
        <v>7.9310999999999998</v>
      </c>
      <c r="E30" s="66">
        <f t="shared" si="0"/>
        <v>4</v>
      </c>
      <c r="F30" s="65">
        <f>VLOOKUP($A30,'Return Data'!$B$7:$R$2843,11,0)</f>
        <v>39.6021</v>
      </c>
      <c r="G30" s="66">
        <f t="shared" si="1"/>
        <v>2</v>
      </c>
      <c r="H30" s="65">
        <f>VLOOKUP($A30,'Return Data'!$B$7:$R$2843,12,0)</f>
        <v>49.6571</v>
      </c>
      <c r="I30" s="66">
        <f t="shared" si="2"/>
        <v>3</v>
      </c>
      <c r="J30" s="65">
        <f>VLOOKUP($A30,'Return Data'!$B$7:$R$2843,13,0)</f>
        <v>63.018999999999998</v>
      </c>
      <c r="K30" s="66">
        <f t="shared" si="3"/>
        <v>9</v>
      </c>
      <c r="L30" s="65">
        <f>VLOOKUP($A30,'Return Data'!$B$7:$R$2843,17,0)</f>
        <v>6.0930999999999997</v>
      </c>
      <c r="M30" s="66">
        <f t="shared" si="4"/>
        <v>31</v>
      </c>
      <c r="N30" s="65">
        <f>VLOOKUP($A30,'Return Data'!$B$7:$R$2843,14,0)</f>
        <v>6.8387000000000002</v>
      </c>
      <c r="O30" s="66">
        <f t="shared" si="5"/>
        <v>26</v>
      </c>
      <c r="P30" s="65">
        <f>VLOOKUP($A30,'Return Data'!$B$7:$R$2843,15,0)</f>
        <v>11.0908</v>
      </c>
      <c r="Q30" s="66">
        <f t="shared" si="7"/>
        <v>24</v>
      </c>
      <c r="R30" s="65">
        <f>VLOOKUP($A30,'Return Data'!$B$7:$R$2843,16,0)</f>
        <v>12.4145</v>
      </c>
      <c r="S30" s="67">
        <f t="shared" si="6"/>
        <v>28</v>
      </c>
    </row>
    <row r="31" spans="1:19" x14ac:dyDescent="0.3">
      <c r="A31" s="63" t="s">
        <v>1801</v>
      </c>
      <c r="B31" s="64">
        <f>VLOOKUP($A31,'Return Data'!$B$7:$R$2843,3,0)</f>
        <v>44302</v>
      </c>
      <c r="C31" s="65">
        <f>VLOOKUP($A31,'Return Data'!$B$7:$R$2843,4,0)</f>
        <v>41.317900000000002</v>
      </c>
      <c r="D31" s="65">
        <f>VLOOKUP($A31,'Return Data'!$B$7:$R$2843,10,0)</f>
        <v>10.009499999999999</v>
      </c>
      <c r="E31" s="66">
        <f t="shared" si="0"/>
        <v>2</v>
      </c>
      <c r="F31" s="65">
        <f>VLOOKUP($A31,'Return Data'!$B$7:$R$2843,11,0)</f>
        <v>23.634799999999998</v>
      </c>
      <c r="G31" s="66">
        <f t="shared" si="1"/>
        <v>27</v>
      </c>
      <c r="H31" s="65">
        <f>VLOOKUP($A31,'Return Data'!$B$7:$R$2843,12,0)</f>
        <v>39.6342</v>
      </c>
      <c r="I31" s="66">
        <f t="shared" si="2"/>
        <v>15</v>
      </c>
      <c r="J31" s="65">
        <f>VLOOKUP($A31,'Return Data'!$B$7:$R$2843,13,0)</f>
        <v>73.300299999999993</v>
      </c>
      <c r="K31" s="66">
        <f t="shared" si="3"/>
        <v>4</v>
      </c>
      <c r="L31" s="65">
        <f>VLOOKUP($A31,'Return Data'!$B$7:$R$2843,17,0)</f>
        <v>25.941299999999998</v>
      </c>
      <c r="M31" s="66">
        <f t="shared" si="4"/>
        <v>3</v>
      </c>
      <c r="N31" s="65">
        <f>VLOOKUP($A31,'Return Data'!$B$7:$R$2843,14,0)</f>
        <v>20.353999999999999</v>
      </c>
      <c r="O31" s="66">
        <f t="shared" si="5"/>
        <v>2</v>
      </c>
      <c r="P31" s="65">
        <f>VLOOKUP($A31,'Return Data'!$B$7:$R$2843,15,0)</f>
        <v>19.215399999999999</v>
      </c>
      <c r="Q31" s="66">
        <f t="shared" si="7"/>
        <v>2</v>
      </c>
      <c r="R31" s="65">
        <f>VLOOKUP($A31,'Return Data'!$B$7:$R$2843,16,0)</f>
        <v>19.699200000000001</v>
      </c>
      <c r="S31" s="67">
        <f t="shared" si="6"/>
        <v>2</v>
      </c>
    </row>
    <row r="32" spans="1:19" x14ac:dyDescent="0.3">
      <c r="A32" s="63" t="s">
        <v>1830</v>
      </c>
      <c r="B32" s="64">
        <f>VLOOKUP($A32,'Return Data'!$B$7:$R$2843,3,0)</f>
        <v>44302</v>
      </c>
      <c r="C32" s="65">
        <f>VLOOKUP($A32,'Return Data'!$B$7:$R$2843,4,0)</f>
        <v>22.63</v>
      </c>
      <c r="D32" s="65">
        <f>VLOOKUP($A32,'Return Data'!$B$7:$R$2843,10,0)</f>
        <v>5.7477</v>
      </c>
      <c r="E32" s="66">
        <f t="shared" si="0"/>
        <v>6</v>
      </c>
      <c r="F32" s="65">
        <f>VLOOKUP($A32,'Return Data'!$B$7:$R$2843,11,0)</f>
        <v>32.184600000000003</v>
      </c>
      <c r="G32" s="66">
        <f t="shared" si="1"/>
        <v>10</v>
      </c>
      <c r="H32" s="65">
        <f>VLOOKUP($A32,'Return Data'!$B$7:$R$2843,12,0)</f>
        <v>49.0777</v>
      </c>
      <c r="I32" s="66">
        <f t="shared" si="2"/>
        <v>4</v>
      </c>
      <c r="J32" s="65">
        <f>VLOOKUP($A32,'Return Data'!$B$7:$R$2843,13,0)</f>
        <v>86.255099999999999</v>
      </c>
      <c r="K32" s="66">
        <f t="shared" si="3"/>
        <v>2</v>
      </c>
      <c r="L32" s="65">
        <f>VLOOKUP($A32,'Return Data'!$B$7:$R$2843,17,0)</f>
        <v>26.511900000000001</v>
      </c>
      <c r="M32" s="66">
        <f t="shared" si="4"/>
        <v>2</v>
      </c>
      <c r="N32" s="65">
        <f>VLOOKUP($A32,'Return Data'!$B$7:$R$2843,14,0)</f>
        <v>18.020199999999999</v>
      </c>
      <c r="O32" s="66">
        <f t="shared" si="5"/>
        <v>3</v>
      </c>
      <c r="P32" s="65">
        <f>VLOOKUP($A32,'Return Data'!$B$7:$R$2843,15,0)</f>
        <v>18.664200000000001</v>
      </c>
      <c r="Q32" s="66">
        <f t="shared" si="7"/>
        <v>3</v>
      </c>
      <c r="R32" s="65">
        <f>VLOOKUP($A32,'Return Data'!$B$7:$R$2843,16,0)</f>
        <v>14.267799999999999</v>
      </c>
      <c r="S32" s="67">
        <f t="shared" si="6"/>
        <v>20</v>
      </c>
    </row>
    <row r="33" spans="1:19" x14ac:dyDescent="0.3">
      <c r="A33" s="63" t="s">
        <v>1286</v>
      </c>
      <c r="B33" s="64">
        <f>VLOOKUP($A33,'Return Data'!$B$7:$R$2843,3,0)</f>
        <v>44302</v>
      </c>
      <c r="C33" s="65">
        <f>VLOOKUP($A33,'Return Data'!$B$7:$R$2843,4,0)</f>
        <v>189.33</v>
      </c>
      <c r="D33" s="65">
        <f>VLOOKUP($A33,'Return Data'!$B$7:$R$2843,10,0)</f>
        <v>4.9210000000000003</v>
      </c>
      <c r="E33" s="66">
        <f t="shared" si="0"/>
        <v>9</v>
      </c>
      <c r="F33" s="65">
        <f>VLOOKUP($A33,'Return Data'!$B$7:$R$2843,11,0)</f>
        <v>26.998899999999999</v>
      </c>
      <c r="G33" s="66">
        <f t="shared" si="1"/>
        <v>19</v>
      </c>
      <c r="H33" s="65">
        <f>VLOOKUP($A33,'Return Data'!$B$7:$R$2843,12,0)</f>
        <v>39.623899999999999</v>
      </c>
      <c r="I33" s="66">
        <f t="shared" si="2"/>
        <v>16</v>
      </c>
      <c r="J33" s="65">
        <f>VLOOKUP($A33,'Return Data'!$B$7:$R$2843,13,0)</f>
        <v>61.4893</v>
      </c>
      <c r="K33" s="66">
        <f t="shared" si="3"/>
        <v>12</v>
      </c>
      <c r="L33" s="65">
        <f>VLOOKUP($A33,'Return Data'!$B$7:$R$2843,17,0)</f>
        <v>11.6517</v>
      </c>
      <c r="M33" s="66">
        <f t="shared" si="4"/>
        <v>21</v>
      </c>
      <c r="N33" s="65">
        <f>VLOOKUP($A33,'Return Data'!$B$7:$R$2843,14,0)</f>
        <v>7.6066000000000003</v>
      </c>
      <c r="O33" s="66">
        <f t="shared" si="5"/>
        <v>23</v>
      </c>
      <c r="P33" s="65">
        <f>VLOOKUP($A33,'Return Data'!$B$7:$R$2843,15,0)</f>
        <v>14.9528</v>
      </c>
      <c r="Q33" s="66">
        <f t="shared" si="7"/>
        <v>11</v>
      </c>
      <c r="R33" s="65">
        <f>VLOOKUP($A33,'Return Data'!$B$7:$R$2843,16,0)</f>
        <v>15.2828</v>
      </c>
      <c r="S33" s="67">
        <f t="shared" si="6"/>
        <v>13</v>
      </c>
    </row>
    <row r="34" spans="1:19" x14ac:dyDescent="0.3">
      <c r="A34" s="63" t="s">
        <v>1288</v>
      </c>
      <c r="B34" s="64">
        <f>VLOOKUP($A34,'Return Data'!$B$7:$R$2843,3,0)</f>
        <v>44302</v>
      </c>
      <c r="C34" s="65">
        <f>VLOOKUP($A34,'Return Data'!$B$7:$R$2843,4,0)</f>
        <v>326.54590000000002</v>
      </c>
      <c r="D34" s="65">
        <f>VLOOKUP($A34,'Return Data'!$B$7:$R$2843,10,0)</f>
        <v>12.199400000000001</v>
      </c>
      <c r="E34" s="66">
        <f t="shared" si="0"/>
        <v>1</v>
      </c>
      <c r="F34" s="65">
        <f>VLOOKUP($A34,'Return Data'!$B$7:$R$2843,11,0)</f>
        <v>46.181199999999997</v>
      </c>
      <c r="G34" s="66">
        <f t="shared" si="1"/>
        <v>1</v>
      </c>
      <c r="H34" s="65">
        <f>VLOOKUP($A34,'Return Data'!$B$7:$R$2843,12,0)</f>
        <v>69.175700000000006</v>
      </c>
      <c r="I34" s="66">
        <f t="shared" si="2"/>
        <v>1</v>
      </c>
      <c r="J34" s="65">
        <f>VLOOKUP($A34,'Return Data'!$B$7:$R$2843,13,0)</f>
        <v>105.7821</v>
      </c>
      <c r="K34" s="66">
        <f t="shared" si="3"/>
        <v>1</v>
      </c>
      <c r="L34" s="65">
        <f>VLOOKUP($A34,'Return Data'!$B$7:$R$2843,17,0)</f>
        <v>31.777899999999999</v>
      </c>
      <c r="M34" s="66">
        <f t="shared" si="4"/>
        <v>1</v>
      </c>
      <c r="N34" s="65">
        <f>VLOOKUP($A34,'Return Data'!$B$7:$R$2843,14,0)</f>
        <v>21.6022</v>
      </c>
      <c r="O34" s="66">
        <f t="shared" si="5"/>
        <v>1</v>
      </c>
      <c r="P34" s="65">
        <f>VLOOKUP($A34,'Return Data'!$B$7:$R$2843,15,0)</f>
        <v>20.7455</v>
      </c>
      <c r="Q34" s="66">
        <f t="shared" si="7"/>
        <v>1</v>
      </c>
      <c r="R34" s="65">
        <f>VLOOKUP($A34,'Return Data'!$B$7:$R$2843,16,0)</f>
        <v>19.665099999999999</v>
      </c>
      <c r="S34" s="67">
        <f t="shared" si="6"/>
        <v>3</v>
      </c>
    </row>
    <row r="35" spans="1:19" x14ac:dyDescent="0.3">
      <c r="A35" s="63" t="s">
        <v>1832</v>
      </c>
      <c r="B35" s="64">
        <f>VLOOKUP($A35,'Return Data'!$B$7:$R$2843,3,0)</f>
        <v>44302</v>
      </c>
      <c r="C35" s="65">
        <f>VLOOKUP($A35,'Return Data'!$B$7:$R$2843,4,0)</f>
        <v>67.056399999999996</v>
      </c>
      <c r="D35" s="65">
        <f>VLOOKUP($A35,'Return Data'!$B$7:$R$2843,10,0)</f>
        <v>3.2480000000000002</v>
      </c>
      <c r="E35" s="66">
        <f t="shared" si="0"/>
        <v>17</v>
      </c>
      <c r="F35" s="65">
        <f>VLOOKUP($A35,'Return Data'!$B$7:$R$2843,11,0)</f>
        <v>31.771000000000001</v>
      </c>
      <c r="G35" s="66">
        <f t="shared" si="1"/>
        <v>12</v>
      </c>
      <c r="H35" s="65">
        <f>VLOOKUP($A35,'Return Data'!$B$7:$R$2843,12,0)</f>
        <v>42.988700000000001</v>
      </c>
      <c r="I35" s="66">
        <f t="shared" si="2"/>
        <v>9</v>
      </c>
      <c r="J35" s="65">
        <f>VLOOKUP($A35,'Return Data'!$B$7:$R$2843,13,0)</f>
        <v>60.231099999999998</v>
      </c>
      <c r="K35" s="66">
        <f t="shared" si="3"/>
        <v>17</v>
      </c>
      <c r="L35" s="65">
        <f>VLOOKUP($A35,'Return Data'!$B$7:$R$2843,17,0)</f>
        <v>13.7331</v>
      </c>
      <c r="M35" s="66">
        <f t="shared" si="4"/>
        <v>17</v>
      </c>
      <c r="N35" s="65">
        <f>VLOOKUP($A35,'Return Data'!$B$7:$R$2843,14,0)</f>
        <v>10.290900000000001</v>
      </c>
      <c r="O35" s="66">
        <f t="shared" si="5"/>
        <v>14</v>
      </c>
      <c r="P35" s="65">
        <f>VLOOKUP($A35,'Return Data'!$B$7:$R$2843,15,0)</f>
        <v>14.528499999999999</v>
      </c>
      <c r="Q35" s="66">
        <f t="shared" si="7"/>
        <v>12</v>
      </c>
      <c r="R35" s="65">
        <f>VLOOKUP($A35,'Return Data'!$B$7:$R$2843,16,0)</f>
        <v>16.426300000000001</v>
      </c>
      <c r="S35" s="67">
        <f t="shared" si="6"/>
        <v>9</v>
      </c>
    </row>
    <row r="36" spans="1:19" x14ac:dyDescent="0.3">
      <c r="A36" s="63" t="s">
        <v>1834</v>
      </c>
      <c r="B36" s="64">
        <f>VLOOKUP($A36,'Return Data'!$B$7:$R$2843,3,0)</f>
        <v>44302</v>
      </c>
      <c r="C36" s="65">
        <f>VLOOKUP($A36,'Return Data'!$B$7:$R$2843,4,0)</f>
        <v>13.0505</v>
      </c>
      <c r="D36" s="65">
        <f>VLOOKUP($A36,'Return Data'!$B$7:$R$2843,10,0)</f>
        <v>-1.7600000000000001E-2</v>
      </c>
      <c r="E36" s="66">
        <f t="shared" si="0"/>
        <v>33</v>
      </c>
      <c r="F36" s="65">
        <f>VLOOKUP($A36,'Return Data'!$B$7:$R$2843,11,0)</f>
        <v>20.267800000000001</v>
      </c>
      <c r="G36" s="66">
        <f t="shared" si="1"/>
        <v>32</v>
      </c>
      <c r="H36" s="65">
        <f>VLOOKUP($A36,'Return Data'!$B$7:$R$2843,12,0)</f>
        <v>28.4346</v>
      </c>
      <c r="I36" s="66">
        <f t="shared" si="2"/>
        <v>33</v>
      </c>
      <c r="J36" s="65">
        <f>VLOOKUP($A36,'Return Data'!$B$7:$R$2843,13,0)</f>
        <v>47.247</v>
      </c>
      <c r="K36" s="66">
        <f t="shared" si="3"/>
        <v>33</v>
      </c>
      <c r="L36" s="65">
        <f>VLOOKUP($A36,'Return Data'!$B$7:$R$2843,17,0)</f>
        <v>10.1037</v>
      </c>
      <c r="M36" s="66">
        <f t="shared" ref="M36:M38" si="9">RANK(L36,L$8:L$41,0)</f>
        <v>26</v>
      </c>
      <c r="N36" s="65"/>
      <c r="O36" s="66"/>
      <c r="P36" s="65"/>
      <c r="Q36" s="66"/>
      <c r="R36" s="65">
        <f>VLOOKUP($A36,'Return Data'!$B$7:$R$2843,16,0)</f>
        <v>11.0023</v>
      </c>
      <c r="S36" s="67">
        <f t="shared" si="6"/>
        <v>32</v>
      </c>
    </row>
    <row r="37" spans="1:19" x14ac:dyDescent="0.3">
      <c r="A37" s="63" t="s">
        <v>1289</v>
      </c>
      <c r="B37" s="64">
        <f>VLOOKUP($A37,'Return Data'!$B$7:$R$2843,3,0)</f>
        <v>44302</v>
      </c>
      <c r="C37" s="65">
        <f>VLOOKUP($A37,'Return Data'!$B$7:$R$2843,4,0)</f>
        <v>13.5509</v>
      </c>
      <c r="D37" s="65">
        <f>VLOOKUP($A37,'Return Data'!$B$7:$R$2843,10,0)</f>
        <v>5.3872</v>
      </c>
      <c r="E37" s="66">
        <f t="shared" si="0"/>
        <v>7</v>
      </c>
      <c r="F37" s="65">
        <f>VLOOKUP($A37,'Return Data'!$B$7:$R$2843,11,0)</f>
        <v>27.817</v>
      </c>
      <c r="G37" s="66">
        <f t="shared" si="1"/>
        <v>18</v>
      </c>
      <c r="H37" s="65">
        <f>VLOOKUP($A37,'Return Data'!$B$7:$R$2843,12,0)</f>
        <v>39.4786</v>
      </c>
      <c r="I37" s="66">
        <f t="shared" si="2"/>
        <v>17</v>
      </c>
      <c r="J37" s="65">
        <f>VLOOKUP($A37,'Return Data'!$B$7:$R$2843,13,0)</f>
        <v>61.479799999999997</v>
      </c>
      <c r="K37" s="66">
        <f t="shared" ref="K37" si="10">RANK(J37,J$8:J$41,0)</f>
        <v>13</v>
      </c>
      <c r="L37" s="65"/>
      <c r="M37" s="66"/>
      <c r="N37" s="65"/>
      <c r="O37" s="66"/>
      <c r="P37" s="65"/>
      <c r="Q37" s="66"/>
      <c r="R37" s="65">
        <f>VLOOKUP($A37,'Return Data'!$B$7:$R$2843,16,0)</f>
        <v>20.758900000000001</v>
      </c>
      <c r="S37" s="67">
        <f t="shared" si="6"/>
        <v>1</v>
      </c>
    </row>
    <row r="38" spans="1:19" x14ac:dyDescent="0.3">
      <c r="A38" s="102" t="s">
        <v>1812</v>
      </c>
      <c r="B38" s="64">
        <f>VLOOKUP($A38,'Return Data'!$B$7:$R$2843,3,0)</f>
        <v>44302</v>
      </c>
      <c r="C38" s="65">
        <f>VLOOKUP($A38,'Return Data'!$B$7:$R$2843,4,0)</f>
        <v>13.904500000000001</v>
      </c>
      <c r="D38" s="65">
        <f>VLOOKUP($A38,'Return Data'!$B$7:$R$2843,10,0)</f>
        <v>0.49509999999999998</v>
      </c>
      <c r="E38" s="66">
        <f t="shared" si="0"/>
        <v>32</v>
      </c>
      <c r="F38" s="65">
        <f>VLOOKUP($A38,'Return Data'!$B$7:$R$2843,11,0)</f>
        <v>18.505600000000001</v>
      </c>
      <c r="G38" s="66">
        <f t="shared" si="1"/>
        <v>34</v>
      </c>
      <c r="H38" s="65">
        <f>VLOOKUP($A38,'Return Data'!$B$7:$R$2843,12,0)</f>
        <v>32.012700000000002</v>
      </c>
      <c r="I38" s="66">
        <f t="shared" si="2"/>
        <v>30</v>
      </c>
      <c r="J38" s="65">
        <f>VLOOKUP($A38,'Return Data'!$B$7:$R$2843,13,0)</f>
        <v>48.646000000000001</v>
      </c>
      <c r="K38" s="66">
        <f t="shared" si="3"/>
        <v>31</v>
      </c>
      <c r="L38" s="65">
        <f>VLOOKUP($A38,'Return Data'!$B$7:$R$2843,17,0)</f>
        <v>14.098699999999999</v>
      </c>
      <c r="M38" s="66">
        <f t="shared" si="9"/>
        <v>16</v>
      </c>
      <c r="N38" s="65"/>
      <c r="O38" s="66"/>
      <c r="P38" s="65"/>
      <c r="Q38" s="66"/>
      <c r="R38" s="65">
        <f>VLOOKUP($A38,'Return Data'!$B$7:$R$2843,16,0)</f>
        <v>13.456300000000001</v>
      </c>
      <c r="S38" s="67">
        <f t="shared" si="6"/>
        <v>25</v>
      </c>
    </row>
    <row r="39" spans="1:19" x14ac:dyDescent="0.3">
      <c r="A39" s="63" t="s">
        <v>1836</v>
      </c>
      <c r="B39" s="64">
        <f>VLOOKUP($A39,'Return Data'!$B$7:$R$2843,3,0)</f>
        <v>44302</v>
      </c>
      <c r="C39" s="65">
        <f>VLOOKUP($A39,'Return Data'!$B$7:$R$2843,4,0)</f>
        <v>130.72999999999999</v>
      </c>
      <c r="D39" s="65">
        <f>VLOOKUP($A39,'Return Data'!$B$7:$R$2843,10,0)</f>
        <v>1.9814000000000001</v>
      </c>
      <c r="E39" s="66">
        <f t="shared" si="0"/>
        <v>27</v>
      </c>
      <c r="F39" s="65">
        <f>VLOOKUP($A39,'Return Data'!$B$7:$R$2843,11,0)</f>
        <v>20.4663</v>
      </c>
      <c r="G39" s="66">
        <f t="shared" si="1"/>
        <v>31</v>
      </c>
      <c r="H39" s="65">
        <f>VLOOKUP($A39,'Return Data'!$B$7:$R$2843,12,0)</f>
        <v>30.170300000000001</v>
      </c>
      <c r="I39" s="66">
        <f t="shared" si="2"/>
        <v>32</v>
      </c>
      <c r="J39" s="65">
        <f>VLOOKUP($A39,'Return Data'!$B$7:$R$2843,13,0)</f>
        <v>50.195300000000003</v>
      </c>
      <c r="K39" s="66">
        <f t="shared" si="3"/>
        <v>29</v>
      </c>
      <c r="L39" s="65">
        <f>VLOOKUP($A39,'Return Data'!$B$7:$R$2843,17,0)</f>
        <v>5.0885999999999996</v>
      </c>
      <c r="M39" s="66">
        <f t="shared" si="4"/>
        <v>32</v>
      </c>
      <c r="N39" s="65">
        <f>VLOOKUP($A39,'Return Data'!$B$7:$R$2843,14,0)</f>
        <v>3.4794999999999998</v>
      </c>
      <c r="O39" s="66">
        <f t="shared" si="5"/>
        <v>29</v>
      </c>
      <c r="P39" s="65">
        <f>VLOOKUP($A39,'Return Data'!$B$7:$R$2843,15,0)</f>
        <v>8.6435999999999993</v>
      </c>
      <c r="Q39" s="66">
        <f t="shared" si="7"/>
        <v>27</v>
      </c>
      <c r="R39" s="65">
        <f>VLOOKUP($A39,'Return Data'!$B$7:$R$2843,16,0)</f>
        <v>8.9901999999999997</v>
      </c>
      <c r="S39" s="67">
        <f t="shared" si="6"/>
        <v>34</v>
      </c>
    </row>
    <row r="40" spans="1:19" x14ac:dyDescent="0.3">
      <c r="A40" s="63" t="s">
        <v>1822</v>
      </c>
      <c r="B40" s="64">
        <f>VLOOKUP($A40,'Return Data'!$B$7:$R$2843,3,0)</f>
        <v>44302</v>
      </c>
      <c r="C40" s="65">
        <f>VLOOKUP($A40,'Return Data'!$B$7:$R$2843,4,0)</f>
        <v>28.25</v>
      </c>
      <c r="D40" s="65">
        <f>VLOOKUP($A40,'Return Data'!$B$7:$R$2843,10,0)</f>
        <v>3.1021999999999998</v>
      </c>
      <c r="E40" s="66">
        <f t="shared" si="0"/>
        <v>19</v>
      </c>
      <c r="F40" s="65">
        <f>VLOOKUP($A40,'Return Data'!$B$7:$R$2843,11,0)</f>
        <v>25.055299999999999</v>
      </c>
      <c r="G40" s="66">
        <f t="shared" si="1"/>
        <v>22</v>
      </c>
      <c r="H40" s="65">
        <f>VLOOKUP($A40,'Return Data'!$B$7:$R$2843,12,0)</f>
        <v>39.368499999999997</v>
      </c>
      <c r="I40" s="66">
        <f t="shared" si="2"/>
        <v>18</v>
      </c>
      <c r="J40" s="65">
        <f>VLOOKUP($A40,'Return Data'!$B$7:$R$2843,13,0)</f>
        <v>63.106200000000001</v>
      </c>
      <c r="K40" s="66">
        <f t="shared" si="3"/>
        <v>8</v>
      </c>
      <c r="L40" s="65">
        <f>VLOOKUP($A40,'Return Data'!$B$7:$R$2843,17,0)</f>
        <v>16.853400000000001</v>
      </c>
      <c r="M40" s="66">
        <f t="shared" si="4"/>
        <v>9</v>
      </c>
      <c r="N40" s="65">
        <f>VLOOKUP($A40,'Return Data'!$B$7:$R$2843,14,0)</f>
        <v>12.8506</v>
      </c>
      <c r="O40" s="66">
        <f t="shared" si="5"/>
        <v>9</v>
      </c>
      <c r="P40" s="65">
        <f>VLOOKUP($A40,'Return Data'!$B$7:$R$2843,15,0)</f>
        <v>14.048400000000001</v>
      </c>
      <c r="Q40" s="66">
        <f t="shared" si="7"/>
        <v>14</v>
      </c>
      <c r="R40" s="65">
        <f>VLOOKUP($A40,'Return Data'!$B$7:$R$2843,16,0)</f>
        <v>12.181100000000001</v>
      </c>
      <c r="S40" s="67">
        <f t="shared" si="6"/>
        <v>29</v>
      </c>
    </row>
    <row r="41" spans="1:19" x14ac:dyDescent="0.3">
      <c r="A41" s="63" t="s">
        <v>1897</v>
      </c>
      <c r="B41" s="64">
        <f>VLOOKUP($A41,'Return Data'!$B$7:$R$2843,3,0)</f>
        <v>44302</v>
      </c>
      <c r="C41" s="65">
        <f>VLOOKUP($A41,'Return Data'!$B$7:$R$2843,4,0)</f>
        <v>220.24799999999999</v>
      </c>
      <c r="D41" s="65">
        <f>VLOOKUP($A41,'Return Data'!$B$7:$R$2843,10,0)</f>
        <v>3.4470000000000001</v>
      </c>
      <c r="E41" s="66">
        <f t="shared" si="0"/>
        <v>15</v>
      </c>
      <c r="F41" s="65">
        <f>VLOOKUP($A41,'Return Data'!$B$7:$R$2843,11,0)</f>
        <v>31.946000000000002</v>
      </c>
      <c r="G41" s="66">
        <f t="shared" si="1"/>
        <v>11</v>
      </c>
      <c r="H41" s="65">
        <f>VLOOKUP($A41,'Return Data'!$B$7:$R$2843,12,0)</f>
        <v>49.944000000000003</v>
      </c>
      <c r="I41" s="66">
        <f t="shared" si="2"/>
        <v>2</v>
      </c>
      <c r="J41" s="65">
        <f>VLOOKUP($A41,'Return Data'!$B$7:$R$2843,13,0)</f>
        <v>75.454599999999999</v>
      </c>
      <c r="K41" s="66">
        <f t="shared" si="3"/>
        <v>3</v>
      </c>
      <c r="L41" s="65">
        <f>VLOOKUP($A41,'Return Data'!$B$7:$R$2843,17,0)</f>
        <v>21.4878</v>
      </c>
      <c r="M41" s="66">
        <f t="shared" si="4"/>
        <v>4</v>
      </c>
      <c r="N41" s="65">
        <f>VLOOKUP($A41,'Return Data'!$B$7:$R$2843,14,0)</f>
        <v>16.825099999999999</v>
      </c>
      <c r="O41" s="66">
        <f t="shared" si="5"/>
        <v>4</v>
      </c>
      <c r="P41" s="65">
        <f>VLOOKUP($A41,'Return Data'!$B$7:$R$2843,15,0)</f>
        <v>17.3261</v>
      </c>
      <c r="Q41" s="66">
        <f t="shared" si="7"/>
        <v>4</v>
      </c>
      <c r="R41" s="65">
        <f>VLOOKUP($A41,'Return Data'!$B$7:$R$2843,16,0)</f>
        <v>16.214300000000001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3.8381705882352937</v>
      </c>
      <c r="E43" s="74"/>
      <c r="F43" s="75">
        <f>AVERAGE(F8:F41)</f>
        <v>28.564052941176474</v>
      </c>
      <c r="G43" s="74"/>
      <c r="H43" s="75">
        <f>AVERAGE(H8:H41)</f>
        <v>39.806441176470592</v>
      </c>
      <c r="I43" s="74"/>
      <c r="J43" s="75">
        <f>AVERAGE(J8:J41)</f>
        <v>60.814741176470598</v>
      </c>
      <c r="K43" s="74"/>
      <c r="L43" s="75">
        <f>AVERAGE(L8:L41)</f>
        <v>14.665259375</v>
      </c>
      <c r="M43" s="74"/>
      <c r="N43" s="75">
        <f>AVERAGE(N8:N41)</f>
        <v>11.055882758620688</v>
      </c>
      <c r="O43" s="74"/>
      <c r="P43" s="75">
        <f>AVERAGE(P8:P41)</f>
        <v>14.444374074074075</v>
      </c>
      <c r="Q43" s="74"/>
      <c r="R43" s="75">
        <f>AVERAGE(R8:R41)</f>
        <v>14.82645294117647</v>
      </c>
      <c r="S43" s="76"/>
    </row>
    <row r="44" spans="1:19" x14ac:dyDescent="0.3">
      <c r="A44" s="73" t="s">
        <v>28</v>
      </c>
      <c r="B44" s="74"/>
      <c r="C44" s="74"/>
      <c r="D44" s="75">
        <f>MIN(D8:D41)</f>
        <v>-4.48E-2</v>
      </c>
      <c r="E44" s="74"/>
      <c r="F44" s="75">
        <f>MIN(F8:F41)</f>
        <v>18.505600000000001</v>
      </c>
      <c r="G44" s="74"/>
      <c r="H44" s="75">
        <f>MIN(H8:H41)</f>
        <v>27.068899999999999</v>
      </c>
      <c r="I44" s="74"/>
      <c r="J44" s="75">
        <f>MIN(J8:J41)</f>
        <v>42.882199999999997</v>
      </c>
      <c r="K44" s="74"/>
      <c r="L44" s="75">
        <f>MIN(L8:L41)</f>
        <v>5.0885999999999996</v>
      </c>
      <c r="M44" s="74"/>
      <c r="N44" s="75">
        <f>MIN(N8:N41)</f>
        <v>3.4794999999999998</v>
      </c>
      <c r="O44" s="74"/>
      <c r="P44" s="75">
        <f>MIN(P8:P41)</f>
        <v>8.6435999999999993</v>
      </c>
      <c r="Q44" s="74"/>
      <c r="R44" s="75">
        <f>MIN(R8:R41)</f>
        <v>8.9901999999999997</v>
      </c>
      <c r="S44" s="76"/>
    </row>
    <row r="45" spans="1:19" ht="15" thickBot="1" x14ac:dyDescent="0.35">
      <c r="A45" s="77" t="s">
        <v>29</v>
      </c>
      <c r="B45" s="78"/>
      <c r="C45" s="78"/>
      <c r="D45" s="79">
        <f>MAX(D8:D41)</f>
        <v>12.199400000000001</v>
      </c>
      <c r="E45" s="78"/>
      <c r="F45" s="79">
        <f>MAX(F8:F41)</f>
        <v>46.181199999999997</v>
      </c>
      <c r="G45" s="78"/>
      <c r="H45" s="79">
        <f>MAX(H8:H41)</f>
        <v>69.175700000000006</v>
      </c>
      <c r="I45" s="78"/>
      <c r="J45" s="79">
        <f>MAX(J8:J41)</f>
        <v>105.7821</v>
      </c>
      <c r="K45" s="78"/>
      <c r="L45" s="79">
        <f>MAX(L8:L41)</f>
        <v>31.777899999999999</v>
      </c>
      <c r="M45" s="78"/>
      <c r="N45" s="79">
        <f>MAX(N8:N41)</f>
        <v>21.6022</v>
      </c>
      <c r="O45" s="78"/>
      <c r="P45" s="79">
        <f>MAX(P8:P41)</f>
        <v>20.7455</v>
      </c>
      <c r="Q45" s="78"/>
      <c r="R45" s="79">
        <f>MAX(R8:R41)</f>
        <v>20.758900000000001</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1805</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1824</v>
      </c>
      <c r="B8" s="64">
        <f>VLOOKUP($A8,'Return Data'!$B$7:$R$2843,3,0)</f>
        <v>44302</v>
      </c>
      <c r="C8" s="65">
        <f>VLOOKUP($A8,'Return Data'!$B$7:$R$2843,4,0)</f>
        <v>938.9</v>
      </c>
      <c r="D8" s="65">
        <f>VLOOKUP($A8,'Return Data'!$B$7:$R$2843,10,0)</f>
        <v>1.595</v>
      </c>
      <c r="E8" s="66">
        <f>RANK(D8,D$8:D$41,0)</f>
        <v>28</v>
      </c>
      <c r="F8" s="65">
        <f>VLOOKUP($A8,'Return Data'!$B$7:$R$2843,11,0)</f>
        <v>28.279</v>
      </c>
      <c r="G8" s="66">
        <f>RANK(F8,F$8:F$41,0)</f>
        <v>14</v>
      </c>
      <c r="H8" s="65">
        <f>VLOOKUP($A8,'Return Data'!$B$7:$R$2843,12,0)</f>
        <v>41.058599999999998</v>
      </c>
      <c r="I8" s="66">
        <f>RANK(H8,H$8:H$41,0)</f>
        <v>10</v>
      </c>
      <c r="J8" s="65">
        <f>VLOOKUP($A8,'Return Data'!$B$7:$R$2843,13,0)</f>
        <v>62.543500000000002</v>
      </c>
      <c r="K8" s="66">
        <f>RANK(J8,J$8:J$41,0)</f>
        <v>7</v>
      </c>
      <c r="L8" s="65">
        <f>VLOOKUP($A8,'Return Data'!$B$7:$R$2843,17,0)</f>
        <v>12.544499999999999</v>
      </c>
      <c r="M8" s="66">
        <f>RANK(L8,L$8:L$41,0)</f>
        <v>16</v>
      </c>
      <c r="N8" s="65">
        <f>VLOOKUP($A8,'Return Data'!$B$7:$R$2843,14,0)</f>
        <v>9.4062999999999999</v>
      </c>
      <c r="O8" s="66">
        <f>RANK(N8,N$8:N$41,0)</f>
        <v>12</v>
      </c>
      <c r="P8" s="65">
        <f>VLOOKUP($A8,'Return Data'!$B$7:$R$2843,15,0)</f>
        <v>14.4877</v>
      </c>
      <c r="Q8" s="66">
        <f>RANK(P8,P$8:P$41,0)</f>
        <v>9</v>
      </c>
      <c r="R8" s="65">
        <f>VLOOKUP($A8,'Return Data'!$B$7:$R$2843,16,0)</f>
        <v>22.203399999999998</v>
      </c>
      <c r="S8" s="67">
        <f>RANK(R8,R$8:R$41,0)</f>
        <v>1</v>
      </c>
    </row>
    <row r="9" spans="1:20" x14ac:dyDescent="0.3">
      <c r="A9" s="63" t="s">
        <v>1827</v>
      </c>
      <c r="B9" s="64">
        <f>VLOOKUP($A9,'Return Data'!$B$7:$R$2843,3,0)</f>
        <v>44302</v>
      </c>
      <c r="C9" s="65">
        <f>VLOOKUP($A9,'Return Data'!$B$7:$R$2843,4,0)</f>
        <v>15.39</v>
      </c>
      <c r="D9" s="65">
        <f>VLOOKUP($A9,'Return Data'!$B$7:$R$2843,10,0)</f>
        <v>0.58819999999999995</v>
      </c>
      <c r="E9" s="66">
        <f t="shared" ref="E9:E41" si="0">RANK(D9,D$8:D$41,0)</f>
        <v>30</v>
      </c>
      <c r="F9" s="65">
        <f>VLOOKUP($A9,'Return Data'!$B$7:$R$2843,11,0)</f>
        <v>23.5152</v>
      </c>
      <c r="G9" s="66">
        <f t="shared" ref="G9:G41" si="1">RANK(F9,F$8:F$41,0)</f>
        <v>25</v>
      </c>
      <c r="H9" s="65">
        <f>VLOOKUP($A9,'Return Data'!$B$7:$R$2843,12,0)</f>
        <v>31.651</v>
      </c>
      <c r="I9" s="66">
        <f t="shared" ref="I9:I41" si="2">RANK(H9,H$8:H$41,0)</f>
        <v>29</v>
      </c>
      <c r="J9" s="65">
        <f>VLOOKUP($A9,'Return Data'!$B$7:$R$2843,13,0)</f>
        <v>45.6008</v>
      </c>
      <c r="K9" s="66">
        <f t="shared" ref="K9:K41" si="3">RANK(J9,J$8:J$41,0)</f>
        <v>32</v>
      </c>
      <c r="L9" s="65">
        <f>VLOOKUP($A9,'Return Data'!$B$7:$R$2843,17,0)</f>
        <v>15.861599999999999</v>
      </c>
      <c r="M9" s="66">
        <f t="shared" ref="M9:M41" si="4">RANK(L9,L$8:L$41,0)</f>
        <v>9</v>
      </c>
      <c r="N9" s="65">
        <f>VLOOKUP($A9,'Return Data'!$B$7:$R$2843,14,0)</f>
        <v>13.2926</v>
      </c>
      <c r="O9" s="66">
        <f>RANK(N9,N$8:N$41,0)</f>
        <v>6</v>
      </c>
      <c r="P9" s="65"/>
      <c r="Q9" s="66"/>
      <c r="R9" s="65">
        <f>VLOOKUP($A9,'Return Data'!$B$7:$R$2843,16,0)</f>
        <v>13.4617</v>
      </c>
      <c r="S9" s="67">
        <f t="shared" ref="S9:S41" si="5">RANK(R9,R$8:R$41,0)</f>
        <v>21</v>
      </c>
    </row>
    <row r="10" spans="1:20" x14ac:dyDescent="0.3">
      <c r="A10" s="63" t="s">
        <v>1270</v>
      </c>
      <c r="B10" s="64">
        <f>VLOOKUP($A10,'Return Data'!$B$7:$R$2843,3,0)</f>
        <v>44302</v>
      </c>
      <c r="C10" s="65">
        <f>VLOOKUP($A10,'Return Data'!$B$7:$R$2843,4,0)</f>
        <v>130</v>
      </c>
      <c r="D10" s="65">
        <f>VLOOKUP($A10,'Return Data'!$B$7:$R$2843,10,0)</f>
        <v>4.5267999999999997</v>
      </c>
      <c r="E10" s="66">
        <f t="shared" si="0"/>
        <v>10</v>
      </c>
      <c r="F10" s="65">
        <f>VLOOKUP($A10,'Return Data'!$B$7:$R$2843,11,0)</f>
        <v>30.299700000000001</v>
      </c>
      <c r="G10" s="66">
        <f t="shared" si="1"/>
        <v>13</v>
      </c>
      <c r="H10" s="65">
        <f>VLOOKUP($A10,'Return Data'!$B$7:$R$2843,12,0)</f>
        <v>42.372100000000003</v>
      </c>
      <c r="I10" s="66">
        <f t="shared" si="2"/>
        <v>8</v>
      </c>
      <c r="J10" s="65">
        <f>VLOOKUP($A10,'Return Data'!$B$7:$R$2843,13,0)</f>
        <v>61.671399999999998</v>
      </c>
      <c r="K10" s="66">
        <f t="shared" si="3"/>
        <v>10</v>
      </c>
      <c r="L10" s="65">
        <f>VLOOKUP($A10,'Return Data'!$B$7:$R$2843,17,0)</f>
        <v>14.6111</v>
      </c>
      <c r="M10" s="66">
        <f t="shared" si="4"/>
        <v>11</v>
      </c>
      <c r="N10" s="65">
        <f>VLOOKUP($A10,'Return Data'!$B$7:$R$2843,14,0)</f>
        <v>8.9784000000000006</v>
      </c>
      <c r="O10" s="66">
        <f t="shared" ref="O10:O41" si="6">RANK(N10,N$8:N$41,0)</f>
        <v>15</v>
      </c>
      <c r="P10" s="65">
        <f>VLOOKUP($A10,'Return Data'!$B$7:$R$2843,15,0)</f>
        <v>12.3813</v>
      </c>
      <c r="Q10" s="66">
        <f t="shared" ref="Q10:Q41" si="7">RANK(P10,P$8:P$41,0)</f>
        <v>18</v>
      </c>
      <c r="R10" s="65">
        <f>VLOOKUP($A10,'Return Data'!$B$7:$R$2843,16,0)</f>
        <v>15.6838</v>
      </c>
      <c r="S10" s="67">
        <f t="shared" si="5"/>
        <v>11</v>
      </c>
    </row>
    <row r="11" spans="1:20" x14ac:dyDescent="0.3">
      <c r="A11" s="63" t="s">
        <v>1272</v>
      </c>
      <c r="B11" s="64">
        <f>VLOOKUP($A11,'Return Data'!$B$7:$R$2843,3,0)</f>
        <v>44302</v>
      </c>
      <c r="C11" s="65">
        <f>VLOOKUP($A11,'Return Data'!$B$7:$R$2843,4,0)</f>
        <v>59.887</v>
      </c>
      <c r="D11" s="65">
        <f>VLOOKUP($A11,'Return Data'!$B$7:$R$2843,10,0)</f>
        <v>4.6866000000000003</v>
      </c>
      <c r="E11" s="66">
        <f t="shared" si="0"/>
        <v>9</v>
      </c>
      <c r="F11" s="65">
        <f>VLOOKUP($A11,'Return Data'!$B$7:$R$2843,11,0)</f>
        <v>27.324300000000001</v>
      </c>
      <c r="G11" s="66">
        <f t="shared" si="1"/>
        <v>16</v>
      </c>
      <c r="H11" s="65">
        <f>VLOOKUP($A11,'Return Data'!$B$7:$R$2843,12,0)</f>
        <v>35.8598</v>
      </c>
      <c r="I11" s="66">
        <f t="shared" si="2"/>
        <v>21</v>
      </c>
      <c r="J11" s="65">
        <f>VLOOKUP($A11,'Return Data'!$B$7:$R$2843,13,0)</f>
        <v>53.564300000000003</v>
      </c>
      <c r="K11" s="66">
        <f t="shared" si="3"/>
        <v>24</v>
      </c>
      <c r="L11" s="65">
        <f>VLOOKUP($A11,'Return Data'!$B$7:$R$2843,17,0)</f>
        <v>12.914199999999999</v>
      </c>
      <c r="M11" s="66">
        <f t="shared" si="4"/>
        <v>14</v>
      </c>
      <c r="N11" s="65">
        <f>VLOOKUP($A11,'Return Data'!$B$7:$R$2843,14,0)</f>
        <v>7.5894000000000004</v>
      </c>
      <c r="O11" s="66">
        <f t="shared" si="6"/>
        <v>20</v>
      </c>
      <c r="P11" s="65">
        <f>VLOOKUP($A11,'Return Data'!$B$7:$R$2843,15,0)</f>
        <v>12.248799999999999</v>
      </c>
      <c r="Q11" s="66">
        <f t="shared" si="7"/>
        <v>19</v>
      </c>
      <c r="R11" s="65">
        <f>VLOOKUP($A11,'Return Data'!$B$7:$R$2843,16,0)</f>
        <v>12.1622</v>
      </c>
      <c r="S11" s="67">
        <f t="shared" si="5"/>
        <v>25</v>
      </c>
    </row>
    <row r="12" spans="1:20" x14ac:dyDescent="0.3">
      <c r="A12" s="63" t="s">
        <v>1848</v>
      </c>
      <c r="B12" s="64">
        <f>VLOOKUP($A12,'Return Data'!$B$7:$R$2843,3,0)</f>
        <v>44302</v>
      </c>
      <c r="C12" s="65">
        <f>VLOOKUP($A12,'Return Data'!$B$7:$R$2843,4,0)</f>
        <v>182.25</v>
      </c>
      <c r="D12" s="65">
        <f>VLOOKUP($A12,'Return Data'!$B$7:$R$2843,10,0)</f>
        <v>2.5085999999999999</v>
      </c>
      <c r="E12" s="66">
        <f t="shared" si="0"/>
        <v>23</v>
      </c>
      <c r="F12" s="65">
        <f>VLOOKUP($A12,'Return Data'!$B$7:$R$2843,11,0)</f>
        <v>22.3154</v>
      </c>
      <c r="G12" s="66">
        <f t="shared" si="1"/>
        <v>29</v>
      </c>
      <c r="H12" s="65">
        <f>VLOOKUP($A12,'Return Data'!$B$7:$R$2843,12,0)</f>
        <v>35.03</v>
      </c>
      <c r="I12" s="66">
        <f t="shared" si="2"/>
        <v>24</v>
      </c>
      <c r="J12" s="65">
        <f>VLOOKUP($A12,'Return Data'!$B$7:$R$2843,13,0)</f>
        <v>54.449199999999998</v>
      </c>
      <c r="K12" s="66">
        <f t="shared" si="3"/>
        <v>22</v>
      </c>
      <c r="L12" s="65">
        <f>VLOOKUP($A12,'Return Data'!$B$7:$R$2843,17,0)</f>
        <v>16.058399999999999</v>
      </c>
      <c r="M12" s="66">
        <f t="shared" si="4"/>
        <v>7</v>
      </c>
      <c r="N12" s="65">
        <f>VLOOKUP($A12,'Return Data'!$B$7:$R$2843,14,0)</f>
        <v>13.757</v>
      </c>
      <c r="O12" s="66">
        <f t="shared" si="6"/>
        <v>5</v>
      </c>
      <c r="P12" s="65">
        <f>VLOOKUP($A12,'Return Data'!$B$7:$R$2843,15,0)</f>
        <v>15.8246</v>
      </c>
      <c r="Q12" s="66">
        <f t="shared" si="7"/>
        <v>6</v>
      </c>
      <c r="R12" s="65">
        <f>VLOOKUP($A12,'Return Data'!$B$7:$R$2843,16,0)</f>
        <v>17.9373</v>
      </c>
      <c r="S12" s="67">
        <f t="shared" si="5"/>
        <v>6</v>
      </c>
    </row>
    <row r="13" spans="1:20" x14ac:dyDescent="0.3">
      <c r="A13" s="102" t="s">
        <v>1896</v>
      </c>
      <c r="B13" s="64">
        <f>VLOOKUP($A13,'Return Data'!$B$7:$R$2843,3,0)</f>
        <v>44302</v>
      </c>
      <c r="C13" s="65">
        <f>VLOOKUP($A13,'Return Data'!$B$7:$R$2843,4,0)</f>
        <v>54.600999999999999</v>
      </c>
      <c r="D13" s="65">
        <f>VLOOKUP($A13,'Return Data'!$B$7:$R$2843,10,0)</f>
        <v>4.1725000000000003</v>
      </c>
      <c r="E13" s="66">
        <f t="shared" si="0"/>
        <v>11</v>
      </c>
      <c r="F13" s="65">
        <f>VLOOKUP($A13,'Return Data'!$B$7:$R$2843,11,0)</f>
        <v>31.8992</v>
      </c>
      <c r="G13" s="66">
        <f t="shared" si="1"/>
        <v>8</v>
      </c>
      <c r="H13" s="65">
        <f>VLOOKUP($A13,'Return Data'!$B$7:$R$2843,12,0)</f>
        <v>40.604599999999998</v>
      </c>
      <c r="I13" s="66">
        <f t="shared" si="2"/>
        <v>12</v>
      </c>
      <c r="J13" s="65">
        <f>VLOOKUP($A13,'Return Data'!$B$7:$R$2843,13,0)</f>
        <v>59.493499999999997</v>
      </c>
      <c r="K13" s="66">
        <f t="shared" si="3"/>
        <v>13</v>
      </c>
      <c r="L13" s="65">
        <f>VLOOKUP($A13,'Return Data'!$B$7:$R$2843,17,0)</f>
        <v>17.604900000000001</v>
      </c>
      <c r="M13" s="66">
        <f t="shared" si="4"/>
        <v>6</v>
      </c>
      <c r="N13" s="65">
        <f>VLOOKUP($A13,'Return Data'!$B$7:$R$2843,14,0)</f>
        <v>12.640700000000001</v>
      </c>
      <c r="O13" s="66">
        <f t="shared" si="6"/>
        <v>7</v>
      </c>
      <c r="P13" s="65">
        <f>VLOOKUP($A13,'Return Data'!$B$7:$R$2843,15,0)</f>
        <v>15.9252</v>
      </c>
      <c r="Q13" s="66">
        <f t="shared" si="7"/>
        <v>5</v>
      </c>
      <c r="R13" s="65">
        <f>VLOOKUP($A13,'Return Data'!$B$7:$R$2843,16,0)</f>
        <v>13.020300000000001</v>
      </c>
      <c r="S13" s="67">
        <f t="shared" si="5"/>
        <v>22</v>
      </c>
    </row>
    <row r="14" spans="1:20" x14ac:dyDescent="0.3">
      <c r="A14" s="102" t="s">
        <v>1809</v>
      </c>
      <c r="B14" s="64">
        <f>VLOOKUP($A14,'Return Data'!$B$7:$R$2843,3,0)</f>
        <v>44302</v>
      </c>
      <c r="C14" s="65">
        <f>VLOOKUP($A14,'Return Data'!$B$7:$R$2843,4,0)</f>
        <v>18.515000000000001</v>
      </c>
      <c r="D14" s="65">
        <f>VLOOKUP($A14,'Return Data'!$B$7:$R$2843,10,0)</f>
        <v>3.4241999999999999</v>
      </c>
      <c r="E14" s="66">
        <f t="shared" si="0"/>
        <v>13</v>
      </c>
      <c r="F14" s="65">
        <f>VLOOKUP($A14,'Return Data'!$B$7:$R$2843,11,0)</f>
        <v>27.102399999999999</v>
      </c>
      <c r="G14" s="66">
        <f t="shared" si="1"/>
        <v>17</v>
      </c>
      <c r="H14" s="65">
        <f>VLOOKUP($A14,'Return Data'!$B$7:$R$2843,12,0)</f>
        <v>39.873100000000001</v>
      </c>
      <c r="I14" s="66">
        <f t="shared" si="2"/>
        <v>14</v>
      </c>
      <c r="J14" s="65">
        <f>VLOOKUP($A14,'Return Data'!$B$7:$R$2843,13,0)</f>
        <v>59.131900000000002</v>
      </c>
      <c r="K14" s="66">
        <f t="shared" si="3"/>
        <v>14</v>
      </c>
      <c r="L14" s="65">
        <f>VLOOKUP($A14,'Return Data'!$B$7:$R$2843,17,0)</f>
        <v>12.233700000000001</v>
      </c>
      <c r="M14" s="66">
        <f t="shared" si="4"/>
        <v>17</v>
      </c>
      <c r="N14" s="65">
        <f>VLOOKUP($A14,'Return Data'!$B$7:$R$2843,14,0)</f>
        <v>8.4136000000000006</v>
      </c>
      <c r="O14" s="66">
        <f t="shared" si="6"/>
        <v>18</v>
      </c>
      <c r="P14" s="65">
        <f>VLOOKUP($A14,'Return Data'!$B$7:$R$2843,15,0)</f>
        <v>14.248799999999999</v>
      </c>
      <c r="Q14" s="66">
        <f t="shared" si="7"/>
        <v>10</v>
      </c>
      <c r="R14" s="65">
        <f>VLOOKUP($A14,'Return Data'!$B$7:$R$2843,16,0)</f>
        <v>10.440899999999999</v>
      </c>
      <c r="S14" s="67">
        <f t="shared" si="5"/>
        <v>29</v>
      </c>
    </row>
    <row r="15" spans="1:20" x14ac:dyDescent="0.3">
      <c r="A15" s="63" t="s">
        <v>1850</v>
      </c>
      <c r="B15" s="64">
        <f>VLOOKUP($A15,'Return Data'!$B$7:$R$2843,3,0)</f>
        <v>44302</v>
      </c>
      <c r="C15" s="65">
        <f>VLOOKUP($A15,'Return Data'!$B$7:$R$2843,4,0)</f>
        <v>12.868</v>
      </c>
      <c r="D15" s="65">
        <f>VLOOKUP($A15,'Return Data'!$B$7:$R$2843,10,0)</f>
        <v>1.9514</v>
      </c>
      <c r="E15" s="66">
        <f t="shared" si="0"/>
        <v>27</v>
      </c>
      <c r="F15" s="65">
        <f>VLOOKUP($A15,'Return Data'!$B$7:$R$2843,11,0)</f>
        <v>24.0122</v>
      </c>
      <c r="G15" s="66">
        <f t="shared" si="1"/>
        <v>22</v>
      </c>
      <c r="H15" s="65">
        <f>VLOOKUP($A15,'Return Data'!$B$7:$R$2843,12,0)</f>
        <v>33.7074</v>
      </c>
      <c r="I15" s="66">
        <f t="shared" si="2"/>
        <v>28</v>
      </c>
      <c r="J15" s="65">
        <f>VLOOKUP($A15,'Return Data'!$B$7:$R$2843,13,0)</f>
        <v>53.225099999999998</v>
      </c>
      <c r="K15" s="66">
        <f t="shared" si="3"/>
        <v>26</v>
      </c>
      <c r="L15" s="65">
        <f>VLOOKUP($A15,'Return Data'!$B$7:$R$2843,17,0)</f>
        <v>9.3818999999999999</v>
      </c>
      <c r="M15" s="66">
        <f t="shared" ref="M15" si="8">RANK(L15,L$8:L$41,0)</f>
        <v>25</v>
      </c>
      <c r="N15" s="65"/>
      <c r="O15" s="66"/>
      <c r="P15" s="65"/>
      <c r="Q15" s="66"/>
      <c r="R15" s="65">
        <f>VLOOKUP($A15,'Return Data'!$B$7:$R$2843,16,0)</f>
        <v>9.5210000000000008</v>
      </c>
      <c r="S15" s="67">
        <f t="shared" si="5"/>
        <v>32</v>
      </c>
    </row>
    <row r="16" spans="1:20" x14ac:dyDescent="0.3">
      <c r="A16" s="63" t="s">
        <v>1814</v>
      </c>
      <c r="B16" s="64">
        <f>VLOOKUP($A16,'Return Data'!$B$7:$R$2843,3,0)</f>
        <v>44302</v>
      </c>
      <c r="C16" s="65">
        <f>VLOOKUP($A16,'Return Data'!$B$7:$R$2843,4,0)</f>
        <v>758.73900000000003</v>
      </c>
      <c r="D16" s="65">
        <f>VLOOKUP($A16,'Return Data'!$B$7:$R$2843,10,0)</f>
        <v>2.6320000000000001</v>
      </c>
      <c r="E16" s="66">
        <f t="shared" si="0"/>
        <v>22</v>
      </c>
      <c r="F16" s="65">
        <f>VLOOKUP($A16,'Return Data'!$B$7:$R$2843,11,0)</f>
        <v>36.366799999999998</v>
      </c>
      <c r="G16" s="66">
        <f t="shared" si="1"/>
        <v>4</v>
      </c>
      <c r="H16" s="65">
        <f>VLOOKUP($A16,'Return Data'!$B$7:$R$2843,12,0)</f>
        <v>46.155000000000001</v>
      </c>
      <c r="I16" s="66">
        <f t="shared" si="2"/>
        <v>5</v>
      </c>
      <c r="J16" s="65">
        <f>VLOOKUP($A16,'Return Data'!$B$7:$R$2843,13,0)</f>
        <v>69.011499999999998</v>
      </c>
      <c r="K16" s="66">
        <f t="shared" si="3"/>
        <v>5</v>
      </c>
      <c r="L16" s="65">
        <f>VLOOKUP($A16,'Return Data'!$B$7:$R$2843,17,0)</f>
        <v>11.617000000000001</v>
      </c>
      <c r="M16" s="66">
        <f t="shared" si="4"/>
        <v>20</v>
      </c>
      <c r="N16" s="65">
        <f>VLOOKUP($A16,'Return Data'!$B$7:$R$2843,14,0)</f>
        <v>9.3806999999999992</v>
      </c>
      <c r="O16" s="66">
        <f t="shared" si="6"/>
        <v>13</v>
      </c>
      <c r="P16" s="65">
        <f>VLOOKUP($A16,'Return Data'!$B$7:$R$2843,15,0)</f>
        <v>11.533300000000001</v>
      </c>
      <c r="Q16" s="66">
        <f t="shared" si="7"/>
        <v>20</v>
      </c>
      <c r="R16" s="65">
        <f>VLOOKUP($A16,'Return Data'!$B$7:$R$2843,16,0)</f>
        <v>17.6996</v>
      </c>
      <c r="S16" s="67">
        <f t="shared" si="5"/>
        <v>8</v>
      </c>
    </row>
    <row r="17" spans="1:19" x14ac:dyDescent="0.3">
      <c r="A17" s="63" t="s">
        <v>1816</v>
      </c>
      <c r="B17" s="64">
        <f>VLOOKUP($A17,'Return Data'!$B$7:$R$2843,3,0)</f>
        <v>44302</v>
      </c>
      <c r="C17" s="65">
        <f>VLOOKUP($A17,'Return Data'!$B$7:$R$2843,4,0)</f>
        <v>787.82299999999998</v>
      </c>
      <c r="D17" s="65">
        <f>VLOOKUP($A17,'Return Data'!$B$7:$R$2843,10,0)</f>
        <v>3.1097000000000001</v>
      </c>
      <c r="E17" s="66">
        <f t="shared" si="0"/>
        <v>16</v>
      </c>
      <c r="F17" s="65">
        <f>VLOOKUP($A17,'Return Data'!$B$7:$R$2843,11,0)</f>
        <v>38.673400000000001</v>
      </c>
      <c r="G17" s="66">
        <f t="shared" si="1"/>
        <v>3</v>
      </c>
      <c r="H17" s="65">
        <f>VLOOKUP($A17,'Return Data'!$B$7:$R$2843,12,0)</f>
        <v>44.941099999999999</v>
      </c>
      <c r="I17" s="66">
        <f t="shared" si="2"/>
        <v>6</v>
      </c>
      <c r="J17" s="65">
        <f>VLOOKUP($A17,'Return Data'!$B$7:$R$2843,13,0)</f>
        <v>60.542999999999999</v>
      </c>
      <c r="K17" s="66">
        <f t="shared" si="3"/>
        <v>11</v>
      </c>
      <c r="L17" s="65">
        <f>VLOOKUP($A17,'Return Data'!$B$7:$R$2843,17,0)</f>
        <v>7.5091999999999999</v>
      </c>
      <c r="M17" s="66">
        <f t="shared" si="4"/>
        <v>30</v>
      </c>
      <c r="N17" s="65">
        <f>VLOOKUP($A17,'Return Data'!$B$7:$R$2843,14,0)</f>
        <v>8.4673999999999996</v>
      </c>
      <c r="O17" s="66">
        <f t="shared" si="6"/>
        <v>17</v>
      </c>
      <c r="P17" s="65">
        <f>VLOOKUP($A17,'Return Data'!$B$7:$R$2843,15,0)</f>
        <v>13.1937</v>
      </c>
      <c r="Q17" s="66">
        <f t="shared" si="7"/>
        <v>14</v>
      </c>
      <c r="R17" s="65">
        <f>VLOOKUP($A17,'Return Data'!$B$7:$R$2843,16,0)</f>
        <v>18.0562</v>
      </c>
      <c r="S17" s="67">
        <f t="shared" si="5"/>
        <v>5</v>
      </c>
    </row>
    <row r="18" spans="1:19" x14ac:dyDescent="0.3">
      <c r="A18" s="102" t="s">
        <v>1810</v>
      </c>
      <c r="B18" s="64">
        <f>VLOOKUP($A18,'Return Data'!$B$7:$R$2843,3,0)</f>
        <v>44302</v>
      </c>
      <c r="C18" s="65">
        <f>VLOOKUP($A18,'Return Data'!$B$7:$R$2843,4,0)</f>
        <v>105.7654</v>
      </c>
      <c r="D18" s="65">
        <f>VLOOKUP($A18,'Return Data'!$B$7:$R$2843,10,0)</f>
        <v>1.0330999999999999</v>
      </c>
      <c r="E18" s="66">
        <f t="shared" si="0"/>
        <v>29</v>
      </c>
      <c r="F18" s="65">
        <f>VLOOKUP($A18,'Return Data'!$B$7:$R$2843,11,0)</f>
        <v>23.736799999999999</v>
      </c>
      <c r="G18" s="66">
        <f t="shared" si="1"/>
        <v>24</v>
      </c>
      <c r="H18" s="65">
        <f>VLOOKUP($A18,'Return Data'!$B$7:$R$2843,12,0)</f>
        <v>35.767200000000003</v>
      </c>
      <c r="I18" s="66">
        <f t="shared" si="2"/>
        <v>22</v>
      </c>
      <c r="J18" s="65">
        <f>VLOOKUP($A18,'Return Data'!$B$7:$R$2843,13,0)</f>
        <v>57.3855</v>
      </c>
      <c r="K18" s="66">
        <f t="shared" si="3"/>
        <v>20</v>
      </c>
      <c r="L18" s="65">
        <f>VLOOKUP($A18,'Return Data'!$B$7:$R$2843,17,0)</f>
        <v>8.7664000000000009</v>
      </c>
      <c r="M18" s="66">
        <f t="shared" si="4"/>
        <v>27</v>
      </c>
      <c r="N18" s="65">
        <f>VLOOKUP($A18,'Return Data'!$B$7:$R$2843,14,0)</f>
        <v>6.0324999999999998</v>
      </c>
      <c r="O18" s="66">
        <f t="shared" si="6"/>
        <v>26</v>
      </c>
      <c r="P18" s="65">
        <f>VLOOKUP($A18,'Return Data'!$B$7:$R$2843,15,0)</f>
        <v>11.2669</v>
      </c>
      <c r="Q18" s="66">
        <f t="shared" si="7"/>
        <v>22</v>
      </c>
      <c r="R18" s="65">
        <f>VLOOKUP($A18,'Return Data'!$B$7:$R$2843,16,0)</f>
        <v>14.740500000000001</v>
      </c>
      <c r="S18" s="67">
        <f t="shared" si="5"/>
        <v>17</v>
      </c>
    </row>
    <row r="19" spans="1:19" x14ac:dyDescent="0.3">
      <c r="A19" s="63" t="s">
        <v>1274</v>
      </c>
      <c r="B19" s="64">
        <f>VLOOKUP($A19,'Return Data'!$B$7:$R$2843,3,0)</f>
        <v>44302</v>
      </c>
      <c r="C19" s="65">
        <f>VLOOKUP($A19,'Return Data'!$B$7:$R$2843,4,0)</f>
        <v>353.36</v>
      </c>
      <c r="D19" s="65">
        <f>VLOOKUP($A19,'Return Data'!$B$7:$R$2843,10,0)</f>
        <v>3.9447000000000001</v>
      </c>
      <c r="E19" s="66">
        <f t="shared" si="0"/>
        <v>12</v>
      </c>
      <c r="F19" s="65">
        <f>VLOOKUP($A19,'Return Data'!$B$7:$R$2843,11,0)</f>
        <v>33.656100000000002</v>
      </c>
      <c r="G19" s="66">
        <f t="shared" si="1"/>
        <v>6</v>
      </c>
      <c r="H19" s="65">
        <f>VLOOKUP($A19,'Return Data'!$B$7:$R$2843,12,0)</f>
        <v>40.691200000000002</v>
      </c>
      <c r="I19" s="66">
        <f t="shared" si="2"/>
        <v>11</v>
      </c>
      <c r="J19" s="65">
        <f>VLOOKUP($A19,'Return Data'!$B$7:$R$2843,13,0)</f>
        <v>57.609299999999998</v>
      </c>
      <c r="K19" s="66">
        <f t="shared" si="3"/>
        <v>18</v>
      </c>
      <c r="L19" s="65">
        <f>VLOOKUP($A19,'Return Data'!$B$7:$R$2843,17,0)</f>
        <v>8.6349999999999998</v>
      </c>
      <c r="M19" s="66">
        <f t="shared" si="4"/>
        <v>28</v>
      </c>
      <c r="N19" s="65">
        <f>VLOOKUP($A19,'Return Data'!$B$7:$R$2843,14,0)</f>
        <v>8.6646999999999998</v>
      </c>
      <c r="O19" s="66">
        <f t="shared" si="6"/>
        <v>16</v>
      </c>
      <c r="P19" s="65">
        <f>VLOOKUP($A19,'Return Data'!$B$7:$R$2843,15,0)</f>
        <v>12.5847</v>
      </c>
      <c r="Q19" s="66">
        <f t="shared" si="7"/>
        <v>16</v>
      </c>
      <c r="R19" s="65">
        <f>VLOOKUP($A19,'Return Data'!$B$7:$R$2843,16,0)</f>
        <v>14.3652</v>
      </c>
      <c r="S19" s="67">
        <f t="shared" si="5"/>
        <v>18</v>
      </c>
    </row>
    <row r="20" spans="1:19" x14ac:dyDescent="0.3">
      <c r="A20" s="63" t="s">
        <v>1818</v>
      </c>
      <c r="B20" s="64">
        <f>VLOOKUP($A20,'Return Data'!$B$7:$R$2843,3,0)</f>
        <v>44302</v>
      </c>
      <c r="C20" s="65">
        <f>VLOOKUP($A20,'Return Data'!$B$7:$R$2843,4,0)</f>
        <v>26.97</v>
      </c>
      <c r="D20" s="65">
        <f>VLOOKUP($A20,'Return Data'!$B$7:$R$2843,10,0)</f>
        <v>2.0817999999999999</v>
      </c>
      <c r="E20" s="66">
        <f t="shared" si="0"/>
        <v>25</v>
      </c>
      <c r="F20" s="65">
        <f>VLOOKUP($A20,'Return Data'!$B$7:$R$2843,11,0)</f>
        <v>23.319600000000001</v>
      </c>
      <c r="G20" s="66">
        <f t="shared" si="1"/>
        <v>26</v>
      </c>
      <c r="H20" s="65">
        <f>VLOOKUP($A20,'Return Data'!$B$7:$R$2843,12,0)</f>
        <v>33.779800000000002</v>
      </c>
      <c r="I20" s="66">
        <f t="shared" si="2"/>
        <v>26</v>
      </c>
      <c r="J20" s="65">
        <f>VLOOKUP($A20,'Return Data'!$B$7:$R$2843,13,0)</f>
        <v>51.092399999999998</v>
      </c>
      <c r="K20" s="66">
        <f t="shared" si="3"/>
        <v>27</v>
      </c>
      <c r="L20" s="65">
        <f>VLOOKUP($A20,'Return Data'!$B$7:$R$2843,17,0)</f>
        <v>12.984999999999999</v>
      </c>
      <c r="M20" s="66">
        <f t="shared" si="4"/>
        <v>13</v>
      </c>
      <c r="N20" s="65">
        <f>VLOOKUP($A20,'Return Data'!$B$7:$R$2843,14,0)</f>
        <v>7.4596</v>
      </c>
      <c r="O20" s="66">
        <f t="shared" si="6"/>
        <v>21</v>
      </c>
      <c r="P20" s="65">
        <f>VLOOKUP($A20,'Return Data'!$B$7:$R$2843,15,0)</f>
        <v>10.2494</v>
      </c>
      <c r="Q20" s="66">
        <f t="shared" si="7"/>
        <v>24</v>
      </c>
      <c r="R20" s="65">
        <f>VLOOKUP($A20,'Return Data'!$B$7:$R$2843,16,0)</f>
        <v>15.093999999999999</v>
      </c>
      <c r="S20" s="67">
        <f t="shared" si="5"/>
        <v>14</v>
      </c>
    </row>
    <row r="21" spans="1:19" x14ac:dyDescent="0.3">
      <c r="A21" s="63" t="s">
        <v>1842</v>
      </c>
      <c r="B21" s="64">
        <f>VLOOKUP($A21,'Return Data'!$B$7:$R$2843,3,0)</f>
        <v>44302</v>
      </c>
      <c r="C21" s="65">
        <f>VLOOKUP($A21,'Return Data'!$B$7:$R$2843,4,0)</f>
        <v>111.39</v>
      </c>
      <c r="D21" s="65">
        <f>VLOOKUP($A21,'Return Data'!$B$7:$R$2843,10,0)</f>
        <v>2.3052999999999999</v>
      </c>
      <c r="E21" s="66">
        <f t="shared" si="0"/>
        <v>24</v>
      </c>
      <c r="F21" s="65">
        <f>VLOOKUP($A21,'Return Data'!$B$7:$R$2843,11,0)</f>
        <v>25.354500000000002</v>
      </c>
      <c r="G21" s="66">
        <f t="shared" si="1"/>
        <v>20</v>
      </c>
      <c r="H21" s="65">
        <f>VLOOKUP($A21,'Return Data'!$B$7:$R$2843,12,0)</f>
        <v>35.362699999999997</v>
      </c>
      <c r="I21" s="66">
        <f t="shared" si="2"/>
        <v>23</v>
      </c>
      <c r="J21" s="65">
        <f>VLOOKUP($A21,'Return Data'!$B$7:$R$2843,13,0)</f>
        <v>48.282699999999998</v>
      </c>
      <c r="K21" s="66">
        <f t="shared" si="3"/>
        <v>30</v>
      </c>
      <c r="L21" s="65">
        <f>VLOOKUP($A21,'Return Data'!$B$7:$R$2843,17,0)</f>
        <v>8.8392999999999997</v>
      </c>
      <c r="M21" s="66">
        <f t="shared" si="4"/>
        <v>26</v>
      </c>
      <c r="N21" s="65">
        <f>VLOOKUP($A21,'Return Data'!$B$7:$R$2843,14,0)</f>
        <v>5.5875000000000004</v>
      </c>
      <c r="O21" s="66">
        <f t="shared" si="6"/>
        <v>27</v>
      </c>
      <c r="P21" s="65">
        <f>VLOOKUP($A21,'Return Data'!$B$7:$R$2843,15,0)</f>
        <v>9.5576000000000008</v>
      </c>
      <c r="Q21" s="66">
        <f t="shared" si="7"/>
        <v>25</v>
      </c>
      <c r="R21" s="65">
        <f>VLOOKUP($A21,'Return Data'!$B$7:$R$2843,16,0)</f>
        <v>16.757000000000001</v>
      </c>
      <c r="S21" s="67">
        <f t="shared" si="5"/>
        <v>9</v>
      </c>
    </row>
    <row r="22" spans="1:19" x14ac:dyDescent="0.3">
      <c r="A22" s="63" t="s">
        <v>1277</v>
      </c>
      <c r="B22" s="64">
        <f>VLOOKUP($A22,'Return Data'!$B$7:$R$2843,3,0)</f>
        <v>44302</v>
      </c>
      <c r="C22" s="65">
        <f>VLOOKUP($A22,'Return Data'!$B$7:$R$2843,4,0)</f>
        <v>61.42</v>
      </c>
      <c r="D22" s="65">
        <f>VLOOKUP($A22,'Return Data'!$B$7:$R$2843,10,0)</f>
        <v>3.2094999999999998</v>
      </c>
      <c r="E22" s="66">
        <f t="shared" si="0"/>
        <v>15</v>
      </c>
      <c r="F22" s="65">
        <f>VLOOKUP($A22,'Return Data'!$B$7:$R$2843,11,0)</f>
        <v>28.091799999999999</v>
      </c>
      <c r="G22" s="66">
        <f t="shared" si="1"/>
        <v>15</v>
      </c>
      <c r="H22" s="65">
        <f>VLOOKUP($A22,'Return Data'!$B$7:$R$2843,12,0)</f>
        <v>40.1004</v>
      </c>
      <c r="I22" s="66">
        <f t="shared" si="2"/>
        <v>13</v>
      </c>
      <c r="J22" s="65">
        <f>VLOOKUP($A22,'Return Data'!$B$7:$R$2843,13,0)</f>
        <v>58.135899999999999</v>
      </c>
      <c r="K22" s="66">
        <f t="shared" si="3"/>
        <v>17</v>
      </c>
      <c r="L22" s="65">
        <f>VLOOKUP($A22,'Return Data'!$B$7:$R$2843,17,0)</f>
        <v>13.6328</v>
      </c>
      <c r="M22" s="66">
        <f t="shared" si="4"/>
        <v>12</v>
      </c>
      <c r="N22" s="65">
        <f>VLOOKUP($A22,'Return Data'!$B$7:$R$2843,14,0)</f>
        <v>6.2069999999999999</v>
      </c>
      <c r="O22" s="66">
        <f t="shared" si="6"/>
        <v>24</v>
      </c>
      <c r="P22" s="65">
        <f>VLOOKUP($A22,'Return Data'!$B$7:$R$2843,15,0)</f>
        <v>12.565899999999999</v>
      </c>
      <c r="Q22" s="66">
        <f t="shared" si="7"/>
        <v>17</v>
      </c>
      <c r="R22" s="65">
        <f>VLOOKUP($A22,'Return Data'!$B$7:$R$2843,16,0)</f>
        <v>14.8736</v>
      </c>
      <c r="S22" s="67">
        <f t="shared" si="5"/>
        <v>16</v>
      </c>
    </row>
    <row r="23" spans="1:19" x14ac:dyDescent="0.3">
      <c r="A23" s="63" t="s">
        <v>1280</v>
      </c>
      <c r="B23" s="64">
        <f>VLOOKUP($A23,'Return Data'!$B$7:$R$2843,3,0)</f>
        <v>44302</v>
      </c>
      <c r="C23" s="65">
        <f>VLOOKUP($A23,'Return Data'!$B$7:$R$2843,4,0)</f>
        <v>12.8331</v>
      </c>
      <c r="D23" s="65">
        <f>VLOOKUP($A23,'Return Data'!$B$7:$R$2843,10,0)</f>
        <v>5.6753</v>
      </c>
      <c r="E23" s="66">
        <f t="shared" si="0"/>
        <v>5</v>
      </c>
      <c r="F23" s="65">
        <f>VLOOKUP($A23,'Return Data'!$B$7:$R$2843,11,0)</f>
        <v>31.174900000000001</v>
      </c>
      <c r="G23" s="66">
        <f t="shared" si="1"/>
        <v>10</v>
      </c>
      <c r="H23" s="65">
        <f>VLOOKUP($A23,'Return Data'!$B$7:$R$2843,12,0)</f>
        <v>36.3628</v>
      </c>
      <c r="I23" s="66">
        <f t="shared" si="2"/>
        <v>20</v>
      </c>
      <c r="J23" s="65">
        <f>VLOOKUP($A23,'Return Data'!$B$7:$R$2843,13,0)</f>
        <v>50.564900000000002</v>
      </c>
      <c r="K23" s="66">
        <f t="shared" si="3"/>
        <v>28</v>
      </c>
      <c r="L23" s="65"/>
      <c r="M23" s="66"/>
      <c r="N23" s="65"/>
      <c r="O23" s="66"/>
      <c r="P23" s="65"/>
      <c r="Q23" s="66"/>
      <c r="R23" s="65">
        <f>VLOOKUP($A23,'Return Data'!$B$7:$R$2843,16,0)</f>
        <v>13.8482</v>
      </c>
      <c r="S23" s="67">
        <f t="shared" si="5"/>
        <v>19</v>
      </c>
    </row>
    <row r="24" spans="1:19" x14ac:dyDescent="0.3">
      <c r="A24" s="63" t="s">
        <v>1820</v>
      </c>
      <c r="B24" s="64">
        <f>VLOOKUP($A24,'Return Data'!$B$7:$R$2843,3,0)</f>
        <v>44302</v>
      </c>
      <c r="C24" s="65">
        <f>VLOOKUP($A24,'Return Data'!$B$7:$R$2843,4,0)</f>
        <v>41.767699999999998</v>
      </c>
      <c r="D24" s="65">
        <f>VLOOKUP($A24,'Return Data'!$B$7:$R$2843,10,0)</f>
        <v>2.9195000000000002</v>
      </c>
      <c r="E24" s="66">
        <f t="shared" si="0"/>
        <v>19</v>
      </c>
      <c r="F24" s="65">
        <f>VLOOKUP($A24,'Return Data'!$B$7:$R$2843,11,0)</f>
        <v>34.587800000000001</v>
      </c>
      <c r="G24" s="66">
        <f t="shared" si="1"/>
        <v>5</v>
      </c>
      <c r="H24" s="65">
        <f>VLOOKUP($A24,'Return Data'!$B$7:$R$2843,12,0)</f>
        <v>36.863</v>
      </c>
      <c r="I24" s="66">
        <f t="shared" si="2"/>
        <v>19</v>
      </c>
      <c r="J24" s="65">
        <f>VLOOKUP($A24,'Return Data'!$B$7:$R$2843,13,0)</f>
        <v>54.037399999999998</v>
      </c>
      <c r="K24" s="66">
        <f t="shared" si="3"/>
        <v>23</v>
      </c>
      <c r="L24" s="65">
        <f>VLOOKUP($A24,'Return Data'!$B$7:$R$2843,17,0)</f>
        <v>15.4313</v>
      </c>
      <c r="M24" s="66">
        <f t="shared" si="4"/>
        <v>10</v>
      </c>
      <c r="N24" s="65">
        <f>VLOOKUP($A24,'Return Data'!$B$7:$R$2843,14,0)</f>
        <v>10.932499999999999</v>
      </c>
      <c r="O24" s="66">
        <f t="shared" si="6"/>
        <v>10</v>
      </c>
      <c r="P24" s="65">
        <f>VLOOKUP($A24,'Return Data'!$B$7:$R$2843,15,0)</f>
        <v>15.529500000000001</v>
      </c>
      <c r="Q24" s="66">
        <f t="shared" si="7"/>
        <v>7</v>
      </c>
      <c r="R24" s="65">
        <f>VLOOKUP($A24,'Return Data'!$B$7:$R$2843,16,0)</f>
        <v>12.044700000000001</v>
      </c>
      <c r="S24" s="67">
        <f t="shared" si="5"/>
        <v>26</v>
      </c>
    </row>
    <row r="25" spans="1:19" x14ac:dyDescent="0.3">
      <c r="A25" s="63" t="s">
        <v>1828</v>
      </c>
      <c r="B25" s="64">
        <f>VLOOKUP($A25,'Return Data'!$B$7:$R$2843,3,0)</f>
        <v>44302</v>
      </c>
      <c r="C25" s="65">
        <f>VLOOKUP($A25,'Return Data'!$B$7:$R$2843,4,0)</f>
        <v>44.734000000000002</v>
      </c>
      <c r="D25" s="65">
        <f>VLOOKUP($A25,'Return Data'!$B$7:$R$2843,10,0)</f>
        <v>2.7966000000000002</v>
      </c>
      <c r="E25" s="66">
        <f t="shared" si="0"/>
        <v>20</v>
      </c>
      <c r="F25" s="65">
        <f>VLOOKUP($A25,'Return Data'!$B$7:$R$2843,11,0)</f>
        <v>23.958100000000002</v>
      </c>
      <c r="G25" s="66">
        <f t="shared" si="1"/>
        <v>23</v>
      </c>
      <c r="H25" s="65">
        <f>VLOOKUP($A25,'Return Data'!$B$7:$R$2843,12,0)</f>
        <v>34.607199999999999</v>
      </c>
      <c r="I25" s="66">
        <f t="shared" si="2"/>
        <v>25</v>
      </c>
      <c r="J25" s="65">
        <f>VLOOKUP($A25,'Return Data'!$B$7:$R$2843,13,0)</f>
        <v>57.436500000000002</v>
      </c>
      <c r="K25" s="66">
        <f t="shared" si="3"/>
        <v>19</v>
      </c>
      <c r="L25" s="65">
        <f>VLOOKUP($A25,'Return Data'!$B$7:$R$2843,17,0)</f>
        <v>11.7866</v>
      </c>
      <c r="M25" s="66">
        <f t="shared" si="4"/>
        <v>19</v>
      </c>
      <c r="N25" s="65">
        <f>VLOOKUP($A25,'Return Data'!$B$7:$R$2843,14,0)</f>
        <v>10.598000000000001</v>
      </c>
      <c r="O25" s="66">
        <f t="shared" si="6"/>
        <v>11</v>
      </c>
      <c r="P25" s="65">
        <f>VLOOKUP($A25,'Return Data'!$B$7:$R$2843,15,0)</f>
        <v>14.6576</v>
      </c>
      <c r="Q25" s="66">
        <f t="shared" si="7"/>
        <v>8</v>
      </c>
      <c r="R25" s="65">
        <f>VLOOKUP($A25,'Return Data'!$B$7:$R$2843,16,0)</f>
        <v>13.7827</v>
      </c>
      <c r="S25" s="67">
        <f t="shared" si="5"/>
        <v>20</v>
      </c>
    </row>
    <row r="26" spans="1:19" x14ac:dyDescent="0.3">
      <c r="A26" s="63" t="s">
        <v>1844</v>
      </c>
      <c r="B26" s="64">
        <f>VLOOKUP($A26,'Return Data'!$B$7:$R$2843,3,0)</f>
        <v>44302</v>
      </c>
      <c r="C26" s="65">
        <f>VLOOKUP($A26,'Return Data'!$B$7:$R$2843,4,0)</f>
        <v>100.836</v>
      </c>
      <c r="D26" s="65">
        <f>VLOOKUP($A26,'Return Data'!$B$7:$R$2843,10,0)</f>
        <v>2.6467000000000001</v>
      </c>
      <c r="E26" s="66">
        <f t="shared" si="0"/>
        <v>21</v>
      </c>
      <c r="F26" s="65">
        <f>VLOOKUP($A26,'Return Data'!$B$7:$R$2843,11,0)</f>
        <v>22.788</v>
      </c>
      <c r="G26" s="66">
        <f t="shared" si="1"/>
        <v>28</v>
      </c>
      <c r="H26" s="65">
        <f>VLOOKUP($A26,'Return Data'!$B$7:$R$2843,12,0)</f>
        <v>33.745399999999997</v>
      </c>
      <c r="I26" s="66">
        <f t="shared" si="2"/>
        <v>27</v>
      </c>
      <c r="J26" s="65">
        <f>VLOOKUP($A26,'Return Data'!$B$7:$R$2843,13,0)</f>
        <v>56.852899999999998</v>
      </c>
      <c r="K26" s="66">
        <f t="shared" si="3"/>
        <v>21</v>
      </c>
      <c r="L26" s="65">
        <f>VLOOKUP($A26,'Return Data'!$B$7:$R$2843,17,0)</f>
        <v>10.327</v>
      </c>
      <c r="M26" s="66">
        <f t="shared" si="4"/>
        <v>23</v>
      </c>
      <c r="N26" s="65">
        <f>VLOOKUP($A26,'Return Data'!$B$7:$R$2843,14,0)</f>
        <v>6.3913000000000002</v>
      </c>
      <c r="O26" s="66">
        <f t="shared" si="6"/>
        <v>23</v>
      </c>
      <c r="P26" s="65">
        <f>VLOOKUP($A26,'Return Data'!$B$7:$R$2843,15,0)</f>
        <v>11.418200000000001</v>
      </c>
      <c r="Q26" s="66">
        <f t="shared" si="7"/>
        <v>21</v>
      </c>
      <c r="R26" s="65">
        <f>VLOOKUP($A26,'Return Data'!$B$7:$R$2843,16,0)</f>
        <v>15.613</v>
      </c>
      <c r="S26" s="67">
        <f t="shared" si="5"/>
        <v>13</v>
      </c>
    </row>
    <row r="27" spans="1:19" x14ac:dyDescent="0.3">
      <c r="A27" s="63" t="s">
        <v>1845</v>
      </c>
      <c r="B27" s="64">
        <f>VLOOKUP($A27,'Return Data'!$B$7:$R$2843,3,0)</f>
        <v>44302</v>
      </c>
      <c r="C27" s="65">
        <f>VLOOKUP($A27,'Return Data'!$B$7:$R$2843,4,0)</f>
        <v>57.039400000000001</v>
      </c>
      <c r="D27" s="65">
        <f>VLOOKUP($A27,'Return Data'!$B$7:$R$2843,10,0)</f>
        <v>-0.28620000000000001</v>
      </c>
      <c r="E27" s="66">
        <f t="shared" si="0"/>
        <v>33</v>
      </c>
      <c r="F27" s="65">
        <f>VLOOKUP($A27,'Return Data'!$B$7:$R$2843,11,0)</f>
        <v>19.677299999999999</v>
      </c>
      <c r="G27" s="66">
        <f t="shared" si="1"/>
        <v>32</v>
      </c>
      <c r="H27" s="65">
        <f>VLOOKUP($A27,'Return Data'!$B$7:$R$2843,12,0)</f>
        <v>26.232199999999999</v>
      </c>
      <c r="I27" s="66">
        <f t="shared" si="2"/>
        <v>34</v>
      </c>
      <c r="J27" s="65">
        <f>VLOOKUP($A27,'Return Data'!$B$7:$R$2843,13,0)</f>
        <v>41.5914</v>
      </c>
      <c r="K27" s="66">
        <f t="shared" si="3"/>
        <v>34</v>
      </c>
      <c r="L27" s="65">
        <f>VLOOKUP($A27,'Return Data'!$B$7:$R$2843,17,0)</f>
        <v>10.443300000000001</v>
      </c>
      <c r="M27" s="66">
        <f t="shared" si="4"/>
        <v>22</v>
      </c>
      <c r="N27" s="65">
        <f>VLOOKUP($A27,'Return Data'!$B$7:$R$2843,14,0)</f>
        <v>8.3225999999999996</v>
      </c>
      <c r="O27" s="66">
        <f t="shared" si="6"/>
        <v>19</v>
      </c>
      <c r="P27" s="65">
        <f>VLOOKUP($A27,'Return Data'!$B$7:$R$2843,15,0)</f>
        <v>9.4375999999999998</v>
      </c>
      <c r="Q27" s="66">
        <f t="shared" si="7"/>
        <v>26</v>
      </c>
      <c r="R27" s="65">
        <f>VLOOKUP($A27,'Return Data'!$B$7:$R$2843,16,0)</f>
        <v>8.8210999999999995</v>
      </c>
      <c r="S27" s="67">
        <f t="shared" si="5"/>
        <v>34</v>
      </c>
    </row>
    <row r="28" spans="1:19" x14ac:dyDescent="0.3">
      <c r="A28" s="63" t="s">
        <v>1282</v>
      </c>
      <c r="B28" s="64">
        <f>VLOOKUP($A28,'Return Data'!$B$7:$R$2843,3,0)</f>
        <v>44302</v>
      </c>
      <c r="C28" s="65">
        <f>VLOOKUP($A28,'Return Data'!$B$7:$R$2843,4,0)</f>
        <v>15.4848</v>
      </c>
      <c r="D28" s="65">
        <f>VLOOKUP($A28,'Return Data'!$B$7:$R$2843,10,0)</f>
        <v>9.5106000000000002</v>
      </c>
      <c r="E28" s="66">
        <f t="shared" si="0"/>
        <v>3</v>
      </c>
      <c r="F28" s="65">
        <f>VLOOKUP($A28,'Return Data'!$B$7:$R$2843,11,0)</f>
        <v>33.344799999999999</v>
      </c>
      <c r="G28" s="66">
        <f t="shared" si="1"/>
        <v>7</v>
      </c>
      <c r="H28" s="65">
        <f>VLOOKUP($A28,'Return Data'!$B$7:$R$2843,12,0)</f>
        <v>43.408299999999997</v>
      </c>
      <c r="I28" s="66">
        <f t="shared" si="2"/>
        <v>7</v>
      </c>
      <c r="J28" s="65">
        <f>VLOOKUP($A28,'Return Data'!$B$7:$R$2843,13,0)</f>
        <v>65.987399999999994</v>
      </c>
      <c r="K28" s="66">
        <f t="shared" si="3"/>
        <v>6</v>
      </c>
      <c r="L28" s="65">
        <f>VLOOKUP($A28,'Return Data'!$B$7:$R$2843,17,0)</f>
        <v>19.215900000000001</v>
      </c>
      <c r="M28" s="66">
        <f t="shared" si="4"/>
        <v>5</v>
      </c>
      <c r="N28" s="65">
        <f>VLOOKUP($A28,'Return Data'!$B$7:$R$2843,14,0)</f>
        <v>12.385</v>
      </c>
      <c r="O28" s="66">
        <f t="shared" si="6"/>
        <v>8</v>
      </c>
      <c r="P28" s="65"/>
      <c r="Q28" s="66"/>
      <c r="R28" s="65">
        <f>VLOOKUP($A28,'Return Data'!$B$7:$R$2843,16,0)</f>
        <v>11.755800000000001</v>
      </c>
      <c r="S28" s="67">
        <f t="shared" si="5"/>
        <v>27</v>
      </c>
    </row>
    <row r="29" spans="1:19" x14ac:dyDescent="0.3">
      <c r="A29" s="63" t="s">
        <v>1840</v>
      </c>
      <c r="B29" s="64">
        <f>VLOOKUP($A29,'Return Data'!$B$7:$R$2843,3,0)</f>
        <v>44302</v>
      </c>
      <c r="C29" s="65">
        <f>VLOOKUP($A29,'Return Data'!$B$7:$R$2843,4,0)</f>
        <v>31.286100000000001</v>
      </c>
      <c r="D29" s="65">
        <f>VLOOKUP($A29,'Return Data'!$B$7:$R$2843,10,0)</f>
        <v>0.58640000000000003</v>
      </c>
      <c r="E29" s="66">
        <f t="shared" si="0"/>
        <v>31</v>
      </c>
      <c r="F29" s="65">
        <f>VLOOKUP($A29,'Return Data'!$B$7:$R$2843,11,0)</f>
        <v>21.258299999999998</v>
      </c>
      <c r="G29" s="66">
        <f t="shared" si="1"/>
        <v>30</v>
      </c>
      <c r="H29" s="65">
        <f>VLOOKUP($A29,'Return Data'!$B$7:$R$2843,12,0)</f>
        <v>29.456900000000001</v>
      </c>
      <c r="I29" s="66">
        <f t="shared" si="2"/>
        <v>32</v>
      </c>
      <c r="J29" s="65">
        <f>VLOOKUP($A29,'Return Data'!$B$7:$R$2843,13,0)</f>
        <v>53.350499999999997</v>
      </c>
      <c r="K29" s="66">
        <f t="shared" si="3"/>
        <v>25</v>
      </c>
      <c r="L29" s="65">
        <f>VLOOKUP($A29,'Return Data'!$B$7:$R$2843,17,0)</f>
        <v>9.4160000000000004</v>
      </c>
      <c r="M29" s="66">
        <f t="shared" si="4"/>
        <v>24</v>
      </c>
      <c r="N29" s="65">
        <f>VLOOKUP($A29,'Return Data'!$B$7:$R$2843,14,0)</f>
        <v>4.7142999999999997</v>
      </c>
      <c r="O29" s="66">
        <f t="shared" si="6"/>
        <v>28</v>
      </c>
      <c r="P29" s="65">
        <f>VLOOKUP($A29,'Return Data'!$B$7:$R$2843,15,0)</f>
        <v>12.933</v>
      </c>
      <c r="Q29" s="66">
        <f t="shared" si="7"/>
        <v>15</v>
      </c>
      <c r="R29" s="65">
        <f>VLOOKUP($A29,'Return Data'!$B$7:$R$2843,16,0)</f>
        <v>17.772099999999998</v>
      </c>
      <c r="S29" s="67">
        <f t="shared" si="5"/>
        <v>7</v>
      </c>
    </row>
    <row r="30" spans="1:19" x14ac:dyDescent="0.3">
      <c r="A30" s="63" t="s">
        <v>1283</v>
      </c>
      <c r="B30" s="64">
        <f>VLOOKUP($A30,'Return Data'!$B$7:$R$2843,3,0)</f>
        <v>44302</v>
      </c>
      <c r="C30" s="65">
        <f>VLOOKUP($A30,'Return Data'!$B$7:$R$2843,4,0)</f>
        <v>110.9606</v>
      </c>
      <c r="D30" s="65">
        <f>VLOOKUP($A30,'Return Data'!$B$7:$R$2843,10,0)</f>
        <v>7.7629000000000001</v>
      </c>
      <c r="E30" s="66">
        <f t="shared" si="0"/>
        <v>4</v>
      </c>
      <c r="F30" s="65">
        <f>VLOOKUP($A30,'Return Data'!$B$7:$R$2843,11,0)</f>
        <v>39.156700000000001</v>
      </c>
      <c r="G30" s="66">
        <f t="shared" si="1"/>
        <v>2</v>
      </c>
      <c r="H30" s="65">
        <f>VLOOKUP($A30,'Return Data'!$B$7:$R$2843,12,0)</f>
        <v>48.92</v>
      </c>
      <c r="I30" s="66">
        <f t="shared" si="2"/>
        <v>3</v>
      </c>
      <c r="J30" s="65">
        <f>VLOOKUP($A30,'Return Data'!$B$7:$R$2843,13,0)</f>
        <v>61.942500000000003</v>
      </c>
      <c r="K30" s="66">
        <f t="shared" si="3"/>
        <v>8</v>
      </c>
      <c r="L30" s="65">
        <f>VLOOKUP($A30,'Return Data'!$B$7:$R$2843,17,0)</f>
        <v>5.39</v>
      </c>
      <c r="M30" s="66">
        <f t="shared" si="4"/>
        <v>31</v>
      </c>
      <c r="N30" s="65">
        <f>VLOOKUP($A30,'Return Data'!$B$7:$R$2843,14,0)</f>
        <v>6.1188000000000002</v>
      </c>
      <c r="O30" s="66">
        <f t="shared" si="6"/>
        <v>25</v>
      </c>
      <c r="P30" s="65">
        <f>VLOOKUP($A30,'Return Data'!$B$7:$R$2843,15,0)</f>
        <v>10.2888</v>
      </c>
      <c r="Q30" s="66">
        <f t="shared" si="7"/>
        <v>23</v>
      </c>
      <c r="R30" s="65">
        <f>VLOOKUP($A30,'Return Data'!$B$7:$R$2843,16,0)</f>
        <v>16.162700000000001</v>
      </c>
      <c r="S30" s="67">
        <f t="shared" si="5"/>
        <v>10</v>
      </c>
    </row>
    <row r="31" spans="1:19" x14ac:dyDescent="0.3">
      <c r="A31" s="63" t="s">
        <v>1800</v>
      </c>
      <c r="B31" s="64">
        <f>VLOOKUP($A31,'Return Data'!$B$7:$R$2843,3,0)</f>
        <v>44302</v>
      </c>
      <c r="C31" s="65">
        <f>VLOOKUP($A31,'Return Data'!$B$7:$R$2843,4,0)</f>
        <v>39.3048</v>
      </c>
      <c r="D31" s="65">
        <f>VLOOKUP($A31,'Return Data'!$B$7:$R$2843,10,0)</f>
        <v>9.7515999999999998</v>
      </c>
      <c r="E31" s="66">
        <f t="shared" si="0"/>
        <v>2</v>
      </c>
      <c r="F31" s="65">
        <f>VLOOKUP($A31,'Return Data'!$B$7:$R$2843,11,0)</f>
        <v>23.039000000000001</v>
      </c>
      <c r="G31" s="66">
        <f t="shared" si="1"/>
        <v>27</v>
      </c>
      <c r="H31" s="65">
        <f>VLOOKUP($A31,'Return Data'!$B$7:$R$2843,12,0)</f>
        <v>38.6173</v>
      </c>
      <c r="I31" s="66">
        <f t="shared" si="2"/>
        <v>16</v>
      </c>
      <c r="J31" s="65">
        <f>VLOOKUP($A31,'Return Data'!$B$7:$R$2843,13,0)</f>
        <v>71.626199999999997</v>
      </c>
      <c r="K31" s="66">
        <f t="shared" si="3"/>
        <v>4</v>
      </c>
      <c r="L31" s="65">
        <f>VLOOKUP($A31,'Return Data'!$B$7:$R$2843,17,0)</f>
        <v>24.829499999999999</v>
      </c>
      <c r="M31" s="66">
        <f t="shared" si="4"/>
        <v>2</v>
      </c>
      <c r="N31" s="65">
        <f>VLOOKUP($A31,'Return Data'!$B$7:$R$2843,14,0)</f>
        <v>19.3825</v>
      </c>
      <c r="O31" s="66">
        <f t="shared" si="6"/>
        <v>2</v>
      </c>
      <c r="P31" s="65">
        <f>VLOOKUP($A31,'Return Data'!$B$7:$R$2843,15,0)</f>
        <v>18.3688</v>
      </c>
      <c r="Q31" s="66">
        <f t="shared" si="7"/>
        <v>2</v>
      </c>
      <c r="R31" s="65">
        <f>VLOOKUP($A31,'Return Data'!$B$7:$R$2843,16,0)</f>
        <v>18.943999999999999</v>
      </c>
      <c r="S31" s="67">
        <f t="shared" si="5"/>
        <v>2</v>
      </c>
    </row>
    <row r="32" spans="1:19" x14ac:dyDescent="0.3">
      <c r="A32" s="63" t="s">
        <v>1831</v>
      </c>
      <c r="B32" s="64">
        <f>VLOOKUP($A32,'Return Data'!$B$7:$R$2843,3,0)</f>
        <v>44302</v>
      </c>
      <c r="C32" s="65">
        <f>VLOOKUP($A32,'Return Data'!$B$7:$R$2843,4,0)</f>
        <v>20.68</v>
      </c>
      <c r="D32" s="65">
        <f>VLOOKUP($A32,'Return Data'!$B$7:$R$2843,10,0)</f>
        <v>5.2416999999999998</v>
      </c>
      <c r="E32" s="66">
        <f t="shared" si="0"/>
        <v>6</v>
      </c>
      <c r="F32" s="65">
        <f>VLOOKUP($A32,'Return Data'!$B$7:$R$2843,11,0)</f>
        <v>30.886099999999999</v>
      </c>
      <c r="G32" s="66">
        <f t="shared" si="1"/>
        <v>12</v>
      </c>
      <c r="H32" s="65">
        <f>VLOOKUP($A32,'Return Data'!$B$7:$R$2843,12,0)</f>
        <v>46.875</v>
      </c>
      <c r="I32" s="66">
        <f t="shared" si="2"/>
        <v>4</v>
      </c>
      <c r="J32" s="65">
        <f>VLOOKUP($A32,'Return Data'!$B$7:$R$2843,13,0)</f>
        <v>82.524299999999997</v>
      </c>
      <c r="K32" s="66">
        <f t="shared" si="3"/>
        <v>2</v>
      </c>
      <c r="L32" s="65">
        <f>VLOOKUP($A32,'Return Data'!$B$7:$R$2843,17,0)</f>
        <v>24.145800000000001</v>
      </c>
      <c r="M32" s="66">
        <f t="shared" si="4"/>
        <v>3</v>
      </c>
      <c r="N32" s="65">
        <f>VLOOKUP($A32,'Return Data'!$B$7:$R$2843,14,0)</f>
        <v>15.7775</v>
      </c>
      <c r="O32" s="66">
        <f t="shared" si="6"/>
        <v>4</v>
      </c>
      <c r="P32" s="65">
        <f>VLOOKUP($A32,'Return Data'!$B$7:$R$2843,15,0)</f>
        <v>16.6953</v>
      </c>
      <c r="Q32" s="66">
        <f t="shared" si="7"/>
        <v>3</v>
      </c>
      <c r="R32" s="65">
        <f>VLOOKUP($A32,'Return Data'!$B$7:$R$2843,16,0)</f>
        <v>12.598599999999999</v>
      </c>
      <c r="S32" s="67">
        <f t="shared" si="5"/>
        <v>23</v>
      </c>
    </row>
    <row r="33" spans="1:19" x14ac:dyDescent="0.3">
      <c r="A33" s="63" t="s">
        <v>1285</v>
      </c>
      <c r="B33" s="64">
        <f>VLOOKUP($A33,'Return Data'!$B$7:$R$2843,3,0)</f>
        <v>44302</v>
      </c>
      <c r="C33" s="65">
        <f>VLOOKUP($A33,'Return Data'!$B$7:$R$2843,4,0)</f>
        <v>177.91</v>
      </c>
      <c r="D33" s="65">
        <f>VLOOKUP($A33,'Return Data'!$B$7:$R$2843,10,0)</f>
        <v>4.7392000000000003</v>
      </c>
      <c r="E33" s="66">
        <f t="shared" si="0"/>
        <v>8</v>
      </c>
      <c r="F33" s="65">
        <f>VLOOKUP($A33,'Return Data'!$B$7:$R$2843,11,0)</f>
        <v>26.5273</v>
      </c>
      <c r="G33" s="66">
        <f t="shared" si="1"/>
        <v>19</v>
      </c>
      <c r="H33" s="65">
        <f>VLOOKUP($A33,'Return Data'!$B$7:$R$2843,12,0)</f>
        <v>38.8187</v>
      </c>
      <c r="I33" s="66">
        <f t="shared" si="2"/>
        <v>15</v>
      </c>
      <c r="J33" s="65">
        <f>VLOOKUP($A33,'Return Data'!$B$7:$R$2843,13,0)</f>
        <v>60.221499999999999</v>
      </c>
      <c r="K33" s="66">
        <f t="shared" si="3"/>
        <v>12</v>
      </c>
      <c r="L33" s="65">
        <f>VLOOKUP($A33,'Return Data'!$B$7:$R$2843,17,0)</f>
        <v>10.7187</v>
      </c>
      <c r="M33" s="66">
        <f t="shared" si="4"/>
        <v>21</v>
      </c>
      <c r="N33" s="65">
        <f>VLOOKUP($A33,'Return Data'!$B$7:$R$2843,14,0)</f>
        <v>6.6539000000000001</v>
      </c>
      <c r="O33" s="66">
        <f t="shared" si="6"/>
        <v>22</v>
      </c>
      <c r="P33" s="65">
        <f>VLOOKUP($A33,'Return Data'!$B$7:$R$2843,15,0)</f>
        <v>14.002000000000001</v>
      </c>
      <c r="Q33" s="66">
        <f t="shared" si="7"/>
        <v>11</v>
      </c>
      <c r="R33" s="65">
        <f>VLOOKUP($A33,'Return Data'!$B$7:$R$2843,16,0)</f>
        <v>15.085900000000001</v>
      </c>
      <c r="S33" s="67">
        <f t="shared" si="5"/>
        <v>15</v>
      </c>
    </row>
    <row r="34" spans="1:19" x14ac:dyDescent="0.3">
      <c r="A34" s="63" t="s">
        <v>1287</v>
      </c>
      <c r="B34" s="64">
        <f>VLOOKUP($A34,'Return Data'!$B$7:$R$2843,3,0)</f>
        <v>44302</v>
      </c>
      <c r="C34" s="65">
        <f>VLOOKUP($A34,'Return Data'!$B$7:$R$2843,4,0)</f>
        <v>317.01130000000001</v>
      </c>
      <c r="D34" s="65">
        <f>VLOOKUP($A34,'Return Data'!$B$7:$R$2843,10,0)</f>
        <v>11.62</v>
      </c>
      <c r="E34" s="66">
        <f t="shared" si="0"/>
        <v>1</v>
      </c>
      <c r="F34" s="65">
        <f>VLOOKUP($A34,'Return Data'!$B$7:$R$2843,11,0)</f>
        <v>44.679699999999997</v>
      </c>
      <c r="G34" s="66">
        <f t="shared" si="1"/>
        <v>1</v>
      </c>
      <c r="H34" s="65">
        <f>VLOOKUP($A34,'Return Data'!$B$7:$R$2843,12,0)</f>
        <v>66.534300000000002</v>
      </c>
      <c r="I34" s="66">
        <f t="shared" si="2"/>
        <v>1</v>
      </c>
      <c r="J34" s="65">
        <f>VLOOKUP($A34,'Return Data'!$B$7:$R$2843,13,0)</f>
        <v>102.5442</v>
      </c>
      <c r="K34" s="66">
        <f t="shared" si="3"/>
        <v>1</v>
      </c>
      <c r="L34" s="65">
        <f>VLOOKUP($A34,'Return Data'!$B$7:$R$2843,17,0)</f>
        <v>30.641300000000001</v>
      </c>
      <c r="M34" s="66">
        <f t="shared" si="4"/>
        <v>1</v>
      </c>
      <c r="N34" s="65">
        <f>VLOOKUP($A34,'Return Data'!$B$7:$R$2843,14,0)</f>
        <v>20.6694</v>
      </c>
      <c r="O34" s="66">
        <f t="shared" si="6"/>
        <v>1</v>
      </c>
      <c r="P34" s="65">
        <f>VLOOKUP($A34,'Return Data'!$B$7:$R$2843,15,0)</f>
        <v>20.139900000000001</v>
      </c>
      <c r="Q34" s="66">
        <f t="shared" si="7"/>
        <v>1</v>
      </c>
      <c r="R34" s="65">
        <f>VLOOKUP($A34,'Return Data'!$B$7:$R$2843,16,0)</f>
        <v>18.775300000000001</v>
      </c>
      <c r="S34" s="67">
        <f t="shared" si="5"/>
        <v>3</v>
      </c>
    </row>
    <row r="35" spans="1:19" x14ac:dyDescent="0.3">
      <c r="A35" s="63" t="s">
        <v>1833</v>
      </c>
      <c r="B35" s="64">
        <f>VLOOKUP($A35,'Return Data'!$B$7:$R$2843,3,0)</f>
        <v>44302</v>
      </c>
      <c r="C35" s="65">
        <f>VLOOKUP($A35,'Return Data'!$B$7:$R$2843,4,0)</f>
        <v>62.326999999999998</v>
      </c>
      <c r="D35" s="65">
        <f>VLOOKUP($A35,'Return Data'!$B$7:$R$2843,10,0)</f>
        <v>2.988</v>
      </c>
      <c r="E35" s="66">
        <f t="shared" si="0"/>
        <v>17</v>
      </c>
      <c r="F35" s="65">
        <f>VLOOKUP($A35,'Return Data'!$B$7:$R$2843,11,0)</f>
        <v>31.146799999999999</v>
      </c>
      <c r="G35" s="66">
        <f t="shared" si="1"/>
        <v>11</v>
      </c>
      <c r="H35" s="65">
        <f>VLOOKUP($A35,'Return Data'!$B$7:$R$2843,12,0)</f>
        <v>41.986600000000003</v>
      </c>
      <c r="I35" s="66">
        <f t="shared" si="2"/>
        <v>9</v>
      </c>
      <c r="J35" s="65">
        <f>VLOOKUP($A35,'Return Data'!$B$7:$R$2843,13,0)</f>
        <v>58.701099999999997</v>
      </c>
      <c r="K35" s="66">
        <f t="shared" si="3"/>
        <v>15</v>
      </c>
      <c r="L35" s="65">
        <f>VLOOKUP($A35,'Return Data'!$B$7:$R$2843,17,0)</f>
        <v>12.68</v>
      </c>
      <c r="M35" s="66">
        <f t="shared" si="4"/>
        <v>15</v>
      </c>
      <c r="N35" s="65">
        <f>VLOOKUP($A35,'Return Data'!$B$7:$R$2843,14,0)</f>
        <v>9.2205999999999992</v>
      </c>
      <c r="O35" s="66">
        <f t="shared" si="6"/>
        <v>14</v>
      </c>
      <c r="P35" s="65">
        <f>VLOOKUP($A35,'Return Data'!$B$7:$R$2843,15,0)</f>
        <v>13.3483</v>
      </c>
      <c r="Q35" s="66">
        <f t="shared" si="7"/>
        <v>12</v>
      </c>
      <c r="R35" s="65">
        <f>VLOOKUP($A35,'Return Data'!$B$7:$R$2843,16,0)</f>
        <v>12.4521</v>
      </c>
      <c r="S35" s="67">
        <f t="shared" si="5"/>
        <v>24</v>
      </c>
    </row>
    <row r="36" spans="1:19" x14ac:dyDescent="0.3">
      <c r="A36" s="63" t="s">
        <v>1835</v>
      </c>
      <c r="B36" s="64">
        <f>VLOOKUP($A36,'Return Data'!$B$7:$R$2843,3,0)</f>
        <v>44302</v>
      </c>
      <c r="C36" s="65">
        <f>VLOOKUP($A36,'Return Data'!$B$7:$R$2843,4,0)</f>
        <v>12.461600000000001</v>
      </c>
      <c r="D36" s="65">
        <f>VLOOKUP($A36,'Return Data'!$B$7:$R$2843,10,0)</f>
        <v>-0.47039999999999998</v>
      </c>
      <c r="E36" s="66">
        <f t="shared" si="0"/>
        <v>34</v>
      </c>
      <c r="F36" s="65">
        <f>VLOOKUP($A36,'Return Data'!$B$7:$R$2843,11,0)</f>
        <v>19.188199999999998</v>
      </c>
      <c r="G36" s="66">
        <f t="shared" si="1"/>
        <v>33</v>
      </c>
      <c r="H36" s="65">
        <f>VLOOKUP($A36,'Return Data'!$B$7:$R$2843,12,0)</f>
        <v>26.7273</v>
      </c>
      <c r="I36" s="66">
        <f t="shared" si="2"/>
        <v>33</v>
      </c>
      <c r="J36" s="65">
        <f>VLOOKUP($A36,'Return Data'!$B$7:$R$2843,13,0)</f>
        <v>44.631599999999999</v>
      </c>
      <c r="K36" s="66">
        <f t="shared" si="3"/>
        <v>33</v>
      </c>
      <c r="L36" s="65">
        <f>VLOOKUP($A36,'Return Data'!$B$7:$R$2843,17,0)</f>
        <v>8.1114999999999995</v>
      </c>
      <c r="M36" s="66">
        <f t="shared" ref="M36:M39" si="9">RANK(L36,L$8:L$41,0)</f>
        <v>29</v>
      </c>
      <c r="N36" s="65"/>
      <c r="O36" s="66"/>
      <c r="P36" s="65"/>
      <c r="Q36" s="66"/>
      <c r="R36" s="65">
        <f>VLOOKUP($A36,'Return Data'!$B$7:$R$2843,16,0)</f>
        <v>9.0108999999999995</v>
      </c>
      <c r="S36" s="67">
        <f t="shared" si="5"/>
        <v>33</v>
      </c>
    </row>
    <row r="37" spans="1:19" x14ac:dyDescent="0.3">
      <c r="A37" s="63" t="s">
        <v>1290</v>
      </c>
      <c r="B37" s="64">
        <f>VLOOKUP($A37,'Return Data'!$B$7:$R$2843,3,0)</f>
        <v>44302</v>
      </c>
      <c r="C37" s="65">
        <f>VLOOKUP($A37,'Return Data'!$B$7:$R$2843,4,0)</f>
        <v>13.1363</v>
      </c>
      <c r="D37" s="65">
        <f>VLOOKUP($A37,'Return Data'!$B$7:$R$2843,10,0)</f>
        <v>5.0190000000000001</v>
      </c>
      <c r="E37" s="66">
        <f t="shared" si="0"/>
        <v>7</v>
      </c>
      <c r="F37" s="65">
        <f>VLOOKUP($A37,'Return Data'!$B$7:$R$2843,11,0)</f>
        <v>26.748100000000001</v>
      </c>
      <c r="G37" s="66">
        <f t="shared" si="1"/>
        <v>18</v>
      </c>
      <c r="H37" s="65">
        <f>VLOOKUP($A37,'Return Data'!$B$7:$R$2843,12,0)</f>
        <v>37.630699999999997</v>
      </c>
      <c r="I37" s="66">
        <f t="shared" si="2"/>
        <v>18</v>
      </c>
      <c r="J37" s="65">
        <f>VLOOKUP($A37,'Return Data'!$B$7:$R$2843,13,0)</f>
        <v>58.539900000000003</v>
      </c>
      <c r="K37" s="66">
        <f t="shared" ref="K37" si="10">RANK(J37,J$8:J$41,0)</f>
        <v>16</v>
      </c>
      <c r="L37" s="65"/>
      <c r="M37" s="66"/>
      <c r="N37" s="65"/>
      <c r="O37" s="66"/>
      <c r="P37" s="65"/>
      <c r="Q37" s="66"/>
      <c r="R37" s="65">
        <f>VLOOKUP($A37,'Return Data'!$B$7:$R$2843,16,0)</f>
        <v>18.451899999999998</v>
      </c>
      <c r="S37" s="67">
        <f t="shared" si="5"/>
        <v>4</v>
      </c>
    </row>
    <row r="38" spans="1:19" x14ac:dyDescent="0.3">
      <c r="A38" s="102" t="s">
        <v>1813</v>
      </c>
      <c r="B38" s="64">
        <f>VLOOKUP($A38,'Return Data'!$B$7:$R$2843,3,0)</f>
        <v>44302</v>
      </c>
      <c r="C38" s="65">
        <f>VLOOKUP($A38,'Return Data'!$B$7:$R$2843,4,0)</f>
        <v>13.2494</v>
      </c>
      <c r="D38" s="65">
        <f>VLOOKUP($A38,'Return Data'!$B$7:$R$2843,10,0)</f>
        <v>0.161</v>
      </c>
      <c r="E38" s="66">
        <f t="shared" si="0"/>
        <v>32</v>
      </c>
      <c r="F38" s="65">
        <f>VLOOKUP($A38,'Return Data'!$B$7:$R$2843,11,0)</f>
        <v>17.550899999999999</v>
      </c>
      <c r="G38" s="66">
        <f t="shared" si="1"/>
        <v>34</v>
      </c>
      <c r="H38" s="65">
        <f>VLOOKUP($A38,'Return Data'!$B$7:$R$2843,12,0)</f>
        <v>30.3857</v>
      </c>
      <c r="I38" s="66">
        <f t="shared" si="2"/>
        <v>30</v>
      </c>
      <c r="J38" s="65">
        <f>VLOOKUP($A38,'Return Data'!$B$7:$R$2843,13,0)</f>
        <v>46.158299999999997</v>
      </c>
      <c r="K38" s="66">
        <f t="shared" si="3"/>
        <v>31</v>
      </c>
      <c r="L38" s="65">
        <f>VLOOKUP($A38,'Return Data'!$B$7:$R$2843,17,0)</f>
        <v>12.122299999999999</v>
      </c>
      <c r="M38" s="66">
        <f t="shared" si="9"/>
        <v>18</v>
      </c>
      <c r="N38" s="65"/>
      <c r="O38" s="66"/>
      <c r="P38" s="65"/>
      <c r="Q38" s="66"/>
      <c r="R38" s="65">
        <f>VLOOKUP($A38,'Return Data'!$B$7:$R$2843,16,0)</f>
        <v>11.378500000000001</v>
      </c>
      <c r="S38" s="67">
        <f t="shared" si="5"/>
        <v>28</v>
      </c>
    </row>
    <row r="39" spans="1:19" x14ac:dyDescent="0.3">
      <c r="A39" s="63" t="s">
        <v>1837</v>
      </c>
      <c r="B39" s="64">
        <f>VLOOKUP($A39,'Return Data'!$B$7:$R$2843,3,0)</f>
        <v>44302</v>
      </c>
      <c r="C39" s="65">
        <f>VLOOKUP($A39,'Return Data'!$B$7:$R$2843,4,0)</f>
        <v>125.94</v>
      </c>
      <c r="D39" s="65">
        <f>VLOOKUP($A39,'Return Data'!$B$7:$R$2843,10,0)</f>
        <v>1.984</v>
      </c>
      <c r="E39" s="66">
        <f t="shared" si="0"/>
        <v>26</v>
      </c>
      <c r="F39" s="65">
        <f>VLOOKUP($A39,'Return Data'!$B$7:$R$2843,11,0)</f>
        <v>20.447600000000001</v>
      </c>
      <c r="G39" s="66">
        <f t="shared" si="1"/>
        <v>31</v>
      </c>
      <c r="H39" s="65">
        <f>VLOOKUP($A39,'Return Data'!$B$7:$R$2843,12,0)</f>
        <v>30.130199999999999</v>
      </c>
      <c r="I39" s="66">
        <f t="shared" si="2"/>
        <v>31</v>
      </c>
      <c r="J39" s="65">
        <f>VLOOKUP($A39,'Return Data'!$B$7:$R$2843,13,0)</f>
        <v>50.035699999999999</v>
      </c>
      <c r="K39" s="66">
        <f t="shared" si="3"/>
        <v>29</v>
      </c>
      <c r="L39" s="65">
        <f>VLOOKUP($A39,'Return Data'!$B$7:$R$2843,17,0)</f>
        <v>4.9798</v>
      </c>
      <c r="M39" s="66">
        <f t="shared" si="9"/>
        <v>32</v>
      </c>
      <c r="N39" s="65">
        <f>VLOOKUP($A39,'Return Data'!$B$7:$R$2843,14,0)</f>
        <v>3.3607999999999998</v>
      </c>
      <c r="O39" s="66">
        <f t="shared" si="6"/>
        <v>29</v>
      </c>
      <c r="P39" s="65">
        <f>VLOOKUP($A39,'Return Data'!$B$7:$R$2843,15,0)</f>
        <v>8.3765000000000001</v>
      </c>
      <c r="Q39" s="66">
        <f t="shared" si="7"/>
        <v>27</v>
      </c>
      <c r="R39" s="65">
        <f>VLOOKUP($A39,'Return Data'!$B$7:$R$2843,16,0)</f>
        <v>9.7494999999999994</v>
      </c>
      <c r="S39" s="67">
        <f t="shared" si="5"/>
        <v>31</v>
      </c>
    </row>
    <row r="40" spans="1:19" x14ac:dyDescent="0.3">
      <c r="A40" s="63" t="s">
        <v>1823</v>
      </c>
      <c r="B40" s="64">
        <f>VLOOKUP($A40,'Return Data'!$B$7:$R$2843,3,0)</f>
        <v>44302</v>
      </c>
      <c r="C40" s="65">
        <f>VLOOKUP($A40,'Return Data'!$B$7:$R$2843,4,0)</f>
        <v>26.61</v>
      </c>
      <c r="D40" s="65">
        <f>VLOOKUP($A40,'Return Data'!$B$7:$R$2843,10,0)</f>
        <v>2.94</v>
      </c>
      <c r="E40" s="66">
        <f t="shared" si="0"/>
        <v>18</v>
      </c>
      <c r="F40" s="65">
        <f>VLOOKUP($A40,'Return Data'!$B$7:$R$2843,11,0)</f>
        <v>24.578700000000001</v>
      </c>
      <c r="G40" s="66">
        <f t="shared" si="1"/>
        <v>21</v>
      </c>
      <c r="H40" s="65">
        <f>VLOOKUP($A40,'Return Data'!$B$7:$R$2843,12,0)</f>
        <v>38.593800000000002</v>
      </c>
      <c r="I40" s="66">
        <f t="shared" si="2"/>
        <v>17</v>
      </c>
      <c r="J40" s="65">
        <f>VLOOKUP($A40,'Return Data'!$B$7:$R$2843,13,0)</f>
        <v>61.8613</v>
      </c>
      <c r="K40" s="66">
        <f t="shared" si="3"/>
        <v>9</v>
      </c>
      <c r="L40" s="65">
        <f>VLOOKUP($A40,'Return Data'!$B$7:$R$2843,17,0)</f>
        <v>16.022099999999998</v>
      </c>
      <c r="M40" s="66">
        <f t="shared" si="4"/>
        <v>8</v>
      </c>
      <c r="N40" s="65">
        <f>VLOOKUP($A40,'Return Data'!$B$7:$R$2843,14,0)</f>
        <v>12.087999999999999</v>
      </c>
      <c r="O40" s="66">
        <f t="shared" si="6"/>
        <v>9</v>
      </c>
      <c r="P40" s="65">
        <f>VLOOKUP($A40,'Return Data'!$B$7:$R$2843,15,0)</f>
        <v>13.257400000000001</v>
      </c>
      <c r="Q40" s="66">
        <f t="shared" si="7"/>
        <v>13</v>
      </c>
      <c r="R40" s="65">
        <f>VLOOKUP($A40,'Return Data'!$B$7:$R$2843,16,0)</f>
        <v>10.4381</v>
      </c>
      <c r="S40" s="67">
        <f t="shared" si="5"/>
        <v>30</v>
      </c>
    </row>
    <row r="41" spans="1:19" x14ac:dyDescent="0.3">
      <c r="A41" s="63" t="s">
        <v>1898</v>
      </c>
      <c r="B41" s="64">
        <f>VLOOKUP($A41,'Return Data'!$B$7:$R$2843,3,0)</f>
        <v>44302</v>
      </c>
      <c r="C41" s="65">
        <f>VLOOKUP($A41,'Return Data'!$B$7:$R$2843,4,0)</f>
        <v>212.05950000000001</v>
      </c>
      <c r="D41" s="65">
        <f>VLOOKUP($A41,'Return Data'!$B$7:$R$2843,10,0)</f>
        <v>3.2635999999999998</v>
      </c>
      <c r="E41" s="66">
        <f t="shared" si="0"/>
        <v>14</v>
      </c>
      <c r="F41" s="65">
        <f>VLOOKUP($A41,'Return Data'!$B$7:$R$2843,11,0)</f>
        <v>31.498200000000001</v>
      </c>
      <c r="G41" s="66">
        <f t="shared" si="1"/>
        <v>9</v>
      </c>
      <c r="H41" s="65">
        <f>VLOOKUP($A41,'Return Data'!$B$7:$R$2843,12,0)</f>
        <v>49.115499999999997</v>
      </c>
      <c r="I41" s="66">
        <f t="shared" si="2"/>
        <v>2</v>
      </c>
      <c r="J41" s="65">
        <f>VLOOKUP($A41,'Return Data'!$B$7:$R$2843,13,0)</f>
        <v>74.229100000000003</v>
      </c>
      <c r="K41" s="66">
        <f t="shared" si="3"/>
        <v>3</v>
      </c>
      <c r="L41" s="65">
        <f>VLOOKUP($A41,'Return Data'!$B$7:$R$2843,17,0)</f>
        <v>20.730399999999999</v>
      </c>
      <c r="M41" s="66">
        <f t="shared" si="4"/>
        <v>4</v>
      </c>
      <c r="N41" s="65">
        <f>VLOOKUP($A41,'Return Data'!$B$7:$R$2843,14,0)</f>
        <v>16.129899999999999</v>
      </c>
      <c r="O41" s="66">
        <f t="shared" si="6"/>
        <v>3</v>
      </c>
      <c r="P41" s="65">
        <f>VLOOKUP($A41,'Return Data'!$B$7:$R$2843,15,0)</f>
        <v>16.6936</v>
      </c>
      <c r="Q41" s="66">
        <f t="shared" si="7"/>
        <v>4</v>
      </c>
      <c r="R41" s="65">
        <f>VLOOKUP($A41,'Return Data'!$B$7:$R$2843,16,0)</f>
        <v>15.641400000000001</v>
      </c>
      <c r="S41" s="67">
        <f t="shared" si="5"/>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3.5476147058823528</v>
      </c>
      <c r="E43" s="74"/>
      <c r="F43" s="75">
        <f>AVERAGE(F8:F41)</f>
        <v>27.82890882352941</v>
      </c>
      <c r="G43" s="74"/>
      <c r="H43" s="75">
        <f>AVERAGE(H8:H41)</f>
        <v>38.587202941176486</v>
      </c>
      <c r="I43" s="74"/>
      <c r="J43" s="75">
        <f>AVERAGE(J8:J41)</f>
        <v>58.958138235294122</v>
      </c>
      <c r="K43" s="74"/>
      <c r="L43" s="75">
        <f>AVERAGE(L8:L41)</f>
        <v>13.443328124999999</v>
      </c>
      <c r="M43" s="74"/>
      <c r="N43" s="75">
        <f>AVERAGE(N8:N41)</f>
        <v>9.9525000000000006</v>
      </c>
      <c r="O43" s="74"/>
      <c r="P43" s="75">
        <f>AVERAGE(P8:P41)</f>
        <v>13.378311111111113</v>
      </c>
      <c r="Q43" s="74"/>
      <c r="R43" s="75">
        <f>AVERAGE(R8:R41)</f>
        <v>14.363035294117646</v>
      </c>
      <c r="S43" s="76"/>
    </row>
    <row r="44" spans="1:19" x14ac:dyDescent="0.3">
      <c r="A44" s="73" t="s">
        <v>28</v>
      </c>
      <c r="B44" s="74"/>
      <c r="C44" s="74"/>
      <c r="D44" s="75">
        <f>MIN(D8:D41)</f>
        <v>-0.47039999999999998</v>
      </c>
      <c r="E44" s="74"/>
      <c r="F44" s="75">
        <f>MIN(F8:F41)</f>
        <v>17.550899999999999</v>
      </c>
      <c r="G44" s="74"/>
      <c r="H44" s="75">
        <f>MIN(H8:H41)</f>
        <v>26.232199999999999</v>
      </c>
      <c r="I44" s="74"/>
      <c r="J44" s="75">
        <f>MIN(J8:J41)</f>
        <v>41.5914</v>
      </c>
      <c r="K44" s="74"/>
      <c r="L44" s="75">
        <f>MIN(L8:L41)</f>
        <v>4.9798</v>
      </c>
      <c r="M44" s="74"/>
      <c r="N44" s="75">
        <f>MIN(N8:N41)</f>
        <v>3.3607999999999998</v>
      </c>
      <c r="O44" s="74"/>
      <c r="P44" s="75">
        <f>MIN(P8:P41)</f>
        <v>8.3765000000000001</v>
      </c>
      <c r="Q44" s="74"/>
      <c r="R44" s="75">
        <f>MIN(R8:R41)</f>
        <v>8.8210999999999995</v>
      </c>
      <c r="S44" s="76"/>
    </row>
    <row r="45" spans="1:19" ht="15" thickBot="1" x14ac:dyDescent="0.35">
      <c r="A45" s="77" t="s">
        <v>29</v>
      </c>
      <c r="B45" s="78"/>
      <c r="C45" s="78"/>
      <c r="D45" s="79">
        <f>MAX(D8:D41)</f>
        <v>11.62</v>
      </c>
      <c r="E45" s="78"/>
      <c r="F45" s="79">
        <f>MAX(F8:F41)</f>
        <v>44.679699999999997</v>
      </c>
      <c r="G45" s="78"/>
      <c r="H45" s="79">
        <f>MAX(H8:H41)</f>
        <v>66.534300000000002</v>
      </c>
      <c r="I45" s="78"/>
      <c r="J45" s="79">
        <f>MAX(J8:J41)</f>
        <v>102.5442</v>
      </c>
      <c r="K45" s="78"/>
      <c r="L45" s="79">
        <f>MAX(L8:L41)</f>
        <v>30.641300000000001</v>
      </c>
      <c r="M45" s="78"/>
      <c r="N45" s="79">
        <f>MAX(N8:N41)</f>
        <v>20.6694</v>
      </c>
      <c r="O45" s="78"/>
      <c r="P45" s="79">
        <f>MAX(P8:P41)</f>
        <v>20.139900000000001</v>
      </c>
      <c r="Q45" s="78"/>
      <c r="R45" s="79">
        <f>MAX(R8:R41)</f>
        <v>22.203399999999998</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342</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44302</v>
      </c>
      <c r="C8" s="65">
        <f>VLOOKUP($A8,'Return Data'!$B$7:$R$2843,4,0)</f>
        <v>60.114899999999999</v>
      </c>
      <c r="D8" s="65">
        <f>VLOOKUP($A8,'Return Data'!$B$7:$R$2843,10,0)</f>
        <v>6.5406000000000004</v>
      </c>
      <c r="E8" s="66">
        <f>RANK(D8,D$8:D$23,0)</f>
        <v>2</v>
      </c>
      <c r="F8" s="65">
        <f>VLOOKUP($A8,'Return Data'!$B$7:$R$2843,11,0)</f>
        <v>34.5976</v>
      </c>
      <c r="G8" s="66">
        <f>RANK(F8,F$8:F$23,0)</f>
        <v>3</v>
      </c>
      <c r="H8" s="65">
        <f>VLOOKUP($A8,'Return Data'!$B$7:$R$2843,12,0)</f>
        <v>52.0291</v>
      </c>
      <c r="I8" s="66">
        <f>RANK(H8,H$8:H$23,0)</f>
        <v>3</v>
      </c>
      <c r="J8" s="65">
        <f>VLOOKUP($A8,'Return Data'!$B$7:$R$2843,13,0)</f>
        <v>66.561999999999998</v>
      </c>
      <c r="K8" s="66">
        <f>RANK(J8,J$8:J$23,0)</f>
        <v>6</v>
      </c>
      <c r="L8" s="65">
        <f>VLOOKUP($A8,'Return Data'!$B$7:$R$2843,17,0)</f>
        <v>7.4950000000000001</v>
      </c>
      <c r="M8" s="66">
        <f>RANK(L8,L$8:L$23,0)</f>
        <v>15</v>
      </c>
      <c r="N8" s="65">
        <f>VLOOKUP($A8,'Return Data'!$B$7:$R$2843,14,0)</f>
        <v>-1.8249</v>
      </c>
      <c r="O8" s="66">
        <f>RANK(N8,N$8:N$23,0)</f>
        <v>12</v>
      </c>
      <c r="P8" s="65">
        <f>VLOOKUP($A8,'Return Data'!$B$7:$R$2843,15,0)</f>
        <v>9.1240000000000006</v>
      </c>
      <c r="Q8" s="66">
        <f>RANK(P8,P$8:P$23,0)</f>
        <v>11</v>
      </c>
      <c r="R8" s="65">
        <f>VLOOKUP($A8,'Return Data'!$B$7:$R$2843,16,0)</f>
        <v>14.718299999999999</v>
      </c>
      <c r="S8" s="67">
        <f>RANK(R8,R$8:R$23,0)</f>
        <v>7</v>
      </c>
    </row>
    <row r="9" spans="1:20" x14ac:dyDescent="0.3">
      <c r="A9" s="63" t="s">
        <v>31</v>
      </c>
      <c r="B9" s="64">
        <f>VLOOKUP($A9,'Return Data'!$B$7:$R$2843,3,0)</f>
        <v>44302</v>
      </c>
      <c r="C9" s="65">
        <f>VLOOKUP($A9,'Return Data'!$B$7:$R$2843,4,0)</f>
        <v>343.14499999999998</v>
      </c>
      <c r="D9" s="65">
        <f>VLOOKUP($A9,'Return Data'!$B$7:$R$2843,10,0)</f>
        <v>1.1896</v>
      </c>
      <c r="E9" s="66">
        <f t="shared" ref="E9:E23" si="0">RANK(D9,D$8:D$23,0)</f>
        <v>14</v>
      </c>
      <c r="F9" s="65">
        <f>VLOOKUP($A9,'Return Data'!$B$7:$R$2843,11,0)</f>
        <v>25.148199999999999</v>
      </c>
      <c r="G9" s="66">
        <f t="shared" ref="G9:G23" si="1">RANK(F9,F$8:F$23,0)</f>
        <v>12</v>
      </c>
      <c r="H9" s="65">
        <f>VLOOKUP($A9,'Return Data'!$B$7:$R$2843,12,0)</f>
        <v>39.273600000000002</v>
      </c>
      <c r="I9" s="66">
        <f t="shared" ref="I9:I23" si="2">RANK(H9,H$8:H$23,0)</f>
        <v>10</v>
      </c>
      <c r="J9" s="65">
        <f>VLOOKUP($A9,'Return Data'!$B$7:$R$2843,13,0)</f>
        <v>61.220500000000001</v>
      </c>
      <c r="K9" s="66">
        <f t="shared" ref="K9:K23" si="3">RANK(J9,J$8:J$23,0)</f>
        <v>10</v>
      </c>
      <c r="L9" s="65">
        <f>VLOOKUP($A9,'Return Data'!$B$7:$R$2843,17,0)</f>
        <v>6.2723000000000004</v>
      </c>
      <c r="M9" s="66">
        <f t="shared" ref="M9:M23" si="4">RANK(L9,L$8:L$23,0)</f>
        <v>16</v>
      </c>
      <c r="N9" s="65">
        <f>VLOOKUP($A9,'Return Data'!$B$7:$R$2843,14,0)</f>
        <v>5.2356999999999996</v>
      </c>
      <c r="O9" s="66">
        <f t="shared" ref="O9:O23" si="5">RANK(N9,N$8:N$23,0)</f>
        <v>7</v>
      </c>
      <c r="P9" s="65">
        <f>VLOOKUP($A9,'Return Data'!$B$7:$R$2843,15,0)</f>
        <v>11.7323</v>
      </c>
      <c r="Q9" s="66">
        <f t="shared" ref="Q9:Q23" si="6">RANK(P9,P$8:P$23,0)</f>
        <v>8</v>
      </c>
      <c r="R9" s="65">
        <f>VLOOKUP($A9,'Return Data'!$B$7:$R$2843,16,0)</f>
        <v>13.8691</v>
      </c>
      <c r="S9" s="67">
        <f t="shared" ref="S9:S23" si="7">RANK(R9,R$8:R$23,0)</f>
        <v>10</v>
      </c>
    </row>
    <row r="10" spans="1:20" x14ac:dyDescent="0.3">
      <c r="A10" s="63" t="s">
        <v>32</v>
      </c>
      <c r="B10" s="64">
        <f>VLOOKUP($A10,'Return Data'!$B$7:$R$2843,3,0)</f>
        <v>44302</v>
      </c>
      <c r="C10" s="65">
        <f>VLOOKUP($A10,'Return Data'!$B$7:$R$2843,4,0)</f>
        <v>195.67</v>
      </c>
      <c r="D10" s="65">
        <f>VLOOKUP($A10,'Return Data'!$B$7:$R$2843,10,0)</f>
        <v>4.5636999999999999</v>
      </c>
      <c r="E10" s="66">
        <f t="shared" si="0"/>
        <v>6</v>
      </c>
      <c r="F10" s="65">
        <f>VLOOKUP($A10,'Return Data'!$B$7:$R$2843,11,0)</f>
        <v>33.1813</v>
      </c>
      <c r="G10" s="66">
        <f t="shared" si="1"/>
        <v>5</v>
      </c>
      <c r="H10" s="65">
        <f>VLOOKUP($A10,'Return Data'!$B$7:$R$2843,12,0)</f>
        <v>39.784300000000002</v>
      </c>
      <c r="I10" s="66">
        <f t="shared" si="2"/>
        <v>9</v>
      </c>
      <c r="J10" s="65">
        <f>VLOOKUP($A10,'Return Data'!$B$7:$R$2843,13,0)</f>
        <v>66.301199999999994</v>
      </c>
      <c r="K10" s="66">
        <f t="shared" si="3"/>
        <v>7</v>
      </c>
      <c r="L10" s="65">
        <f>VLOOKUP($A10,'Return Data'!$B$7:$R$2843,17,0)</f>
        <v>15.0342</v>
      </c>
      <c r="M10" s="66">
        <f t="shared" si="4"/>
        <v>1</v>
      </c>
      <c r="N10" s="65">
        <f>VLOOKUP($A10,'Return Data'!$B$7:$R$2843,14,0)</f>
        <v>11.0365</v>
      </c>
      <c r="O10" s="66">
        <f t="shared" si="5"/>
        <v>2</v>
      </c>
      <c r="P10" s="65">
        <f>VLOOKUP($A10,'Return Data'!$B$7:$R$2843,15,0)</f>
        <v>11.9659</v>
      </c>
      <c r="Q10" s="66">
        <f t="shared" si="6"/>
        <v>7</v>
      </c>
      <c r="R10" s="65">
        <f>VLOOKUP($A10,'Return Data'!$B$7:$R$2843,16,0)</f>
        <v>19.5212</v>
      </c>
      <c r="S10" s="67">
        <f t="shared" si="7"/>
        <v>1</v>
      </c>
    </row>
    <row r="11" spans="1:20" x14ac:dyDescent="0.3">
      <c r="A11" s="63" t="s">
        <v>33</v>
      </c>
      <c r="B11" s="64">
        <f>VLOOKUP($A11,'Return Data'!$B$7:$R$2843,3,0)</f>
        <v>44302</v>
      </c>
      <c r="C11" s="65">
        <f>VLOOKUP($A11,'Return Data'!$B$7:$R$2843,4,0)</f>
        <v>12.94</v>
      </c>
      <c r="D11" s="65">
        <f>VLOOKUP($A11,'Return Data'!$B$7:$R$2843,10,0)</f>
        <v>5.8920000000000003</v>
      </c>
      <c r="E11" s="66">
        <f t="shared" si="0"/>
        <v>3</v>
      </c>
      <c r="F11" s="65">
        <f>VLOOKUP($A11,'Return Data'!$B$7:$R$2843,11,0)</f>
        <v>26.738499999999998</v>
      </c>
      <c r="G11" s="66">
        <f t="shared" si="1"/>
        <v>10</v>
      </c>
      <c r="H11" s="65">
        <f>VLOOKUP($A11,'Return Data'!$B$7:$R$2843,12,0)</f>
        <v>39.139800000000001</v>
      </c>
      <c r="I11" s="66">
        <f t="shared" si="2"/>
        <v>11</v>
      </c>
      <c r="J11" s="65">
        <f>VLOOKUP($A11,'Return Data'!$B$7:$R$2843,13,0)</f>
        <v>57.420900000000003</v>
      </c>
      <c r="K11" s="66">
        <f t="shared" si="3"/>
        <v>12</v>
      </c>
      <c r="L11" s="65">
        <f>VLOOKUP($A11,'Return Data'!$B$7:$R$2843,17,0)</f>
        <v>11.261699999999999</v>
      </c>
      <c r="M11" s="66">
        <f t="shared" si="4"/>
        <v>8</v>
      </c>
      <c r="N11" s="65"/>
      <c r="O11" s="66"/>
      <c r="P11" s="65"/>
      <c r="Q11" s="66"/>
      <c r="R11" s="65">
        <f>VLOOKUP($A11,'Return Data'!$B$7:$R$2843,16,0)</f>
        <v>10.1843</v>
      </c>
      <c r="S11" s="67">
        <f t="shared" si="7"/>
        <v>13</v>
      </c>
    </row>
    <row r="12" spans="1:20" x14ac:dyDescent="0.3">
      <c r="A12" s="63" t="s">
        <v>34</v>
      </c>
      <c r="B12" s="64">
        <f>VLOOKUP($A12,'Return Data'!$B$7:$R$2843,3,0)</f>
        <v>44302</v>
      </c>
      <c r="C12" s="65">
        <f>VLOOKUP($A12,'Return Data'!$B$7:$R$2843,4,0)</f>
        <v>65.78</v>
      </c>
      <c r="D12" s="65">
        <f>VLOOKUP($A12,'Return Data'!$B$7:$R$2843,10,0)</f>
        <v>14.2014</v>
      </c>
      <c r="E12" s="66">
        <f t="shared" si="0"/>
        <v>1</v>
      </c>
      <c r="F12" s="65">
        <f>VLOOKUP($A12,'Return Data'!$B$7:$R$2843,11,0)</f>
        <v>48.086399999999998</v>
      </c>
      <c r="G12" s="66">
        <f t="shared" si="1"/>
        <v>1</v>
      </c>
      <c r="H12" s="65">
        <f>VLOOKUP($A12,'Return Data'!$B$7:$R$2843,12,0)</f>
        <v>69.842500000000001</v>
      </c>
      <c r="I12" s="66">
        <f t="shared" si="2"/>
        <v>1</v>
      </c>
      <c r="J12" s="65">
        <f>VLOOKUP($A12,'Return Data'!$B$7:$R$2843,13,0)</f>
        <v>101.71729999999999</v>
      </c>
      <c r="K12" s="66">
        <f t="shared" si="3"/>
        <v>1</v>
      </c>
      <c r="L12" s="65">
        <f>VLOOKUP($A12,'Return Data'!$B$7:$R$2843,17,0)</f>
        <v>12.1744</v>
      </c>
      <c r="M12" s="66">
        <f t="shared" si="4"/>
        <v>6</v>
      </c>
      <c r="N12" s="65">
        <f>VLOOKUP($A12,'Return Data'!$B$7:$R$2843,14,0)</f>
        <v>4.7369000000000003</v>
      </c>
      <c r="O12" s="66">
        <f t="shared" si="5"/>
        <v>10</v>
      </c>
      <c r="P12" s="65">
        <f>VLOOKUP($A12,'Return Data'!$B$7:$R$2843,15,0)</f>
        <v>14.559100000000001</v>
      </c>
      <c r="Q12" s="66">
        <f t="shared" si="6"/>
        <v>2</v>
      </c>
      <c r="R12" s="65">
        <f>VLOOKUP($A12,'Return Data'!$B$7:$R$2843,16,0)</f>
        <v>15.442299999999999</v>
      </c>
      <c r="S12" s="67">
        <f t="shared" si="7"/>
        <v>5</v>
      </c>
    </row>
    <row r="13" spans="1:20" x14ac:dyDescent="0.3">
      <c r="A13" s="63" t="s">
        <v>35</v>
      </c>
      <c r="B13" s="64">
        <f>VLOOKUP($A13,'Return Data'!$B$7:$R$2843,3,0)</f>
        <v>44302</v>
      </c>
      <c r="C13" s="65">
        <f>VLOOKUP($A13,'Return Data'!$B$7:$R$2843,4,0)</f>
        <v>14.0069</v>
      </c>
      <c r="D13" s="65">
        <f>VLOOKUP($A13,'Return Data'!$B$7:$R$2843,10,0)</f>
        <v>1.1402000000000001</v>
      </c>
      <c r="E13" s="66">
        <f t="shared" si="0"/>
        <v>15</v>
      </c>
      <c r="F13" s="65">
        <f>VLOOKUP($A13,'Return Data'!$B$7:$R$2843,11,0)</f>
        <v>23.984500000000001</v>
      </c>
      <c r="G13" s="66">
        <f t="shared" si="1"/>
        <v>13</v>
      </c>
      <c r="H13" s="65">
        <f>VLOOKUP($A13,'Return Data'!$B$7:$R$2843,12,0)</f>
        <v>34.0886</v>
      </c>
      <c r="I13" s="66">
        <f t="shared" si="2"/>
        <v>13</v>
      </c>
      <c r="J13" s="65">
        <f>VLOOKUP($A13,'Return Data'!$B$7:$R$2843,13,0)</f>
        <v>51.368699999999997</v>
      </c>
      <c r="K13" s="66">
        <f t="shared" si="3"/>
        <v>14</v>
      </c>
      <c r="L13" s="65">
        <f>VLOOKUP($A13,'Return Data'!$B$7:$R$2843,17,0)</f>
        <v>8.3994</v>
      </c>
      <c r="M13" s="66">
        <f t="shared" si="4"/>
        <v>13</v>
      </c>
      <c r="N13" s="65">
        <f>VLOOKUP($A13,'Return Data'!$B$7:$R$2843,14,0)</f>
        <v>1.3129</v>
      </c>
      <c r="O13" s="66">
        <f t="shared" si="5"/>
        <v>11</v>
      </c>
      <c r="P13" s="65">
        <f>VLOOKUP($A13,'Return Data'!$B$7:$R$2843,15,0)</f>
        <v>7.5304000000000002</v>
      </c>
      <c r="Q13" s="66">
        <f t="shared" si="6"/>
        <v>12</v>
      </c>
      <c r="R13" s="65">
        <f>VLOOKUP($A13,'Return Data'!$B$7:$R$2843,16,0)</f>
        <v>6.1894999999999998</v>
      </c>
      <c r="S13" s="67">
        <f t="shared" si="7"/>
        <v>16</v>
      </c>
    </row>
    <row r="14" spans="1:20" x14ac:dyDescent="0.3">
      <c r="A14" s="63" t="s">
        <v>36</v>
      </c>
      <c r="B14" s="64">
        <f>VLOOKUP($A14,'Return Data'!$B$7:$R$2843,3,0)</f>
        <v>44302</v>
      </c>
      <c r="C14" s="65">
        <f>VLOOKUP($A14,'Return Data'!$B$7:$R$2843,4,0)</f>
        <v>333.58858403836399</v>
      </c>
      <c r="D14" s="65">
        <f>VLOOKUP($A14,'Return Data'!$B$7:$R$2843,10,0)</f>
        <v>3.4996999999999998</v>
      </c>
      <c r="E14" s="66">
        <f t="shared" si="0"/>
        <v>9</v>
      </c>
      <c r="F14" s="65">
        <f>VLOOKUP($A14,'Return Data'!$B$7:$R$2843,11,0)</f>
        <v>34.253599999999999</v>
      </c>
      <c r="G14" s="66">
        <f t="shared" si="1"/>
        <v>4</v>
      </c>
      <c r="H14" s="65">
        <f>VLOOKUP($A14,'Return Data'!$B$7:$R$2843,12,0)</f>
        <v>41.456699999999998</v>
      </c>
      <c r="I14" s="66">
        <f t="shared" si="2"/>
        <v>7</v>
      </c>
      <c r="J14" s="65">
        <f>VLOOKUP($A14,'Return Data'!$B$7:$R$2843,13,0)</f>
        <v>62.664299999999997</v>
      </c>
      <c r="K14" s="66">
        <f t="shared" si="3"/>
        <v>9</v>
      </c>
      <c r="L14" s="65">
        <f>VLOOKUP($A14,'Return Data'!$B$7:$R$2843,17,0)</f>
        <v>12.177300000000001</v>
      </c>
      <c r="M14" s="66">
        <f t="shared" si="4"/>
        <v>5</v>
      </c>
      <c r="N14" s="65">
        <f>VLOOKUP($A14,'Return Data'!$B$7:$R$2843,14,0)</f>
        <v>8.8411000000000008</v>
      </c>
      <c r="O14" s="66">
        <f t="shared" si="5"/>
        <v>4</v>
      </c>
      <c r="P14" s="65">
        <f>VLOOKUP($A14,'Return Data'!$B$7:$R$2843,15,0)</f>
        <v>15.238200000000001</v>
      </c>
      <c r="Q14" s="66">
        <f t="shared" si="6"/>
        <v>1</v>
      </c>
      <c r="R14" s="65">
        <f>VLOOKUP($A14,'Return Data'!$B$7:$R$2843,16,0)</f>
        <v>15.815200000000001</v>
      </c>
      <c r="S14" s="67">
        <f t="shared" si="7"/>
        <v>4</v>
      </c>
    </row>
    <row r="15" spans="1:20" x14ac:dyDescent="0.3">
      <c r="A15" s="63" t="s">
        <v>37</v>
      </c>
      <c r="B15" s="64">
        <f>VLOOKUP($A15,'Return Data'!$B$7:$R$2843,3,0)</f>
        <v>44302</v>
      </c>
      <c r="C15" s="65">
        <f>VLOOKUP($A15,'Return Data'!$B$7:$R$2843,4,0)</f>
        <v>45.784999999999997</v>
      </c>
      <c r="D15" s="65">
        <f>VLOOKUP($A15,'Return Data'!$B$7:$R$2843,10,0)</f>
        <v>5.7195</v>
      </c>
      <c r="E15" s="66">
        <f t="shared" si="0"/>
        <v>4</v>
      </c>
      <c r="F15" s="65">
        <f>VLOOKUP($A15,'Return Data'!$B$7:$R$2843,11,0)</f>
        <v>29.4422</v>
      </c>
      <c r="G15" s="66">
        <f t="shared" si="1"/>
        <v>7</v>
      </c>
      <c r="H15" s="65">
        <f>VLOOKUP($A15,'Return Data'!$B$7:$R$2843,12,0)</f>
        <v>44.409399999999998</v>
      </c>
      <c r="I15" s="66">
        <f t="shared" si="2"/>
        <v>6</v>
      </c>
      <c r="J15" s="65">
        <f>VLOOKUP($A15,'Return Data'!$B$7:$R$2843,13,0)</f>
        <v>72.020600000000002</v>
      </c>
      <c r="K15" s="66">
        <f t="shared" si="3"/>
        <v>3</v>
      </c>
      <c r="L15" s="65">
        <f>VLOOKUP($A15,'Return Data'!$B$7:$R$2843,17,0)</f>
        <v>12.2895</v>
      </c>
      <c r="M15" s="66">
        <f t="shared" si="4"/>
        <v>4</v>
      </c>
      <c r="N15" s="65">
        <f>VLOOKUP($A15,'Return Data'!$B$7:$R$2843,14,0)</f>
        <v>6.6703999999999999</v>
      </c>
      <c r="O15" s="66">
        <f t="shared" si="5"/>
        <v>6</v>
      </c>
      <c r="P15" s="65">
        <f>VLOOKUP($A15,'Return Data'!$B$7:$R$2843,15,0)</f>
        <v>13.4069</v>
      </c>
      <c r="Q15" s="66">
        <f t="shared" si="6"/>
        <v>5</v>
      </c>
      <c r="R15" s="65">
        <f>VLOOKUP($A15,'Return Data'!$B$7:$R$2843,16,0)</f>
        <v>14.4437</v>
      </c>
      <c r="S15" s="67">
        <f t="shared" si="7"/>
        <v>8</v>
      </c>
    </row>
    <row r="16" spans="1:20" x14ac:dyDescent="0.3">
      <c r="A16" s="63" t="s">
        <v>38</v>
      </c>
      <c r="B16" s="64">
        <f>VLOOKUP($A16,'Return Data'!$B$7:$R$2843,3,0)</f>
        <v>44302</v>
      </c>
      <c r="C16" s="65">
        <f>VLOOKUP($A16,'Return Data'!$B$7:$R$2843,4,0)</f>
        <v>95.221000000000004</v>
      </c>
      <c r="D16" s="65">
        <f>VLOOKUP($A16,'Return Data'!$B$7:$R$2843,10,0)</f>
        <v>4.2896999999999998</v>
      </c>
      <c r="E16" s="66">
        <f t="shared" si="0"/>
        <v>7</v>
      </c>
      <c r="F16" s="65">
        <f>VLOOKUP($A16,'Return Data'!$B$7:$R$2843,11,0)</f>
        <v>30.852</v>
      </c>
      <c r="G16" s="66">
        <f t="shared" si="1"/>
        <v>6</v>
      </c>
      <c r="H16" s="65">
        <f>VLOOKUP($A16,'Return Data'!$B$7:$R$2843,12,0)</f>
        <v>44.727499999999999</v>
      </c>
      <c r="I16" s="66">
        <f t="shared" si="2"/>
        <v>4</v>
      </c>
      <c r="J16" s="65">
        <f>VLOOKUP($A16,'Return Data'!$B$7:$R$2843,13,0)</f>
        <v>68.510400000000004</v>
      </c>
      <c r="K16" s="66">
        <f t="shared" si="3"/>
        <v>4</v>
      </c>
      <c r="L16" s="65">
        <f>VLOOKUP($A16,'Return Data'!$B$7:$R$2843,17,0)</f>
        <v>12.537599999999999</v>
      </c>
      <c r="M16" s="66">
        <f t="shared" si="4"/>
        <v>3</v>
      </c>
      <c r="N16" s="65">
        <f>VLOOKUP($A16,'Return Data'!$B$7:$R$2843,14,0)</f>
        <v>9.0913000000000004</v>
      </c>
      <c r="O16" s="66">
        <f t="shared" si="5"/>
        <v>3</v>
      </c>
      <c r="P16" s="65">
        <f>VLOOKUP($A16,'Return Data'!$B$7:$R$2843,15,0)</f>
        <v>13.6402</v>
      </c>
      <c r="Q16" s="66">
        <f t="shared" si="6"/>
        <v>4</v>
      </c>
      <c r="R16" s="65">
        <f>VLOOKUP($A16,'Return Data'!$B$7:$R$2843,16,0)</f>
        <v>15.262600000000001</v>
      </c>
      <c r="S16" s="67">
        <f t="shared" si="7"/>
        <v>6</v>
      </c>
    </row>
    <row r="17" spans="1:19" x14ac:dyDescent="0.3">
      <c r="A17" s="63" t="s">
        <v>39</v>
      </c>
      <c r="B17" s="64">
        <f>VLOOKUP($A17,'Return Data'!$B$7:$R$2843,3,0)</f>
        <v>44302</v>
      </c>
      <c r="C17" s="65">
        <f>VLOOKUP($A17,'Return Data'!$B$7:$R$2843,4,0)</f>
        <v>65.709999999999994</v>
      </c>
      <c r="D17" s="65">
        <f>VLOOKUP($A17,'Return Data'!$B$7:$R$2843,10,0)</f>
        <v>2.8165</v>
      </c>
      <c r="E17" s="66">
        <f t="shared" si="0"/>
        <v>11</v>
      </c>
      <c r="F17" s="65">
        <f>VLOOKUP($A17,'Return Data'!$B$7:$R$2843,11,0)</f>
        <v>28.189599999999999</v>
      </c>
      <c r="G17" s="66">
        <f t="shared" si="1"/>
        <v>9</v>
      </c>
      <c r="H17" s="65">
        <f>VLOOKUP($A17,'Return Data'!$B$7:$R$2843,12,0)</f>
        <v>44.449300000000001</v>
      </c>
      <c r="I17" s="66">
        <f t="shared" si="2"/>
        <v>5</v>
      </c>
      <c r="J17" s="65">
        <f>VLOOKUP($A17,'Return Data'!$B$7:$R$2843,13,0)</f>
        <v>66.649799999999999</v>
      </c>
      <c r="K17" s="66">
        <f t="shared" si="3"/>
        <v>5</v>
      </c>
      <c r="L17" s="65">
        <f>VLOOKUP($A17,'Return Data'!$B$7:$R$2843,17,0)</f>
        <v>7.5754000000000001</v>
      </c>
      <c r="M17" s="66">
        <f t="shared" si="4"/>
        <v>14</v>
      </c>
      <c r="N17" s="65">
        <f>VLOOKUP($A17,'Return Data'!$B$7:$R$2843,14,0)</f>
        <v>7.7539999999999996</v>
      </c>
      <c r="O17" s="66">
        <f t="shared" si="5"/>
        <v>5</v>
      </c>
      <c r="P17" s="65">
        <f>VLOOKUP($A17,'Return Data'!$B$7:$R$2843,15,0)</f>
        <v>10.6753</v>
      </c>
      <c r="Q17" s="66">
        <f t="shared" si="6"/>
        <v>10</v>
      </c>
      <c r="R17" s="65">
        <f>VLOOKUP($A17,'Return Data'!$B$7:$R$2843,16,0)</f>
        <v>13.0678</v>
      </c>
      <c r="S17" s="67">
        <f t="shared" si="7"/>
        <v>12</v>
      </c>
    </row>
    <row r="18" spans="1:19" x14ac:dyDescent="0.3">
      <c r="A18" s="63" t="s">
        <v>40</v>
      </c>
      <c r="B18" s="64">
        <f>VLOOKUP($A18,'Return Data'!$B$7:$R$2843,3,0)</f>
        <v>44302</v>
      </c>
      <c r="C18" s="65">
        <f>VLOOKUP($A18,'Return Data'!$B$7:$R$2843,4,0)</f>
        <v>162.18119999999999</v>
      </c>
      <c r="D18" s="65">
        <f>VLOOKUP($A18,'Return Data'!$B$7:$R$2843,10,0)</f>
        <v>0.53100000000000003</v>
      </c>
      <c r="E18" s="66">
        <f t="shared" si="0"/>
        <v>16</v>
      </c>
      <c r="F18" s="65">
        <f>VLOOKUP($A18,'Return Data'!$B$7:$R$2843,11,0)</f>
        <v>18.906099999999999</v>
      </c>
      <c r="G18" s="66">
        <f t="shared" si="1"/>
        <v>16</v>
      </c>
      <c r="H18" s="65">
        <f>VLOOKUP($A18,'Return Data'!$B$7:$R$2843,12,0)</f>
        <v>30.421700000000001</v>
      </c>
      <c r="I18" s="66">
        <f t="shared" si="2"/>
        <v>16</v>
      </c>
      <c r="J18" s="65">
        <f>VLOOKUP($A18,'Return Data'!$B$7:$R$2843,13,0)</f>
        <v>54.735900000000001</v>
      </c>
      <c r="K18" s="66">
        <f t="shared" si="3"/>
        <v>13</v>
      </c>
      <c r="L18" s="65">
        <f>VLOOKUP($A18,'Return Data'!$B$7:$R$2843,17,0)</f>
        <v>9.2065000000000001</v>
      </c>
      <c r="M18" s="66">
        <f t="shared" si="4"/>
        <v>11</v>
      </c>
      <c r="N18" s="65">
        <f>VLOOKUP($A18,'Return Data'!$B$7:$R$2843,14,0)</f>
        <v>5.2332000000000001</v>
      </c>
      <c r="O18" s="66">
        <f t="shared" si="5"/>
        <v>8</v>
      </c>
      <c r="P18" s="65">
        <f>VLOOKUP($A18,'Return Data'!$B$7:$R$2843,15,0)</f>
        <v>13.9871</v>
      </c>
      <c r="Q18" s="66">
        <f t="shared" si="6"/>
        <v>3</v>
      </c>
      <c r="R18" s="65">
        <f>VLOOKUP($A18,'Return Data'!$B$7:$R$2843,16,0)</f>
        <v>18.029</v>
      </c>
      <c r="S18" s="67">
        <f t="shared" si="7"/>
        <v>2</v>
      </c>
    </row>
    <row r="19" spans="1:19" x14ac:dyDescent="0.3">
      <c r="A19" s="63" t="s">
        <v>41</v>
      </c>
      <c r="B19" s="64">
        <f>VLOOKUP($A19,'Return Data'!$B$7:$R$2843,3,0)</f>
        <v>44302</v>
      </c>
      <c r="C19" s="65">
        <f>VLOOKUP($A19,'Return Data'!$B$7:$R$2843,4,0)</f>
        <v>12.2822</v>
      </c>
      <c r="D19" s="65">
        <f>VLOOKUP($A19,'Return Data'!$B$7:$R$2843,10,0)</f>
        <v>4.1570999999999998</v>
      </c>
      <c r="E19" s="66">
        <f t="shared" si="0"/>
        <v>8</v>
      </c>
      <c r="F19" s="65">
        <f>VLOOKUP($A19,'Return Data'!$B$7:$R$2843,11,0)</f>
        <v>23.1891</v>
      </c>
      <c r="G19" s="66">
        <f t="shared" si="1"/>
        <v>14</v>
      </c>
      <c r="H19" s="65">
        <f>VLOOKUP($A19,'Return Data'!$B$7:$R$2843,12,0)</f>
        <v>33.237099999999998</v>
      </c>
      <c r="I19" s="66">
        <f t="shared" si="2"/>
        <v>14</v>
      </c>
      <c r="J19" s="65">
        <f>VLOOKUP($A19,'Return Data'!$B$7:$R$2843,13,0)</f>
        <v>50.648200000000003</v>
      </c>
      <c r="K19" s="66">
        <f t="shared" si="3"/>
        <v>15</v>
      </c>
      <c r="L19" s="65">
        <f>VLOOKUP($A19,'Return Data'!$B$7:$R$2843,17,0)</f>
        <v>11.235200000000001</v>
      </c>
      <c r="M19" s="66">
        <f t="shared" si="4"/>
        <v>9</v>
      </c>
      <c r="N19" s="65"/>
      <c r="O19" s="66"/>
      <c r="P19" s="65"/>
      <c r="Q19" s="66"/>
      <c r="R19" s="65">
        <f>VLOOKUP($A19,'Return Data'!$B$7:$R$2843,16,0)</f>
        <v>7.7275999999999998</v>
      </c>
      <c r="S19" s="67">
        <f t="shared" si="7"/>
        <v>14</v>
      </c>
    </row>
    <row r="20" spans="1:19" x14ac:dyDescent="0.3">
      <c r="A20" s="63" t="s">
        <v>42</v>
      </c>
      <c r="B20" s="64">
        <f>VLOOKUP($A20,'Return Data'!$B$7:$R$2843,3,0)</f>
        <v>44302</v>
      </c>
      <c r="C20" s="65">
        <f>VLOOKUP($A20,'Return Data'!$B$7:$R$2843,4,0)</f>
        <v>11.8027</v>
      </c>
      <c r="D20" s="65">
        <f>VLOOKUP($A20,'Return Data'!$B$7:$R$2843,10,0)</f>
        <v>3.1667999999999998</v>
      </c>
      <c r="E20" s="66">
        <f t="shared" si="0"/>
        <v>10</v>
      </c>
      <c r="F20" s="65">
        <f>VLOOKUP($A20,'Return Data'!$B$7:$R$2843,11,0)</f>
        <v>21.604600000000001</v>
      </c>
      <c r="G20" s="66">
        <f t="shared" si="1"/>
        <v>15</v>
      </c>
      <c r="H20" s="65">
        <f>VLOOKUP($A20,'Return Data'!$B$7:$R$2843,12,0)</f>
        <v>30.8141</v>
      </c>
      <c r="I20" s="66">
        <f t="shared" si="2"/>
        <v>15</v>
      </c>
      <c r="J20" s="65">
        <f>VLOOKUP($A20,'Return Data'!$B$7:$R$2843,13,0)</f>
        <v>47.448999999999998</v>
      </c>
      <c r="K20" s="66">
        <f t="shared" si="3"/>
        <v>16</v>
      </c>
      <c r="L20" s="65">
        <f>VLOOKUP($A20,'Return Data'!$B$7:$R$2843,17,0)</f>
        <v>10.866</v>
      </c>
      <c r="M20" s="66">
        <f t="shared" si="4"/>
        <v>10</v>
      </c>
      <c r="N20" s="65"/>
      <c r="O20" s="66"/>
      <c r="P20" s="65"/>
      <c r="Q20" s="66"/>
      <c r="R20" s="65">
        <f>VLOOKUP($A20,'Return Data'!$B$7:$R$2843,16,0)</f>
        <v>6.3209999999999997</v>
      </c>
      <c r="S20" s="67">
        <f t="shared" si="7"/>
        <v>15</v>
      </c>
    </row>
    <row r="21" spans="1:19" x14ac:dyDescent="0.3">
      <c r="A21" s="63" t="s">
        <v>43</v>
      </c>
      <c r="B21" s="64">
        <f>VLOOKUP($A21,'Return Data'!$B$7:$R$2843,3,0)</f>
        <v>44302</v>
      </c>
      <c r="C21" s="65">
        <f>VLOOKUP($A21,'Return Data'!$B$7:$R$2843,4,0)</f>
        <v>310.35340000000002</v>
      </c>
      <c r="D21" s="65">
        <f>VLOOKUP($A21,'Return Data'!$B$7:$R$2843,10,0)</f>
        <v>5.6397000000000004</v>
      </c>
      <c r="E21" s="66">
        <f t="shared" si="0"/>
        <v>5</v>
      </c>
      <c r="F21" s="65">
        <f>VLOOKUP($A21,'Return Data'!$B$7:$R$2843,11,0)</f>
        <v>44.008699999999997</v>
      </c>
      <c r="G21" s="66">
        <f t="shared" si="1"/>
        <v>2</v>
      </c>
      <c r="H21" s="65">
        <f>VLOOKUP($A21,'Return Data'!$B$7:$R$2843,12,0)</f>
        <v>56.085299999999997</v>
      </c>
      <c r="I21" s="66">
        <f t="shared" si="2"/>
        <v>2</v>
      </c>
      <c r="J21" s="65">
        <f>VLOOKUP($A21,'Return Data'!$B$7:$R$2843,13,0)</f>
        <v>78.826499999999996</v>
      </c>
      <c r="K21" s="66">
        <f t="shared" si="3"/>
        <v>2</v>
      </c>
      <c r="L21" s="65">
        <f>VLOOKUP($A21,'Return Data'!$B$7:$R$2843,17,0)</f>
        <v>8.8331999999999997</v>
      </c>
      <c r="M21" s="66">
        <f t="shared" si="4"/>
        <v>12</v>
      </c>
      <c r="N21" s="65">
        <f>VLOOKUP($A21,'Return Data'!$B$7:$R$2843,14,0)</f>
        <v>4.9461000000000004</v>
      </c>
      <c r="O21" s="66">
        <f t="shared" si="5"/>
        <v>9</v>
      </c>
      <c r="P21" s="65">
        <f>VLOOKUP($A21,'Return Data'!$B$7:$R$2843,15,0)</f>
        <v>11.392300000000001</v>
      </c>
      <c r="Q21" s="66">
        <f t="shared" si="6"/>
        <v>9</v>
      </c>
      <c r="R21" s="65">
        <f>VLOOKUP($A21,'Return Data'!$B$7:$R$2843,16,0)</f>
        <v>16.640499999999999</v>
      </c>
      <c r="S21" s="67">
        <f t="shared" si="7"/>
        <v>3</v>
      </c>
    </row>
    <row r="22" spans="1:19" x14ac:dyDescent="0.3">
      <c r="A22" s="63" t="s">
        <v>44</v>
      </c>
      <c r="B22" s="64">
        <f>VLOOKUP($A22,'Return Data'!$B$7:$R$2843,3,0)</f>
        <v>44302</v>
      </c>
      <c r="C22" s="65">
        <f>VLOOKUP($A22,'Return Data'!$B$7:$R$2843,4,0)</f>
        <v>13.49</v>
      </c>
      <c r="D22" s="65">
        <f>VLOOKUP($A22,'Return Data'!$B$7:$R$2843,10,0)</f>
        <v>1.5812999999999999</v>
      </c>
      <c r="E22" s="66">
        <f t="shared" si="0"/>
        <v>13</v>
      </c>
      <c r="F22" s="65">
        <f>VLOOKUP($A22,'Return Data'!$B$7:$R$2843,11,0)</f>
        <v>26.547799999999999</v>
      </c>
      <c r="G22" s="66">
        <f t="shared" si="1"/>
        <v>11</v>
      </c>
      <c r="H22" s="65">
        <f>VLOOKUP($A22,'Return Data'!$B$7:$R$2843,12,0)</f>
        <v>35.5779</v>
      </c>
      <c r="I22" s="66">
        <f t="shared" si="2"/>
        <v>12</v>
      </c>
      <c r="J22" s="65">
        <f>VLOOKUP($A22,'Return Data'!$B$7:$R$2843,13,0)</f>
        <v>60.595199999999998</v>
      </c>
      <c r="K22" s="66">
        <f t="shared" si="3"/>
        <v>11</v>
      </c>
      <c r="L22" s="65">
        <f>VLOOKUP($A22,'Return Data'!$B$7:$R$2843,17,0)</f>
        <v>11.590299999999999</v>
      </c>
      <c r="M22" s="66">
        <f t="shared" si="4"/>
        <v>7</v>
      </c>
      <c r="N22" s="65"/>
      <c r="O22" s="66"/>
      <c r="P22" s="65"/>
      <c r="Q22" s="66"/>
      <c r="R22" s="65">
        <f>VLOOKUP($A22,'Return Data'!$B$7:$R$2843,16,0)</f>
        <v>13.4979</v>
      </c>
      <c r="S22" s="67">
        <f t="shared" si="7"/>
        <v>11</v>
      </c>
    </row>
    <row r="23" spans="1:19" x14ac:dyDescent="0.3">
      <c r="A23" s="63" t="s">
        <v>45</v>
      </c>
      <c r="B23" s="64">
        <f>VLOOKUP($A23,'Return Data'!$B$7:$R$2843,3,0)</f>
        <v>44302</v>
      </c>
      <c r="C23" s="65">
        <f>VLOOKUP($A23,'Return Data'!$B$7:$R$2843,4,0)</f>
        <v>82.057599999999994</v>
      </c>
      <c r="D23" s="65">
        <f>VLOOKUP($A23,'Return Data'!$B$7:$R$2843,10,0)</f>
        <v>1.6644000000000001</v>
      </c>
      <c r="E23" s="66">
        <f t="shared" si="0"/>
        <v>12</v>
      </c>
      <c r="F23" s="65">
        <f>VLOOKUP($A23,'Return Data'!$B$7:$R$2843,11,0)</f>
        <v>28.616900000000001</v>
      </c>
      <c r="G23" s="66">
        <f t="shared" si="1"/>
        <v>8</v>
      </c>
      <c r="H23" s="65">
        <f>VLOOKUP($A23,'Return Data'!$B$7:$R$2843,12,0)</f>
        <v>39.8489</v>
      </c>
      <c r="I23" s="66">
        <f t="shared" si="2"/>
        <v>8</v>
      </c>
      <c r="J23" s="65">
        <f>VLOOKUP($A23,'Return Data'!$B$7:$R$2843,13,0)</f>
        <v>62.779800000000002</v>
      </c>
      <c r="K23" s="66">
        <f t="shared" si="3"/>
        <v>8</v>
      </c>
      <c r="L23" s="65">
        <f>VLOOKUP($A23,'Return Data'!$B$7:$R$2843,17,0)</f>
        <v>14.6973</v>
      </c>
      <c r="M23" s="66">
        <f t="shared" si="4"/>
        <v>2</v>
      </c>
      <c r="N23" s="65">
        <f>VLOOKUP($A23,'Return Data'!$B$7:$R$2843,14,0)</f>
        <v>11.4621</v>
      </c>
      <c r="O23" s="66">
        <f t="shared" si="5"/>
        <v>1</v>
      </c>
      <c r="P23" s="65">
        <f>VLOOKUP($A23,'Return Data'!$B$7:$R$2843,15,0)</f>
        <v>13.1553</v>
      </c>
      <c r="Q23" s="66">
        <f t="shared" si="6"/>
        <v>6</v>
      </c>
      <c r="R23" s="65">
        <f>VLOOKUP($A23,'Return Data'!$B$7:$R$2843,16,0)</f>
        <v>14.297499999999999</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4.1620749999999989</v>
      </c>
      <c r="E25" s="74"/>
      <c r="F25" s="75">
        <f>AVERAGE(F8:F23)</f>
        <v>29.834193749999994</v>
      </c>
      <c r="G25" s="74"/>
      <c r="H25" s="75">
        <f>AVERAGE(H8:H23)</f>
        <v>42.199112499999998</v>
      </c>
      <c r="I25" s="74"/>
      <c r="J25" s="75">
        <f>AVERAGE(J8:J23)</f>
        <v>64.341893749999997</v>
      </c>
      <c r="K25" s="74"/>
      <c r="L25" s="75">
        <f>AVERAGE(L8:L23)</f>
        <v>10.727831250000003</v>
      </c>
      <c r="M25" s="74"/>
      <c r="N25" s="75">
        <f>AVERAGE(N8:N23)</f>
        <v>6.2079416666666676</v>
      </c>
      <c r="O25" s="74"/>
      <c r="P25" s="75">
        <f>AVERAGE(P8:P23)</f>
        <v>12.200583333333334</v>
      </c>
      <c r="Q25" s="74"/>
      <c r="R25" s="75">
        <f>AVERAGE(R8:R23)</f>
        <v>13.439218749999998</v>
      </c>
      <c r="S25" s="76"/>
    </row>
    <row r="26" spans="1:19" x14ac:dyDescent="0.3">
      <c r="A26" s="73" t="s">
        <v>28</v>
      </c>
      <c r="B26" s="74"/>
      <c r="C26" s="74"/>
      <c r="D26" s="75">
        <f>MIN(D8:D23)</f>
        <v>0.53100000000000003</v>
      </c>
      <c r="E26" s="74"/>
      <c r="F26" s="75">
        <f>MIN(F8:F23)</f>
        <v>18.906099999999999</v>
      </c>
      <c r="G26" s="74"/>
      <c r="H26" s="75">
        <f>MIN(H8:H23)</f>
        <v>30.421700000000001</v>
      </c>
      <c r="I26" s="74"/>
      <c r="J26" s="75">
        <f>MIN(J8:J23)</f>
        <v>47.448999999999998</v>
      </c>
      <c r="K26" s="74"/>
      <c r="L26" s="75">
        <f>MIN(L8:L23)</f>
        <v>6.2723000000000004</v>
      </c>
      <c r="M26" s="74"/>
      <c r="N26" s="75">
        <f>MIN(N8:N23)</f>
        <v>-1.8249</v>
      </c>
      <c r="O26" s="74"/>
      <c r="P26" s="75">
        <f>MIN(P8:P23)</f>
        <v>7.5304000000000002</v>
      </c>
      <c r="Q26" s="74"/>
      <c r="R26" s="75">
        <f>MIN(R8:R23)</f>
        <v>6.1894999999999998</v>
      </c>
      <c r="S26" s="76"/>
    </row>
    <row r="27" spans="1:19" ht="15" thickBot="1" x14ac:dyDescent="0.35">
      <c r="A27" s="77" t="s">
        <v>29</v>
      </c>
      <c r="B27" s="78"/>
      <c r="C27" s="78"/>
      <c r="D27" s="79">
        <f>MAX(D8:D23)</f>
        <v>14.2014</v>
      </c>
      <c r="E27" s="78"/>
      <c r="F27" s="79">
        <f>MAX(F8:F23)</f>
        <v>48.086399999999998</v>
      </c>
      <c r="G27" s="78"/>
      <c r="H27" s="79">
        <f>MAX(H8:H23)</f>
        <v>69.842500000000001</v>
      </c>
      <c r="I27" s="78"/>
      <c r="J27" s="79">
        <f>MAX(J8:J23)</f>
        <v>101.71729999999999</v>
      </c>
      <c r="K27" s="78"/>
      <c r="L27" s="79">
        <f>MAX(L8:L23)</f>
        <v>15.0342</v>
      </c>
      <c r="M27" s="78"/>
      <c r="N27" s="79">
        <f>MAX(N8:N23)</f>
        <v>11.4621</v>
      </c>
      <c r="O27" s="78"/>
      <c r="P27" s="79">
        <f>MAX(P8:P23)</f>
        <v>15.238200000000001</v>
      </c>
      <c r="Q27" s="78"/>
      <c r="R27" s="79">
        <f>MAX(R8:R23)</f>
        <v>19.5212</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1576</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1922</v>
      </c>
      <c r="B8" s="64">
        <f>VLOOKUP($A8,'Return Data'!$B$7:$R$2843,3,0)</f>
        <v>44302</v>
      </c>
      <c r="C8" s="65">
        <f>VLOOKUP($A8,'Return Data'!$B$7:$R$2843,4,0)</f>
        <v>580.41999999999996</v>
      </c>
      <c r="D8" s="65">
        <f>VLOOKUP($A8,'Return Data'!$B$7:$R$2843,10,0)</f>
        <v>4.9926000000000004</v>
      </c>
      <c r="E8" s="66">
        <f t="shared" ref="E8:E34" si="0">RANK(D8,D$8:D$34,0)</f>
        <v>13</v>
      </c>
      <c r="F8" s="65">
        <f>VLOOKUP($A8,'Return Data'!$B$7:$R$2843,11,0)</f>
        <v>29.9787</v>
      </c>
      <c r="G8" s="66">
        <f t="shared" ref="G8:G23" si="1">RANK(F8,F$8:F$34,0)</f>
        <v>15</v>
      </c>
      <c r="H8" s="65">
        <f>VLOOKUP($A8,'Return Data'!$B$7:$R$2843,12,0)</f>
        <v>46.949199999999998</v>
      </c>
      <c r="I8" s="66">
        <f t="shared" ref="I8:I23" si="2">RANK(H8,H$8:H$34,0)</f>
        <v>3</v>
      </c>
      <c r="J8" s="65">
        <f>VLOOKUP($A8,'Return Data'!$B$7:$R$2843,13,0)</f>
        <v>70.681600000000003</v>
      </c>
      <c r="K8" s="66">
        <f t="shared" ref="K8:K23" si="3">RANK(J8,J$8:J$34,0)</f>
        <v>3</v>
      </c>
      <c r="L8" s="65">
        <f>VLOOKUP($A8,'Return Data'!$B$7:$R$2843,17,0)</f>
        <v>16.4651</v>
      </c>
      <c r="M8" s="66">
        <f>RANK(L8,L$8:L$34,0)</f>
        <v>9</v>
      </c>
      <c r="N8" s="65">
        <f>VLOOKUP($A8,'Return Data'!$B$7:$R$2843,14,0)</f>
        <v>9.6206999999999994</v>
      </c>
      <c r="O8" s="66">
        <f>RANK(N8,N$8:N$34,0)</f>
        <v>15</v>
      </c>
      <c r="P8" s="65">
        <f>VLOOKUP($A8,'Return Data'!$B$7:$R$2843,15,0)</f>
        <v>14.431800000000001</v>
      </c>
      <c r="Q8" s="66">
        <f>RANK(P8,P$8:P$34,0)</f>
        <v>14</v>
      </c>
      <c r="R8" s="65">
        <f>VLOOKUP($A8,'Return Data'!$B$7:$R$2843,16,0)</f>
        <v>16.480699999999999</v>
      </c>
      <c r="S8" s="67">
        <f t="shared" ref="S8:S34" si="4">RANK(R8,R$8:R$34,0)</f>
        <v>9</v>
      </c>
    </row>
    <row r="9" spans="1:20" x14ac:dyDescent="0.3">
      <c r="A9" s="63" t="s">
        <v>904</v>
      </c>
      <c r="B9" s="64">
        <f>VLOOKUP($A9,'Return Data'!$B$7:$R$2843,3,0)</f>
        <v>44302</v>
      </c>
      <c r="C9" s="65">
        <f>VLOOKUP($A9,'Return Data'!$B$7:$R$2843,4,0)</f>
        <v>16.87</v>
      </c>
      <c r="D9" s="65">
        <f>VLOOKUP($A9,'Return Data'!$B$7:$R$2843,10,0)</f>
        <v>8.8386999999999993</v>
      </c>
      <c r="E9" s="66">
        <f t="shared" si="0"/>
        <v>1</v>
      </c>
      <c r="F9" s="65">
        <f>VLOOKUP($A9,'Return Data'!$B$7:$R$2843,11,0)</f>
        <v>31.08</v>
      </c>
      <c r="G9" s="66">
        <f t="shared" si="1"/>
        <v>11</v>
      </c>
      <c r="H9" s="65">
        <f>VLOOKUP($A9,'Return Data'!$B$7:$R$2843,12,0)</f>
        <v>42.724200000000003</v>
      </c>
      <c r="I9" s="66">
        <f t="shared" si="2"/>
        <v>13</v>
      </c>
      <c r="J9" s="65">
        <f>VLOOKUP($A9,'Return Data'!$B$7:$R$2843,13,0)</f>
        <v>65.392200000000003</v>
      </c>
      <c r="K9" s="66">
        <f t="shared" si="3"/>
        <v>10</v>
      </c>
      <c r="L9" s="65">
        <f>VLOOKUP($A9,'Return Data'!$B$7:$R$2843,17,0)</f>
        <v>23.972799999999999</v>
      </c>
      <c r="M9" s="66">
        <f>RANK(L9,L$8:L$34,0)</f>
        <v>1</v>
      </c>
      <c r="N9" s="65"/>
      <c r="O9" s="66"/>
      <c r="P9" s="65"/>
      <c r="Q9" s="66"/>
      <c r="R9" s="65">
        <f>VLOOKUP($A9,'Return Data'!$B$7:$R$2843,16,0)</f>
        <v>23.423200000000001</v>
      </c>
      <c r="S9" s="67">
        <f t="shared" si="4"/>
        <v>3</v>
      </c>
    </row>
    <row r="10" spans="1:20" x14ac:dyDescent="0.3">
      <c r="A10" s="63" t="s">
        <v>906</v>
      </c>
      <c r="B10" s="64">
        <f>VLOOKUP($A10,'Return Data'!$B$7:$R$2843,3,0)</f>
        <v>44302</v>
      </c>
      <c r="C10" s="65">
        <f>VLOOKUP($A10,'Return Data'!$B$7:$R$2843,4,0)</f>
        <v>48.55</v>
      </c>
      <c r="D10" s="65">
        <f>VLOOKUP($A10,'Return Data'!$B$7:$R$2843,10,0)</f>
        <v>2.9037999999999999</v>
      </c>
      <c r="E10" s="66">
        <f t="shared" si="0"/>
        <v>22</v>
      </c>
      <c r="F10" s="65">
        <f>VLOOKUP($A10,'Return Data'!$B$7:$R$2843,11,0)</f>
        <v>25</v>
      </c>
      <c r="G10" s="66">
        <f t="shared" si="1"/>
        <v>23</v>
      </c>
      <c r="H10" s="65">
        <f>VLOOKUP($A10,'Return Data'!$B$7:$R$2843,12,0)</f>
        <v>37.769599999999997</v>
      </c>
      <c r="I10" s="66">
        <f t="shared" si="2"/>
        <v>24</v>
      </c>
      <c r="J10" s="65">
        <f>VLOOKUP($A10,'Return Data'!$B$7:$R$2843,13,0)</f>
        <v>52.673000000000002</v>
      </c>
      <c r="K10" s="66">
        <f t="shared" si="3"/>
        <v>27</v>
      </c>
      <c r="L10" s="65">
        <f>VLOOKUP($A10,'Return Data'!$B$7:$R$2843,17,0)</f>
        <v>15.514699999999999</v>
      </c>
      <c r="M10" s="66">
        <f t="shared" ref="M10:M16" si="5">RANK(L10,L$8:L$34,0)</f>
        <v>12</v>
      </c>
      <c r="N10" s="65">
        <f>VLOOKUP($A10,'Return Data'!$B$7:$R$2843,14,0)</f>
        <v>6.0580999999999996</v>
      </c>
      <c r="O10" s="66">
        <f t="shared" ref="O10:O16" si="6">RANK(N10,N$8:N$34,0)</f>
        <v>21</v>
      </c>
      <c r="P10" s="65">
        <f>VLOOKUP($A10,'Return Data'!$B$7:$R$2843,15,0)</f>
        <v>12.3314</v>
      </c>
      <c r="Q10" s="66">
        <f t="shared" ref="Q10:Q16" si="7">RANK(P10,P$8:P$34,0)</f>
        <v>18</v>
      </c>
      <c r="R10" s="65">
        <f>VLOOKUP($A10,'Return Data'!$B$7:$R$2843,16,0)</f>
        <v>12.3818</v>
      </c>
      <c r="S10" s="67">
        <f t="shared" si="4"/>
        <v>24</v>
      </c>
    </row>
    <row r="11" spans="1:20" x14ac:dyDescent="0.3">
      <c r="A11" s="63" t="s">
        <v>908</v>
      </c>
      <c r="B11" s="64">
        <f>VLOOKUP($A11,'Return Data'!$B$7:$R$2843,3,0)</f>
        <v>44302</v>
      </c>
      <c r="C11" s="65">
        <f>VLOOKUP($A11,'Return Data'!$B$7:$R$2843,4,0)</f>
        <v>139.74</v>
      </c>
      <c r="D11" s="65">
        <f>VLOOKUP($A11,'Return Data'!$B$7:$R$2843,10,0)</f>
        <v>3.4039000000000001</v>
      </c>
      <c r="E11" s="66">
        <f t="shared" si="0"/>
        <v>20</v>
      </c>
      <c r="F11" s="65">
        <f>VLOOKUP($A11,'Return Data'!$B$7:$R$2843,11,0)</f>
        <v>27.1983</v>
      </c>
      <c r="G11" s="66">
        <f t="shared" si="1"/>
        <v>22</v>
      </c>
      <c r="H11" s="65">
        <f>VLOOKUP($A11,'Return Data'!$B$7:$R$2843,12,0)</f>
        <v>42.156700000000001</v>
      </c>
      <c r="I11" s="66">
        <f t="shared" si="2"/>
        <v>16</v>
      </c>
      <c r="J11" s="65">
        <f>VLOOKUP($A11,'Return Data'!$B$7:$R$2843,13,0)</f>
        <v>64.729500000000002</v>
      </c>
      <c r="K11" s="66">
        <f t="shared" si="3"/>
        <v>15</v>
      </c>
      <c r="L11" s="65">
        <f>VLOOKUP($A11,'Return Data'!$B$7:$R$2843,17,0)</f>
        <v>17.488600000000002</v>
      </c>
      <c r="M11" s="66">
        <f t="shared" si="5"/>
        <v>6</v>
      </c>
      <c r="N11" s="65">
        <f>VLOOKUP($A11,'Return Data'!$B$7:$R$2843,14,0)</f>
        <v>11.915100000000001</v>
      </c>
      <c r="O11" s="66">
        <f t="shared" si="6"/>
        <v>6</v>
      </c>
      <c r="P11" s="65">
        <f>VLOOKUP($A11,'Return Data'!$B$7:$R$2843,15,0)</f>
        <v>18.386500000000002</v>
      </c>
      <c r="Q11" s="66">
        <f t="shared" si="7"/>
        <v>2</v>
      </c>
      <c r="R11" s="65">
        <f>VLOOKUP($A11,'Return Data'!$B$7:$R$2843,16,0)</f>
        <v>21.532599999999999</v>
      </c>
      <c r="S11" s="67">
        <f t="shared" si="4"/>
        <v>6</v>
      </c>
    </row>
    <row r="12" spans="1:20" x14ac:dyDescent="0.3">
      <c r="A12" s="63" t="s">
        <v>910</v>
      </c>
      <c r="B12" s="64">
        <f>VLOOKUP($A12,'Return Data'!$B$7:$R$2843,3,0)</f>
        <v>44302</v>
      </c>
      <c r="C12" s="65">
        <f>VLOOKUP($A12,'Return Data'!$B$7:$R$2843,4,0)</f>
        <v>315.05799999999999</v>
      </c>
      <c r="D12" s="65">
        <f>VLOOKUP($A12,'Return Data'!$B$7:$R$2843,10,0)</f>
        <v>4.5895000000000001</v>
      </c>
      <c r="E12" s="66">
        <f t="shared" si="0"/>
        <v>15</v>
      </c>
      <c r="F12" s="65">
        <f>VLOOKUP($A12,'Return Data'!$B$7:$R$2843,11,0)</f>
        <v>32.696199999999997</v>
      </c>
      <c r="G12" s="66">
        <f t="shared" si="1"/>
        <v>8</v>
      </c>
      <c r="H12" s="65">
        <f>VLOOKUP($A12,'Return Data'!$B$7:$R$2843,12,0)</f>
        <v>40.810600000000001</v>
      </c>
      <c r="I12" s="66">
        <f t="shared" si="2"/>
        <v>18</v>
      </c>
      <c r="J12" s="65">
        <f>VLOOKUP($A12,'Return Data'!$B$7:$R$2843,13,0)</f>
        <v>64.842200000000005</v>
      </c>
      <c r="K12" s="66">
        <f t="shared" si="3"/>
        <v>13</v>
      </c>
      <c r="L12" s="65">
        <f>VLOOKUP($A12,'Return Data'!$B$7:$R$2843,17,0)</f>
        <v>15.843500000000001</v>
      </c>
      <c r="M12" s="66">
        <f t="shared" si="5"/>
        <v>10</v>
      </c>
      <c r="N12" s="65">
        <f>VLOOKUP($A12,'Return Data'!$B$7:$R$2843,14,0)</f>
        <v>11.275700000000001</v>
      </c>
      <c r="O12" s="66">
        <f t="shared" si="6"/>
        <v>7</v>
      </c>
      <c r="P12" s="65">
        <f>VLOOKUP($A12,'Return Data'!$B$7:$R$2843,15,0)</f>
        <v>15.902200000000001</v>
      </c>
      <c r="Q12" s="66">
        <f t="shared" si="7"/>
        <v>6</v>
      </c>
      <c r="R12" s="65">
        <f>VLOOKUP($A12,'Return Data'!$B$7:$R$2843,16,0)</f>
        <v>16.213200000000001</v>
      </c>
      <c r="S12" s="67">
        <f t="shared" si="4"/>
        <v>12</v>
      </c>
    </row>
    <row r="13" spans="1:20" x14ac:dyDescent="0.3">
      <c r="A13" s="63" t="s">
        <v>912</v>
      </c>
      <c r="B13" s="64">
        <f>VLOOKUP($A13,'Return Data'!$B$7:$R$2843,3,0)</f>
        <v>44302</v>
      </c>
      <c r="C13" s="65">
        <f>VLOOKUP($A13,'Return Data'!$B$7:$R$2843,4,0)</f>
        <v>46.744</v>
      </c>
      <c r="D13" s="65">
        <f>VLOOKUP($A13,'Return Data'!$B$7:$R$2843,10,0)</f>
        <v>5.6553000000000004</v>
      </c>
      <c r="E13" s="66">
        <f t="shared" si="0"/>
        <v>9</v>
      </c>
      <c r="F13" s="65">
        <f>VLOOKUP($A13,'Return Data'!$B$7:$R$2843,11,0)</f>
        <v>30.1554</v>
      </c>
      <c r="G13" s="66">
        <f t="shared" si="1"/>
        <v>13</v>
      </c>
      <c r="H13" s="65">
        <f>VLOOKUP($A13,'Return Data'!$B$7:$R$2843,12,0)</f>
        <v>43.933999999999997</v>
      </c>
      <c r="I13" s="66">
        <f t="shared" si="2"/>
        <v>10</v>
      </c>
      <c r="J13" s="65">
        <f>VLOOKUP($A13,'Return Data'!$B$7:$R$2843,13,0)</f>
        <v>63.881799999999998</v>
      </c>
      <c r="K13" s="66">
        <f t="shared" si="3"/>
        <v>16</v>
      </c>
      <c r="L13" s="65">
        <f>VLOOKUP($A13,'Return Data'!$B$7:$R$2843,17,0)</f>
        <v>18.1858</v>
      </c>
      <c r="M13" s="66">
        <f t="shared" si="5"/>
        <v>5</v>
      </c>
      <c r="N13" s="65">
        <f>VLOOKUP($A13,'Return Data'!$B$7:$R$2843,14,0)</f>
        <v>12.3988</v>
      </c>
      <c r="O13" s="66">
        <f t="shared" si="6"/>
        <v>4</v>
      </c>
      <c r="P13" s="65">
        <f>VLOOKUP($A13,'Return Data'!$B$7:$R$2843,15,0)</f>
        <v>15.4863</v>
      </c>
      <c r="Q13" s="66">
        <f t="shared" si="7"/>
        <v>9</v>
      </c>
      <c r="R13" s="65">
        <f>VLOOKUP($A13,'Return Data'!$B$7:$R$2843,16,0)</f>
        <v>15.3619</v>
      </c>
      <c r="S13" s="67">
        <f t="shared" si="4"/>
        <v>15</v>
      </c>
    </row>
    <row r="14" spans="1:20" x14ac:dyDescent="0.3">
      <c r="A14" s="63" t="s">
        <v>914</v>
      </c>
      <c r="B14" s="64">
        <f>VLOOKUP($A14,'Return Data'!$B$7:$R$2843,3,0)</f>
        <v>44302</v>
      </c>
      <c r="C14" s="65">
        <f>VLOOKUP($A14,'Return Data'!$B$7:$R$2843,4,0)</f>
        <v>21.0609</v>
      </c>
      <c r="D14" s="65">
        <f>VLOOKUP($A14,'Return Data'!$B$7:$R$2843,10,0)</f>
        <v>7.8723999999999998</v>
      </c>
      <c r="E14" s="66">
        <f t="shared" si="0"/>
        <v>3</v>
      </c>
      <c r="F14" s="65">
        <f>VLOOKUP($A14,'Return Data'!$B$7:$R$2843,11,0)</f>
        <v>30.069800000000001</v>
      </c>
      <c r="G14" s="66">
        <f t="shared" si="1"/>
        <v>14</v>
      </c>
      <c r="H14" s="65">
        <f>VLOOKUP($A14,'Return Data'!$B$7:$R$2843,12,0)</f>
        <v>43.910699999999999</v>
      </c>
      <c r="I14" s="66">
        <f t="shared" si="2"/>
        <v>11</v>
      </c>
      <c r="J14" s="65">
        <f>VLOOKUP($A14,'Return Data'!$B$7:$R$2843,13,0)</f>
        <v>65.780299999999997</v>
      </c>
      <c r="K14" s="66">
        <f t="shared" si="3"/>
        <v>9</v>
      </c>
      <c r="L14" s="65">
        <f>VLOOKUP($A14,'Return Data'!$B$7:$R$2843,17,0)</f>
        <v>12.951599999999999</v>
      </c>
      <c r="M14" s="66">
        <f t="shared" si="5"/>
        <v>14</v>
      </c>
      <c r="N14" s="65">
        <f>VLOOKUP($A14,'Return Data'!$B$7:$R$2843,14,0)</f>
        <v>10.546900000000001</v>
      </c>
      <c r="O14" s="66">
        <f t="shared" si="6"/>
        <v>10</v>
      </c>
      <c r="P14" s="65">
        <f>VLOOKUP($A14,'Return Data'!$B$7:$R$2843,15,0)</f>
        <v>15.4351</v>
      </c>
      <c r="Q14" s="66">
        <f t="shared" si="7"/>
        <v>10</v>
      </c>
      <c r="R14" s="65">
        <f>VLOOKUP($A14,'Return Data'!$B$7:$R$2843,16,0)</f>
        <v>14.9031</v>
      </c>
      <c r="S14" s="67">
        <f t="shared" si="4"/>
        <v>16</v>
      </c>
    </row>
    <row r="15" spans="1:20" x14ac:dyDescent="0.3">
      <c r="A15" s="63" t="s">
        <v>917</v>
      </c>
      <c r="B15" s="64">
        <f>VLOOKUP($A15,'Return Data'!$B$7:$R$2843,3,0)</f>
        <v>44302</v>
      </c>
      <c r="C15" s="65">
        <f>VLOOKUP($A15,'Return Data'!$B$7:$R$2843,4,0)</f>
        <v>103.1909</v>
      </c>
      <c r="D15" s="65">
        <f>VLOOKUP($A15,'Return Data'!$B$7:$R$2843,10,0)</f>
        <v>2.0249000000000001</v>
      </c>
      <c r="E15" s="66">
        <f t="shared" si="0"/>
        <v>25</v>
      </c>
      <c r="F15" s="65">
        <f>VLOOKUP($A15,'Return Data'!$B$7:$R$2843,11,0)</f>
        <v>33.903599999999997</v>
      </c>
      <c r="G15" s="66">
        <f t="shared" si="1"/>
        <v>5</v>
      </c>
      <c r="H15" s="65">
        <f>VLOOKUP($A15,'Return Data'!$B$7:$R$2843,12,0)</f>
        <v>48.112299999999998</v>
      </c>
      <c r="I15" s="66">
        <f t="shared" si="2"/>
        <v>1</v>
      </c>
      <c r="J15" s="65">
        <f>VLOOKUP($A15,'Return Data'!$B$7:$R$2843,13,0)</f>
        <v>71.569100000000006</v>
      </c>
      <c r="K15" s="66">
        <f t="shared" si="3"/>
        <v>2</v>
      </c>
      <c r="L15" s="65">
        <f>VLOOKUP($A15,'Return Data'!$B$7:$R$2843,17,0)</f>
        <v>10.2195</v>
      </c>
      <c r="M15" s="66">
        <f t="shared" si="5"/>
        <v>23</v>
      </c>
      <c r="N15" s="65">
        <f>VLOOKUP($A15,'Return Data'!$B$7:$R$2843,14,0)</f>
        <v>7.4654999999999996</v>
      </c>
      <c r="O15" s="66">
        <f t="shared" si="6"/>
        <v>19</v>
      </c>
      <c r="P15" s="65">
        <f>VLOOKUP($A15,'Return Data'!$B$7:$R$2843,15,0)</f>
        <v>10.7011</v>
      </c>
      <c r="Q15" s="66">
        <f t="shared" si="7"/>
        <v>21</v>
      </c>
      <c r="R15" s="65">
        <f>VLOOKUP($A15,'Return Data'!$B$7:$R$2843,16,0)</f>
        <v>13.6592</v>
      </c>
      <c r="S15" s="67">
        <f t="shared" si="4"/>
        <v>19</v>
      </c>
    </row>
    <row r="16" spans="1:20" x14ac:dyDescent="0.3">
      <c r="A16" s="63" t="s">
        <v>918</v>
      </c>
      <c r="B16" s="64">
        <f>VLOOKUP($A16,'Return Data'!$B$7:$R$2843,3,0)</f>
        <v>44302</v>
      </c>
      <c r="C16" s="65">
        <f>VLOOKUP($A16,'Return Data'!$B$7:$R$2843,4,0)</f>
        <v>147.10900000000001</v>
      </c>
      <c r="D16" s="65">
        <f>VLOOKUP($A16,'Return Data'!$B$7:$R$2843,10,0)</f>
        <v>5.8757000000000001</v>
      </c>
      <c r="E16" s="66">
        <f t="shared" si="0"/>
        <v>7</v>
      </c>
      <c r="F16" s="65">
        <f>VLOOKUP($A16,'Return Data'!$B$7:$R$2843,11,0)</f>
        <v>36.052</v>
      </c>
      <c r="G16" s="66">
        <f t="shared" si="1"/>
        <v>3</v>
      </c>
      <c r="H16" s="65">
        <f>VLOOKUP($A16,'Return Data'!$B$7:$R$2843,12,0)</f>
        <v>46.811</v>
      </c>
      <c r="I16" s="66">
        <f t="shared" si="2"/>
        <v>5</v>
      </c>
      <c r="J16" s="65">
        <f>VLOOKUP($A16,'Return Data'!$B$7:$R$2843,13,0)</f>
        <v>66.763800000000003</v>
      </c>
      <c r="K16" s="66">
        <f t="shared" si="3"/>
        <v>7</v>
      </c>
      <c r="L16" s="65">
        <f>VLOOKUP($A16,'Return Data'!$B$7:$R$2843,17,0)</f>
        <v>12.167299999999999</v>
      </c>
      <c r="M16" s="66">
        <f t="shared" si="5"/>
        <v>19</v>
      </c>
      <c r="N16" s="65">
        <f>VLOOKUP($A16,'Return Data'!$B$7:$R$2843,14,0)</f>
        <v>10.368600000000001</v>
      </c>
      <c r="O16" s="66">
        <f t="shared" si="6"/>
        <v>11</v>
      </c>
      <c r="P16" s="65">
        <f>VLOOKUP($A16,'Return Data'!$B$7:$R$2843,15,0)</f>
        <v>12.1181</v>
      </c>
      <c r="Q16" s="66">
        <f t="shared" si="7"/>
        <v>19</v>
      </c>
      <c r="R16" s="65">
        <f>VLOOKUP($A16,'Return Data'!$B$7:$R$2843,16,0)</f>
        <v>9.9621999999999993</v>
      </c>
      <c r="S16" s="67">
        <f t="shared" si="4"/>
        <v>27</v>
      </c>
    </row>
    <row r="17" spans="1:19" x14ac:dyDescent="0.3">
      <c r="A17" s="63" t="s">
        <v>920</v>
      </c>
      <c r="B17" s="64">
        <f>VLOOKUP($A17,'Return Data'!$B$7:$R$2843,3,0)</f>
        <v>44302</v>
      </c>
      <c r="C17" s="65">
        <f>VLOOKUP($A17,'Return Data'!$B$7:$R$2843,4,0)</f>
        <v>13.264799999999999</v>
      </c>
      <c r="D17" s="65">
        <f>VLOOKUP($A17,'Return Data'!$B$7:$R$2843,10,0)</f>
        <v>3.5842999999999998</v>
      </c>
      <c r="E17" s="66">
        <f t="shared" si="0"/>
        <v>19</v>
      </c>
      <c r="F17" s="65">
        <f>VLOOKUP($A17,'Return Data'!$B$7:$R$2843,11,0)</f>
        <v>28.946000000000002</v>
      </c>
      <c r="G17" s="66">
        <f t="shared" si="1"/>
        <v>17</v>
      </c>
      <c r="H17" s="65">
        <f>VLOOKUP($A17,'Return Data'!$B$7:$R$2843,12,0)</f>
        <v>41.444400000000002</v>
      </c>
      <c r="I17" s="66">
        <f t="shared" si="2"/>
        <v>17</v>
      </c>
      <c r="J17" s="65">
        <f>VLOOKUP($A17,'Return Data'!$B$7:$R$2843,13,0)</f>
        <v>60.048299999999998</v>
      </c>
      <c r="K17" s="66">
        <f t="shared" si="3"/>
        <v>21</v>
      </c>
      <c r="L17" s="65"/>
      <c r="M17" s="66"/>
      <c r="N17" s="65"/>
      <c r="O17" s="66"/>
      <c r="P17" s="65"/>
      <c r="Q17" s="66"/>
      <c r="R17" s="65">
        <f>VLOOKUP($A17,'Return Data'!$B$7:$R$2843,16,0)</f>
        <v>14.7399</v>
      </c>
      <c r="S17" s="67">
        <f t="shared" si="4"/>
        <v>17</v>
      </c>
    </row>
    <row r="18" spans="1:19" x14ac:dyDescent="0.3">
      <c r="A18" s="63" t="s">
        <v>923</v>
      </c>
      <c r="B18" s="64">
        <f>VLOOKUP($A18,'Return Data'!$B$7:$R$2843,3,0)</f>
        <v>44302</v>
      </c>
      <c r="C18" s="65">
        <f>VLOOKUP($A18,'Return Data'!$B$7:$R$2843,4,0)</f>
        <v>441.89</v>
      </c>
      <c r="D18" s="65">
        <f>VLOOKUP($A18,'Return Data'!$B$7:$R$2843,10,0)</f>
        <v>4.7355999999999998</v>
      </c>
      <c r="E18" s="66">
        <f t="shared" si="0"/>
        <v>14</v>
      </c>
      <c r="F18" s="65">
        <f>VLOOKUP($A18,'Return Data'!$B$7:$R$2843,11,0)</f>
        <v>36.952199999999998</v>
      </c>
      <c r="G18" s="66">
        <f t="shared" si="1"/>
        <v>2</v>
      </c>
      <c r="H18" s="65">
        <f>VLOOKUP($A18,'Return Data'!$B$7:$R$2843,12,0)</f>
        <v>44.403799999999997</v>
      </c>
      <c r="I18" s="66">
        <f t="shared" si="2"/>
        <v>8</v>
      </c>
      <c r="J18" s="65">
        <f>VLOOKUP($A18,'Return Data'!$B$7:$R$2843,13,0)</f>
        <v>64.945899999999995</v>
      </c>
      <c r="K18" s="66">
        <f t="shared" si="3"/>
        <v>12</v>
      </c>
      <c r="L18" s="65">
        <f>VLOOKUP($A18,'Return Data'!$B$7:$R$2843,17,0)</f>
        <v>12.4686</v>
      </c>
      <c r="M18" s="66">
        <f t="shared" ref="M18:M23" si="8">RANK(L18,L$8:L$34,0)</f>
        <v>18</v>
      </c>
      <c r="N18" s="65">
        <f>VLOOKUP($A18,'Return Data'!$B$7:$R$2843,14,0)</f>
        <v>9.5774000000000008</v>
      </c>
      <c r="O18" s="66">
        <f t="shared" ref="O18:O23" si="9">RANK(N18,N$8:N$34,0)</f>
        <v>16</v>
      </c>
      <c r="P18" s="65">
        <f>VLOOKUP($A18,'Return Data'!$B$7:$R$2843,15,0)</f>
        <v>13.5618</v>
      </c>
      <c r="Q18" s="66">
        <f t="shared" ref="Q18:Q23" si="10">RANK(P18,P$8:P$34,0)</f>
        <v>16</v>
      </c>
      <c r="R18" s="65">
        <f>VLOOKUP($A18,'Return Data'!$B$7:$R$2843,16,0)</f>
        <v>13.527100000000001</v>
      </c>
      <c r="S18" s="67">
        <f t="shared" si="4"/>
        <v>21</v>
      </c>
    </row>
    <row r="19" spans="1:19" x14ac:dyDescent="0.3">
      <c r="A19" s="63" t="s">
        <v>924</v>
      </c>
      <c r="B19" s="64">
        <f>VLOOKUP($A19,'Return Data'!$B$7:$R$2843,3,0)</f>
        <v>44302</v>
      </c>
      <c r="C19" s="65">
        <f>VLOOKUP($A19,'Return Data'!$B$7:$R$2843,4,0)</f>
        <v>62.39</v>
      </c>
      <c r="D19" s="65">
        <f>VLOOKUP($A19,'Return Data'!$B$7:$R$2843,10,0)</f>
        <v>3.9832999999999998</v>
      </c>
      <c r="E19" s="66">
        <f t="shared" si="0"/>
        <v>17</v>
      </c>
      <c r="F19" s="65">
        <f>VLOOKUP($A19,'Return Data'!$B$7:$R$2843,11,0)</f>
        <v>28.9316</v>
      </c>
      <c r="G19" s="66">
        <f t="shared" si="1"/>
        <v>18</v>
      </c>
      <c r="H19" s="65">
        <f>VLOOKUP($A19,'Return Data'!$B$7:$R$2843,12,0)</f>
        <v>43.954799999999999</v>
      </c>
      <c r="I19" s="66">
        <f t="shared" si="2"/>
        <v>9</v>
      </c>
      <c r="J19" s="65">
        <f>VLOOKUP($A19,'Return Data'!$B$7:$R$2843,13,0)</f>
        <v>66.240300000000005</v>
      </c>
      <c r="K19" s="66">
        <f t="shared" si="3"/>
        <v>8</v>
      </c>
      <c r="L19" s="65">
        <f>VLOOKUP($A19,'Return Data'!$B$7:$R$2843,17,0)</f>
        <v>12.7515</v>
      </c>
      <c r="M19" s="66">
        <f t="shared" si="8"/>
        <v>15</v>
      </c>
      <c r="N19" s="65">
        <f>VLOOKUP($A19,'Return Data'!$B$7:$R$2843,14,0)</f>
        <v>8.5344999999999995</v>
      </c>
      <c r="O19" s="66">
        <f t="shared" si="9"/>
        <v>17</v>
      </c>
      <c r="P19" s="65">
        <f>VLOOKUP($A19,'Return Data'!$B$7:$R$2843,15,0)</f>
        <v>14.988200000000001</v>
      </c>
      <c r="Q19" s="66">
        <f t="shared" si="10"/>
        <v>11</v>
      </c>
      <c r="R19" s="65">
        <f>VLOOKUP($A19,'Return Data'!$B$7:$R$2843,16,0)</f>
        <v>12.9034</v>
      </c>
      <c r="S19" s="67">
        <f t="shared" si="4"/>
        <v>22</v>
      </c>
    </row>
    <row r="20" spans="1:19" x14ac:dyDescent="0.3">
      <c r="A20" s="63" t="s">
        <v>927</v>
      </c>
      <c r="B20" s="64">
        <f>VLOOKUP($A20,'Return Data'!$B$7:$R$2843,3,0)</f>
        <v>44302</v>
      </c>
      <c r="C20" s="65">
        <f>VLOOKUP($A20,'Return Data'!$B$7:$R$2843,4,0)</f>
        <v>48.16</v>
      </c>
      <c r="D20" s="65">
        <f>VLOOKUP($A20,'Return Data'!$B$7:$R$2843,10,0)</f>
        <v>0.41699999999999998</v>
      </c>
      <c r="E20" s="66">
        <f t="shared" si="0"/>
        <v>27</v>
      </c>
      <c r="F20" s="65">
        <f>VLOOKUP($A20,'Return Data'!$B$7:$R$2843,11,0)</f>
        <v>21.2182</v>
      </c>
      <c r="G20" s="66">
        <f t="shared" si="1"/>
        <v>26</v>
      </c>
      <c r="H20" s="65">
        <f>VLOOKUP($A20,'Return Data'!$B$7:$R$2843,12,0)</f>
        <v>34.600299999999997</v>
      </c>
      <c r="I20" s="66">
        <f t="shared" si="2"/>
        <v>25</v>
      </c>
      <c r="J20" s="65">
        <f>VLOOKUP($A20,'Return Data'!$B$7:$R$2843,13,0)</f>
        <v>53.131999999999998</v>
      </c>
      <c r="K20" s="66">
        <f t="shared" si="3"/>
        <v>26</v>
      </c>
      <c r="L20" s="65">
        <f>VLOOKUP($A20,'Return Data'!$B$7:$R$2843,17,0)</f>
        <v>12.5444</v>
      </c>
      <c r="M20" s="66">
        <f t="shared" si="8"/>
        <v>17</v>
      </c>
      <c r="N20" s="65">
        <f>VLOOKUP($A20,'Return Data'!$B$7:$R$2843,14,0)</f>
        <v>9.8826999999999998</v>
      </c>
      <c r="O20" s="66">
        <f t="shared" si="9"/>
        <v>14</v>
      </c>
      <c r="P20" s="65">
        <f>VLOOKUP($A20,'Return Data'!$B$7:$R$2843,15,0)</f>
        <v>15.741199999999999</v>
      </c>
      <c r="Q20" s="66">
        <f t="shared" si="10"/>
        <v>7</v>
      </c>
      <c r="R20" s="65">
        <f>VLOOKUP($A20,'Return Data'!$B$7:$R$2843,16,0)</f>
        <v>16.3066</v>
      </c>
      <c r="S20" s="67">
        <f t="shared" si="4"/>
        <v>11</v>
      </c>
    </row>
    <row r="21" spans="1:19" x14ac:dyDescent="0.3">
      <c r="A21" s="63" t="s">
        <v>929</v>
      </c>
      <c r="B21" s="64">
        <f>VLOOKUP($A21,'Return Data'!$B$7:$R$2843,3,0)</f>
        <v>44302</v>
      </c>
      <c r="C21" s="65">
        <f>VLOOKUP($A21,'Return Data'!$B$7:$R$2843,4,0)</f>
        <v>178.339</v>
      </c>
      <c r="D21" s="65">
        <f>VLOOKUP($A21,'Return Data'!$B$7:$R$2843,10,0)</f>
        <v>5.7118000000000002</v>
      </c>
      <c r="E21" s="66">
        <f t="shared" si="0"/>
        <v>8</v>
      </c>
      <c r="F21" s="65">
        <f>VLOOKUP($A21,'Return Data'!$B$7:$R$2843,11,0)</f>
        <v>28.177900000000001</v>
      </c>
      <c r="G21" s="66">
        <f t="shared" si="1"/>
        <v>20</v>
      </c>
      <c r="H21" s="65">
        <f>VLOOKUP($A21,'Return Data'!$B$7:$R$2843,12,0)</f>
        <v>39.5105</v>
      </c>
      <c r="I21" s="66">
        <f t="shared" si="2"/>
        <v>20</v>
      </c>
      <c r="J21" s="65">
        <f>VLOOKUP($A21,'Return Data'!$B$7:$R$2843,13,0)</f>
        <v>63.450299999999999</v>
      </c>
      <c r="K21" s="66">
        <f t="shared" si="3"/>
        <v>17</v>
      </c>
      <c r="L21" s="65">
        <f>VLOOKUP($A21,'Return Data'!$B$7:$R$2843,17,0)</f>
        <v>17.3841</v>
      </c>
      <c r="M21" s="66">
        <f t="shared" si="8"/>
        <v>7</v>
      </c>
      <c r="N21" s="65">
        <f>VLOOKUP($A21,'Return Data'!$B$7:$R$2843,14,0)</f>
        <v>13.3169</v>
      </c>
      <c r="O21" s="66">
        <f t="shared" si="9"/>
        <v>2</v>
      </c>
      <c r="P21" s="65">
        <f>VLOOKUP($A21,'Return Data'!$B$7:$R$2843,15,0)</f>
        <v>16.736000000000001</v>
      </c>
      <c r="Q21" s="66">
        <f t="shared" si="10"/>
        <v>5</v>
      </c>
      <c r="R21" s="65">
        <f>VLOOKUP($A21,'Return Data'!$B$7:$R$2843,16,0)</f>
        <v>16.361000000000001</v>
      </c>
      <c r="S21" s="67">
        <f t="shared" si="4"/>
        <v>10</v>
      </c>
    </row>
    <row r="22" spans="1:19" x14ac:dyDescent="0.3">
      <c r="A22" s="63" t="s">
        <v>930</v>
      </c>
      <c r="B22" s="64">
        <f>VLOOKUP($A22,'Return Data'!$B$7:$R$2843,3,0)</f>
        <v>44302</v>
      </c>
      <c r="C22" s="65">
        <f>VLOOKUP($A22,'Return Data'!$B$7:$R$2843,4,0)</f>
        <v>61.905000000000001</v>
      </c>
      <c r="D22" s="65">
        <f>VLOOKUP($A22,'Return Data'!$B$7:$R$2843,10,0)</f>
        <v>1.5368999999999999</v>
      </c>
      <c r="E22" s="66">
        <f t="shared" si="0"/>
        <v>26</v>
      </c>
      <c r="F22" s="65">
        <f>VLOOKUP($A22,'Return Data'!$B$7:$R$2843,11,0)</f>
        <v>19.685600000000001</v>
      </c>
      <c r="G22" s="66">
        <f t="shared" si="1"/>
        <v>27</v>
      </c>
      <c r="H22" s="65">
        <f>VLOOKUP($A22,'Return Data'!$B$7:$R$2843,12,0)</f>
        <v>34.3979</v>
      </c>
      <c r="I22" s="66">
        <f t="shared" si="2"/>
        <v>27</v>
      </c>
      <c r="J22" s="65">
        <f>VLOOKUP($A22,'Return Data'!$B$7:$R$2843,13,0)</f>
        <v>53.904499999999999</v>
      </c>
      <c r="K22" s="66">
        <f t="shared" si="3"/>
        <v>25</v>
      </c>
      <c r="L22" s="65">
        <f>VLOOKUP($A22,'Return Data'!$B$7:$R$2843,17,0)</f>
        <v>11.662599999999999</v>
      </c>
      <c r="M22" s="66">
        <f t="shared" si="8"/>
        <v>21</v>
      </c>
      <c r="N22" s="65">
        <f>VLOOKUP($A22,'Return Data'!$B$7:$R$2843,14,0)</f>
        <v>5.4516999999999998</v>
      </c>
      <c r="O22" s="66">
        <f t="shared" si="9"/>
        <v>22</v>
      </c>
      <c r="P22" s="65">
        <f>VLOOKUP($A22,'Return Data'!$B$7:$R$2843,15,0)</f>
        <v>12.4435</v>
      </c>
      <c r="Q22" s="66">
        <f t="shared" si="10"/>
        <v>17</v>
      </c>
      <c r="R22" s="65">
        <f>VLOOKUP($A22,'Return Data'!$B$7:$R$2843,16,0)</f>
        <v>13.5786</v>
      </c>
      <c r="S22" s="67">
        <f t="shared" si="4"/>
        <v>20</v>
      </c>
    </row>
    <row r="23" spans="1:19" x14ac:dyDescent="0.3">
      <c r="A23" s="63" t="s">
        <v>932</v>
      </c>
      <c r="B23" s="64">
        <f>VLOOKUP($A23,'Return Data'!$B$7:$R$2843,3,0)</f>
        <v>44302</v>
      </c>
      <c r="C23" s="65">
        <f>VLOOKUP($A23,'Return Data'!$B$7:$R$2843,4,0)</f>
        <v>21.000299999999999</v>
      </c>
      <c r="D23" s="65">
        <f>VLOOKUP($A23,'Return Data'!$B$7:$R$2843,10,0)</f>
        <v>3.3317000000000001</v>
      </c>
      <c r="E23" s="66">
        <f t="shared" si="0"/>
        <v>21</v>
      </c>
      <c r="F23" s="65">
        <f>VLOOKUP($A23,'Return Data'!$B$7:$R$2843,11,0)</f>
        <v>24.726299999999998</v>
      </c>
      <c r="G23" s="66">
        <f t="shared" si="1"/>
        <v>24</v>
      </c>
      <c r="H23" s="65">
        <f>VLOOKUP($A23,'Return Data'!$B$7:$R$2843,12,0)</f>
        <v>38.8202</v>
      </c>
      <c r="I23" s="66">
        <f t="shared" si="2"/>
        <v>22</v>
      </c>
      <c r="J23" s="65">
        <f>VLOOKUP($A23,'Return Data'!$B$7:$R$2843,13,0)</f>
        <v>57.786700000000003</v>
      </c>
      <c r="K23" s="66">
        <f t="shared" si="3"/>
        <v>23</v>
      </c>
      <c r="L23" s="65">
        <f>VLOOKUP($A23,'Return Data'!$B$7:$R$2843,17,0)</f>
        <v>15.6905</v>
      </c>
      <c r="M23" s="66">
        <f t="shared" si="8"/>
        <v>11</v>
      </c>
      <c r="N23" s="65">
        <f>VLOOKUP($A23,'Return Data'!$B$7:$R$2843,14,0)</f>
        <v>10.3386</v>
      </c>
      <c r="O23" s="66">
        <f t="shared" si="9"/>
        <v>12</v>
      </c>
      <c r="P23" s="65">
        <f>VLOOKUP($A23,'Return Data'!$B$7:$R$2843,15,0)</f>
        <v>16.936900000000001</v>
      </c>
      <c r="Q23" s="66">
        <f t="shared" si="10"/>
        <v>4</v>
      </c>
      <c r="R23" s="65">
        <f>VLOOKUP($A23,'Return Data'!$B$7:$R$2843,16,0)</f>
        <v>12.838900000000001</v>
      </c>
      <c r="S23" s="67">
        <f t="shared" si="4"/>
        <v>23</v>
      </c>
    </row>
    <row r="24" spans="1:19" x14ac:dyDescent="0.3">
      <c r="A24" s="63" t="s">
        <v>934</v>
      </c>
      <c r="B24" s="64">
        <f>VLOOKUP($A24,'Return Data'!$B$7:$R$2843,3,0)</f>
        <v>44302</v>
      </c>
      <c r="C24" s="65">
        <f>VLOOKUP($A24,'Return Data'!$B$7:$R$2843,4,0)</f>
        <v>13.3986</v>
      </c>
      <c r="D24" s="65">
        <f>VLOOKUP($A24,'Return Data'!$B$7:$R$2843,10,0)</f>
        <v>7.9931000000000001</v>
      </c>
      <c r="E24" s="66">
        <f t="shared" si="0"/>
        <v>2</v>
      </c>
      <c r="F24" s="65">
        <f>VLOOKUP($A24,'Return Data'!$B$7:$R$2843,11,0)</f>
        <v>32.228700000000003</v>
      </c>
      <c r="G24" s="66">
        <f t="shared" ref="G24" si="11">RANK(F24,F$8:F$34,0)</f>
        <v>9</v>
      </c>
      <c r="H24" s="65">
        <f>VLOOKUP($A24,'Return Data'!$B$7:$R$2843,12,0)</f>
        <v>45.111699999999999</v>
      </c>
      <c r="I24" s="66">
        <f t="shared" ref="I24" si="12">RANK(H24,H$8:H$34,0)</f>
        <v>7</v>
      </c>
      <c r="J24" s="65">
        <f>VLOOKUP($A24,'Return Data'!$B$7:$R$2843,13,0)</f>
        <v>66.921199999999999</v>
      </c>
      <c r="K24" s="66">
        <f t="shared" ref="K24" si="13">RANK(J24,J$8:J$34,0)</f>
        <v>6</v>
      </c>
      <c r="L24" s="65"/>
      <c r="M24" s="66"/>
      <c r="N24" s="65"/>
      <c r="O24" s="66"/>
      <c r="P24" s="65"/>
      <c r="Q24" s="66"/>
      <c r="R24" s="65">
        <f>VLOOKUP($A24,'Return Data'!$B$7:$R$2843,16,0)</f>
        <v>25.327999999999999</v>
      </c>
      <c r="S24" s="67">
        <f t="shared" si="4"/>
        <v>1</v>
      </c>
    </row>
    <row r="25" spans="1:19" x14ac:dyDescent="0.3">
      <c r="A25" s="63" t="s">
        <v>936</v>
      </c>
      <c r="B25" s="64">
        <f>VLOOKUP($A25,'Return Data'!$B$7:$R$2843,3,0)</f>
        <v>44302</v>
      </c>
      <c r="C25" s="65">
        <f>VLOOKUP($A25,'Return Data'!$B$7:$R$2843,4,0)</f>
        <v>84.307000000000002</v>
      </c>
      <c r="D25" s="65">
        <f>VLOOKUP($A25,'Return Data'!$B$7:$R$2843,10,0)</f>
        <v>5.5526</v>
      </c>
      <c r="E25" s="66">
        <f t="shared" si="0"/>
        <v>11</v>
      </c>
      <c r="F25" s="65">
        <f>VLOOKUP($A25,'Return Data'!$B$7:$R$2843,11,0)</f>
        <v>32.913400000000003</v>
      </c>
      <c r="G25" s="66">
        <f t="shared" ref="G25:G34" si="14">RANK(F25,F$8:F$34,0)</f>
        <v>7</v>
      </c>
      <c r="H25" s="65">
        <f>VLOOKUP($A25,'Return Data'!$B$7:$R$2843,12,0)</f>
        <v>46.958199999999998</v>
      </c>
      <c r="I25" s="66">
        <f>RANK(H25,H$8:H$34,0)</f>
        <v>2</v>
      </c>
      <c r="J25" s="65">
        <f>VLOOKUP($A25,'Return Data'!$B$7:$R$2843,13,0)</f>
        <v>73.542599999999993</v>
      </c>
      <c r="K25" s="66">
        <f>RANK(J25,J$8:J$34,0)</f>
        <v>1</v>
      </c>
      <c r="L25" s="65">
        <f>VLOOKUP($A25,'Return Data'!$B$7:$R$2843,17,0)</f>
        <v>21.5291</v>
      </c>
      <c r="M25" s="66">
        <f>RANK(L25,L$8:L$34,0)</f>
        <v>2</v>
      </c>
      <c r="N25" s="65">
        <f>VLOOKUP($A25,'Return Data'!$B$7:$R$2843,14,0)</f>
        <v>17.196300000000001</v>
      </c>
      <c r="O25" s="66">
        <f>RANK(N25,N$8:N$34,0)</f>
        <v>1</v>
      </c>
      <c r="P25" s="65">
        <f>VLOOKUP($A25,'Return Data'!$B$7:$R$2843,15,0)</f>
        <v>21.592400000000001</v>
      </c>
      <c r="Q25" s="66">
        <f>RANK(P25,P$8:P$34,0)</f>
        <v>1</v>
      </c>
      <c r="R25" s="65">
        <f>VLOOKUP($A25,'Return Data'!$B$7:$R$2843,16,0)</f>
        <v>24.15</v>
      </c>
      <c r="S25" s="67">
        <f t="shared" si="4"/>
        <v>2</v>
      </c>
    </row>
    <row r="26" spans="1:19" x14ac:dyDescent="0.3">
      <c r="A26" s="63" t="s">
        <v>938</v>
      </c>
      <c r="B26" s="64">
        <f>VLOOKUP($A26,'Return Data'!$B$7:$R$2843,3,0)</f>
        <v>44302</v>
      </c>
      <c r="C26" s="65">
        <f>VLOOKUP($A26,'Return Data'!$B$7:$R$2843,4,0)</f>
        <v>13.4329</v>
      </c>
      <c r="D26" s="65">
        <f>VLOOKUP($A26,'Return Data'!$B$7:$R$2843,10,0)</f>
        <v>6.2493999999999996</v>
      </c>
      <c r="E26" s="66">
        <f t="shared" si="0"/>
        <v>5</v>
      </c>
      <c r="F26" s="65">
        <f>VLOOKUP($A26,'Return Data'!$B$7:$R$2843,11,0)</f>
        <v>33.8752</v>
      </c>
      <c r="G26" s="66">
        <f t="shared" si="14"/>
        <v>6</v>
      </c>
      <c r="H26" s="65">
        <f>VLOOKUP($A26,'Return Data'!$B$7:$R$2843,12,0)</f>
        <v>42.386699999999998</v>
      </c>
      <c r="I26" s="66">
        <f>RANK(H26,H$8:H$34,0)</f>
        <v>15</v>
      </c>
      <c r="J26" s="65">
        <f>VLOOKUP($A26,'Return Data'!$B$7:$R$2843,13,0)</f>
        <v>61.228299999999997</v>
      </c>
      <c r="K26" s="66">
        <f>RANK(J26,J$8:J$34,0)</f>
        <v>20</v>
      </c>
      <c r="L26" s="65"/>
      <c r="M26" s="66"/>
      <c r="N26" s="65"/>
      <c r="O26" s="66"/>
      <c r="P26" s="65"/>
      <c r="Q26" s="66"/>
      <c r="R26" s="65">
        <f>VLOOKUP($A26,'Return Data'!$B$7:$R$2843,16,0)</f>
        <v>21.765599999999999</v>
      </c>
      <c r="S26" s="67">
        <f t="shared" si="4"/>
        <v>5</v>
      </c>
    </row>
    <row r="27" spans="1:19" x14ac:dyDescent="0.3">
      <c r="A27" s="63" t="s">
        <v>941</v>
      </c>
      <c r="B27" s="64">
        <f>VLOOKUP($A27,'Return Data'!$B$7:$R$2843,3,0)</f>
        <v>44302</v>
      </c>
      <c r="C27" s="65">
        <f>VLOOKUP($A27,'Return Data'!$B$7:$R$2843,4,0)</f>
        <v>695.83780000000002</v>
      </c>
      <c r="D27" s="65">
        <f>VLOOKUP($A27,'Return Data'!$B$7:$R$2843,10,0)</f>
        <v>2.8754</v>
      </c>
      <c r="E27" s="66">
        <f t="shared" si="0"/>
        <v>23</v>
      </c>
      <c r="F27" s="65">
        <f>VLOOKUP($A27,'Return Data'!$B$7:$R$2843,11,0)</f>
        <v>29.3489</v>
      </c>
      <c r="G27" s="66">
        <f t="shared" si="14"/>
        <v>16</v>
      </c>
      <c r="H27" s="65">
        <f>VLOOKUP($A27,'Return Data'!$B$7:$R$2843,12,0)</f>
        <v>42.673499999999997</v>
      </c>
      <c r="I27" s="66">
        <f t="shared" ref="I27:I32" si="15">RANK(H27,H$8:H$34,0)</f>
        <v>14</v>
      </c>
      <c r="J27" s="65">
        <f>VLOOKUP($A27,'Return Data'!$B$7:$R$2843,13,0)</f>
        <v>65.344899999999996</v>
      </c>
      <c r="K27" s="66">
        <f t="shared" ref="K27:K32" si="16">RANK(J27,J$8:J$34,0)</f>
        <v>11</v>
      </c>
      <c r="L27" s="65">
        <f>VLOOKUP($A27,'Return Data'!$B$7:$R$2843,17,0)</f>
        <v>10.8065</v>
      </c>
      <c r="M27" s="66">
        <f t="shared" ref="M27:M32" si="17">RANK(L27,L$8:L$34,0)</f>
        <v>22</v>
      </c>
      <c r="N27" s="65">
        <f>VLOOKUP($A27,'Return Data'!$B$7:$R$2843,14,0)</f>
        <v>6.8339999999999996</v>
      </c>
      <c r="O27" s="66">
        <f t="shared" ref="O27:O32" si="18">RANK(N27,N$8:N$34,0)</f>
        <v>20</v>
      </c>
      <c r="P27" s="65">
        <f>VLOOKUP($A27,'Return Data'!$B$7:$R$2843,15,0)</f>
        <v>10.315799999999999</v>
      </c>
      <c r="Q27" s="66">
        <f t="shared" ref="Q27:Q32" si="19">RANK(P27,P$8:P$34,0)</f>
        <v>22</v>
      </c>
      <c r="R27" s="65">
        <f>VLOOKUP($A27,'Return Data'!$B$7:$R$2843,16,0)</f>
        <v>11.9922</v>
      </c>
      <c r="S27" s="67">
        <f t="shared" si="4"/>
        <v>26</v>
      </c>
    </row>
    <row r="28" spans="1:19" x14ac:dyDescent="0.3">
      <c r="A28" s="63" t="s">
        <v>943</v>
      </c>
      <c r="B28" s="64">
        <f>VLOOKUP($A28,'Return Data'!$B$7:$R$2843,3,0)</f>
        <v>44302</v>
      </c>
      <c r="C28" s="65">
        <f>VLOOKUP($A28,'Return Data'!$B$7:$R$2843,4,0)</f>
        <v>155.16999999999999</v>
      </c>
      <c r="D28" s="65">
        <f>VLOOKUP($A28,'Return Data'!$B$7:$R$2843,10,0)</f>
        <v>5.9832000000000001</v>
      </c>
      <c r="E28" s="66">
        <f t="shared" si="0"/>
        <v>6</v>
      </c>
      <c r="F28" s="65">
        <f>VLOOKUP($A28,'Return Data'!$B$7:$R$2843,11,0)</f>
        <v>30.967300000000002</v>
      </c>
      <c r="G28" s="66">
        <f t="shared" si="14"/>
        <v>12</v>
      </c>
      <c r="H28" s="65">
        <f>VLOOKUP($A28,'Return Data'!$B$7:$R$2843,12,0)</f>
        <v>46.221299999999999</v>
      </c>
      <c r="I28" s="66">
        <f t="shared" si="15"/>
        <v>6</v>
      </c>
      <c r="J28" s="65">
        <f>VLOOKUP($A28,'Return Data'!$B$7:$R$2843,13,0)</f>
        <v>67.534000000000006</v>
      </c>
      <c r="K28" s="66">
        <f t="shared" si="16"/>
        <v>5</v>
      </c>
      <c r="L28" s="65">
        <f>VLOOKUP($A28,'Return Data'!$B$7:$R$2843,17,0)</f>
        <v>18.2761</v>
      </c>
      <c r="M28" s="66">
        <f t="shared" si="17"/>
        <v>4</v>
      </c>
      <c r="N28" s="65">
        <f>VLOOKUP($A28,'Return Data'!$B$7:$R$2843,14,0)</f>
        <v>10.5624</v>
      </c>
      <c r="O28" s="66">
        <f t="shared" si="18"/>
        <v>9</v>
      </c>
      <c r="P28" s="65">
        <f>VLOOKUP($A28,'Return Data'!$B$7:$R$2843,15,0)</f>
        <v>17.6632</v>
      </c>
      <c r="Q28" s="66">
        <f t="shared" si="19"/>
        <v>3</v>
      </c>
      <c r="R28" s="65">
        <f>VLOOKUP($A28,'Return Data'!$B$7:$R$2843,16,0)</f>
        <v>19.9955</v>
      </c>
      <c r="S28" s="67">
        <f t="shared" si="4"/>
        <v>7</v>
      </c>
    </row>
    <row r="29" spans="1:19" x14ac:dyDescent="0.3">
      <c r="A29" s="63" t="s">
        <v>945</v>
      </c>
      <c r="B29" s="64">
        <f>VLOOKUP($A29,'Return Data'!$B$7:$R$2843,3,0)</f>
        <v>44302</v>
      </c>
      <c r="C29" s="65">
        <f>VLOOKUP($A29,'Return Data'!$B$7:$R$2843,4,0)</f>
        <v>53.855800000000002</v>
      </c>
      <c r="D29" s="65">
        <f>VLOOKUP($A29,'Return Data'!$B$7:$R$2843,10,0)</f>
        <v>4.1656000000000004</v>
      </c>
      <c r="E29" s="66">
        <f t="shared" si="0"/>
        <v>16</v>
      </c>
      <c r="F29" s="65">
        <f>VLOOKUP($A29,'Return Data'!$B$7:$R$2843,11,0)</f>
        <v>33.936</v>
      </c>
      <c r="G29" s="66">
        <f t="shared" si="14"/>
        <v>4</v>
      </c>
      <c r="H29" s="65">
        <f>VLOOKUP($A29,'Return Data'!$B$7:$R$2843,12,0)</f>
        <v>34.4315</v>
      </c>
      <c r="I29" s="66">
        <f t="shared" si="15"/>
        <v>26</v>
      </c>
      <c r="J29" s="65">
        <f>VLOOKUP($A29,'Return Data'!$B$7:$R$2843,13,0)</f>
        <v>54.0471</v>
      </c>
      <c r="K29" s="66">
        <f t="shared" si="16"/>
        <v>24</v>
      </c>
      <c r="L29" s="65">
        <f>VLOOKUP($A29,'Return Data'!$B$7:$R$2843,17,0)</f>
        <v>19.634899999999998</v>
      </c>
      <c r="M29" s="66">
        <f t="shared" si="17"/>
        <v>3</v>
      </c>
      <c r="N29" s="65">
        <f>VLOOKUP($A29,'Return Data'!$B$7:$R$2843,14,0)</f>
        <v>11.9716</v>
      </c>
      <c r="O29" s="66">
        <f t="shared" si="18"/>
        <v>5</v>
      </c>
      <c r="P29" s="65">
        <f>VLOOKUP($A29,'Return Data'!$B$7:$R$2843,15,0)</f>
        <v>14.952999999999999</v>
      </c>
      <c r="Q29" s="66">
        <f t="shared" si="19"/>
        <v>12</v>
      </c>
      <c r="R29" s="65">
        <f>VLOOKUP($A29,'Return Data'!$B$7:$R$2843,16,0)</f>
        <v>17.148499999999999</v>
      </c>
      <c r="S29" s="67">
        <f t="shared" si="4"/>
        <v>8</v>
      </c>
    </row>
    <row r="30" spans="1:19" x14ac:dyDescent="0.3">
      <c r="A30" s="63" t="s">
        <v>1926</v>
      </c>
      <c r="B30" s="64">
        <f>VLOOKUP($A30,'Return Data'!$B$7:$R$2843,3,0)</f>
        <v>44302</v>
      </c>
      <c r="C30" s="65">
        <f>VLOOKUP($A30,'Return Data'!$B$7:$R$2843,4,0)</f>
        <v>299.70650000000001</v>
      </c>
      <c r="D30" s="65">
        <f>VLOOKUP($A30,'Return Data'!$B$7:$R$2843,10,0)</f>
        <v>3.8073000000000001</v>
      </c>
      <c r="E30" s="66">
        <f t="shared" si="0"/>
        <v>18</v>
      </c>
      <c r="F30" s="65">
        <f>VLOOKUP($A30,'Return Data'!$B$7:$R$2843,11,0)</f>
        <v>31.086099999999998</v>
      </c>
      <c r="G30" s="66">
        <f t="shared" si="14"/>
        <v>10</v>
      </c>
      <c r="H30" s="65">
        <f>VLOOKUP($A30,'Return Data'!$B$7:$R$2843,12,0)</f>
        <v>43.754300000000001</v>
      </c>
      <c r="I30" s="66">
        <f t="shared" si="15"/>
        <v>12</v>
      </c>
      <c r="J30" s="65">
        <f>VLOOKUP($A30,'Return Data'!$B$7:$R$2843,13,0)</f>
        <v>64.7804</v>
      </c>
      <c r="K30" s="66">
        <f t="shared" si="16"/>
        <v>14</v>
      </c>
      <c r="L30" s="65">
        <f>VLOOKUP($A30,'Return Data'!$B$7:$R$2843,17,0)</f>
        <v>13.5624</v>
      </c>
      <c r="M30" s="66">
        <f t="shared" si="17"/>
        <v>13</v>
      </c>
      <c r="N30" s="65">
        <f>VLOOKUP($A30,'Return Data'!$B$7:$R$2843,14,0)</f>
        <v>10.7797</v>
      </c>
      <c r="O30" s="66">
        <f t="shared" si="18"/>
        <v>8</v>
      </c>
      <c r="P30" s="65">
        <f>VLOOKUP($A30,'Return Data'!$B$7:$R$2843,15,0)</f>
        <v>13.942600000000001</v>
      </c>
      <c r="Q30" s="66">
        <f t="shared" si="19"/>
        <v>15</v>
      </c>
      <c r="R30" s="65">
        <f>VLOOKUP($A30,'Return Data'!$B$7:$R$2843,16,0)</f>
        <v>15.8264</v>
      </c>
      <c r="S30" s="67">
        <f t="shared" si="4"/>
        <v>13</v>
      </c>
    </row>
    <row r="31" spans="1:19" x14ac:dyDescent="0.3">
      <c r="A31" s="63" t="s">
        <v>947</v>
      </c>
      <c r="B31" s="64">
        <f>VLOOKUP($A31,'Return Data'!$B$7:$R$2843,3,0)</f>
        <v>44302</v>
      </c>
      <c r="C31" s="65">
        <f>VLOOKUP($A31,'Return Data'!$B$7:$R$2843,4,0)</f>
        <v>46.252099999999999</v>
      </c>
      <c r="D31" s="65">
        <f>VLOOKUP($A31,'Return Data'!$B$7:$R$2843,10,0)</f>
        <v>5.4688999999999997</v>
      </c>
      <c r="E31" s="66">
        <f t="shared" si="0"/>
        <v>12</v>
      </c>
      <c r="F31" s="65">
        <f>VLOOKUP($A31,'Return Data'!$B$7:$R$2843,11,0)</f>
        <v>27.389900000000001</v>
      </c>
      <c r="G31" s="66">
        <f t="shared" si="14"/>
        <v>21</v>
      </c>
      <c r="H31" s="65">
        <f>VLOOKUP($A31,'Return Data'!$B$7:$R$2843,12,0)</f>
        <v>39.517400000000002</v>
      </c>
      <c r="I31" s="66">
        <f t="shared" si="15"/>
        <v>19</v>
      </c>
      <c r="J31" s="65">
        <f>VLOOKUP($A31,'Return Data'!$B$7:$R$2843,13,0)</f>
        <v>59.536200000000001</v>
      </c>
      <c r="K31" s="66">
        <f t="shared" si="16"/>
        <v>22</v>
      </c>
      <c r="L31" s="65">
        <f>VLOOKUP($A31,'Return Data'!$B$7:$R$2843,17,0)</f>
        <v>12.5524</v>
      </c>
      <c r="M31" s="66">
        <f t="shared" si="17"/>
        <v>16</v>
      </c>
      <c r="N31" s="65">
        <f>VLOOKUP($A31,'Return Data'!$B$7:$R$2843,14,0)</f>
        <v>10.2964</v>
      </c>
      <c r="O31" s="66">
        <f t="shared" si="18"/>
        <v>13</v>
      </c>
      <c r="P31" s="65">
        <f>VLOOKUP($A31,'Return Data'!$B$7:$R$2843,15,0)</f>
        <v>15.741099999999999</v>
      </c>
      <c r="Q31" s="66">
        <f t="shared" si="19"/>
        <v>8</v>
      </c>
      <c r="R31" s="65">
        <f>VLOOKUP($A31,'Return Data'!$B$7:$R$2843,16,0)</f>
        <v>14.2441</v>
      </c>
      <c r="S31" s="67">
        <f t="shared" si="4"/>
        <v>18</v>
      </c>
    </row>
    <row r="32" spans="1:19" x14ac:dyDescent="0.3">
      <c r="A32" s="63" t="s">
        <v>949</v>
      </c>
      <c r="B32" s="64">
        <f>VLOOKUP($A32,'Return Data'!$B$7:$R$2843,3,0)</f>
        <v>44302</v>
      </c>
      <c r="C32" s="65">
        <f>VLOOKUP($A32,'Return Data'!$B$7:$R$2843,4,0)</f>
        <v>298.54469999999998</v>
      </c>
      <c r="D32" s="65">
        <f>VLOOKUP($A32,'Return Data'!$B$7:$R$2843,10,0)</f>
        <v>5.5547000000000004</v>
      </c>
      <c r="E32" s="66">
        <f t="shared" si="0"/>
        <v>10</v>
      </c>
      <c r="F32" s="65">
        <f>VLOOKUP($A32,'Return Data'!$B$7:$R$2843,11,0)</f>
        <v>28.374400000000001</v>
      </c>
      <c r="G32" s="66">
        <f t="shared" si="14"/>
        <v>19</v>
      </c>
      <c r="H32" s="65">
        <f>VLOOKUP($A32,'Return Data'!$B$7:$R$2843,12,0)</f>
        <v>39.320500000000003</v>
      </c>
      <c r="I32" s="66">
        <f t="shared" si="15"/>
        <v>21</v>
      </c>
      <c r="J32" s="65">
        <f>VLOOKUP($A32,'Return Data'!$B$7:$R$2843,13,0)</f>
        <v>62.074399999999997</v>
      </c>
      <c r="K32" s="66">
        <f t="shared" si="16"/>
        <v>19</v>
      </c>
      <c r="L32" s="65">
        <f>VLOOKUP($A32,'Return Data'!$B$7:$R$2843,17,0)</f>
        <v>16.680800000000001</v>
      </c>
      <c r="M32" s="66">
        <f t="shared" si="17"/>
        <v>8</v>
      </c>
      <c r="N32" s="65">
        <f>VLOOKUP($A32,'Return Data'!$B$7:$R$2843,14,0)</f>
        <v>12.633100000000001</v>
      </c>
      <c r="O32" s="66">
        <f t="shared" si="18"/>
        <v>3</v>
      </c>
      <c r="P32" s="65">
        <f>VLOOKUP($A32,'Return Data'!$B$7:$R$2843,15,0)</f>
        <v>14.5473</v>
      </c>
      <c r="Q32" s="66">
        <f t="shared" si="19"/>
        <v>13</v>
      </c>
      <c r="R32" s="65">
        <f>VLOOKUP($A32,'Return Data'!$B$7:$R$2843,16,0)</f>
        <v>15.7475</v>
      </c>
      <c r="S32" s="67">
        <f t="shared" si="4"/>
        <v>14</v>
      </c>
    </row>
    <row r="33" spans="1:19" x14ac:dyDescent="0.3">
      <c r="A33" s="63" t="s">
        <v>950</v>
      </c>
      <c r="B33" s="64">
        <f>VLOOKUP($A33,'Return Data'!$B$7:$R$2843,3,0)</f>
        <v>44302</v>
      </c>
      <c r="C33" s="65">
        <f>VLOOKUP($A33,'Return Data'!$B$7:$R$2843,4,0)</f>
        <v>13.19</v>
      </c>
      <c r="D33" s="65">
        <f>VLOOKUP($A33,'Return Data'!$B$7:$R$2843,10,0)</f>
        <v>2.4864000000000002</v>
      </c>
      <c r="E33" s="66">
        <f t="shared" si="0"/>
        <v>24</v>
      </c>
      <c r="F33" s="65">
        <f>VLOOKUP($A33,'Return Data'!$B$7:$R$2843,11,0)</f>
        <v>22.0167</v>
      </c>
      <c r="G33" s="66">
        <f t="shared" si="14"/>
        <v>25</v>
      </c>
      <c r="H33" s="65">
        <f>VLOOKUP($A33,'Return Data'!$B$7:$R$2843,12,0)</f>
        <v>37.970700000000001</v>
      </c>
      <c r="I33" s="66">
        <f t="shared" ref="I33" si="20">RANK(H33,H$8:H$34,0)</f>
        <v>23</v>
      </c>
      <c r="J33" s="65">
        <f>VLOOKUP($A33,'Return Data'!$B$7:$R$2843,13,0)</f>
        <v>63.444899999999997</v>
      </c>
      <c r="K33" s="66">
        <f t="shared" ref="K33" si="21">RANK(J33,J$8:J$34,0)</f>
        <v>18</v>
      </c>
      <c r="L33" s="65"/>
      <c r="M33" s="66"/>
      <c r="N33" s="65"/>
      <c r="O33" s="66"/>
      <c r="P33" s="65"/>
      <c r="Q33" s="66"/>
      <c r="R33" s="65">
        <f>VLOOKUP($A33,'Return Data'!$B$7:$R$2843,16,0)</f>
        <v>22.5487</v>
      </c>
      <c r="S33" s="67">
        <f t="shared" si="4"/>
        <v>4</v>
      </c>
    </row>
    <row r="34" spans="1:19" x14ac:dyDescent="0.3">
      <c r="A34" s="63" t="s">
        <v>952</v>
      </c>
      <c r="B34" s="64">
        <f>VLOOKUP($A34,'Return Data'!$B$7:$R$2843,3,0)</f>
        <v>44302</v>
      </c>
      <c r="C34" s="65">
        <f>VLOOKUP($A34,'Return Data'!$B$7:$R$2843,4,0)</f>
        <v>81.7928</v>
      </c>
      <c r="D34" s="65">
        <f>VLOOKUP($A34,'Return Data'!$B$7:$R$2843,10,0)</f>
        <v>6.7394999999999996</v>
      </c>
      <c r="E34" s="66">
        <f t="shared" si="0"/>
        <v>4</v>
      </c>
      <c r="F34" s="65">
        <f>VLOOKUP($A34,'Return Data'!$B$7:$R$2843,11,0)</f>
        <v>37.043300000000002</v>
      </c>
      <c r="G34" s="66">
        <f t="shared" si="14"/>
        <v>1</v>
      </c>
      <c r="H34" s="65">
        <f>VLOOKUP($A34,'Return Data'!$B$7:$R$2843,12,0)</f>
        <v>46.914299999999997</v>
      </c>
      <c r="I34" s="66">
        <f>RANK(H34,H$8:H$34,0)</f>
        <v>4</v>
      </c>
      <c r="J34" s="65">
        <f>VLOOKUP($A34,'Return Data'!$B$7:$R$2843,13,0)</f>
        <v>70.3339</v>
      </c>
      <c r="K34" s="66">
        <f>RANK(J34,J$8:J$34,0)</f>
        <v>4</v>
      </c>
      <c r="L34" s="65">
        <f>VLOOKUP($A34,'Return Data'!$B$7:$R$2843,17,0)</f>
        <v>11.8932</v>
      </c>
      <c r="M34" s="66">
        <f>RANK(L34,L$8:L$34,0)</f>
        <v>20</v>
      </c>
      <c r="N34" s="65">
        <f>VLOOKUP($A34,'Return Data'!$B$7:$R$2843,14,0)</f>
        <v>7.6775000000000002</v>
      </c>
      <c r="O34" s="66">
        <f>RANK(N34,N$8:N$34,0)</f>
        <v>18</v>
      </c>
      <c r="P34" s="65">
        <f>VLOOKUP($A34,'Return Data'!$B$7:$R$2843,15,0)</f>
        <v>11.689500000000001</v>
      </c>
      <c r="Q34" s="66">
        <f>RANK(P34,P$8:P$34,0)</f>
        <v>20</v>
      </c>
      <c r="R34" s="65">
        <f>VLOOKUP($A34,'Return Data'!$B$7:$R$2843,16,0)</f>
        <v>12.2155</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4.679018518518518</v>
      </c>
      <c r="E36" s="74"/>
      <c r="F36" s="75">
        <f>AVERAGE(F8:F34)</f>
        <v>29.775988888888897</v>
      </c>
      <c r="G36" s="74"/>
      <c r="H36" s="75">
        <f>AVERAGE(H8:H34)</f>
        <v>42.058159259259263</v>
      </c>
      <c r="I36" s="74"/>
      <c r="J36" s="75">
        <f>AVERAGE(J8:J34)</f>
        <v>63.504051851851862</v>
      </c>
      <c r="K36" s="74"/>
      <c r="L36" s="75">
        <f>AVERAGE(L8:L34)</f>
        <v>15.228086956521738</v>
      </c>
      <c r="M36" s="74"/>
      <c r="N36" s="75">
        <f>AVERAGE(N8:N34)</f>
        <v>10.213736363636365</v>
      </c>
      <c r="O36" s="74"/>
      <c r="P36" s="75">
        <f>AVERAGE(P8:P34)</f>
        <v>14.802045454545457</v>
      </c>
      <c r="Q36" s="74"/>
      <c r="R36" s="75">
        <f>AVERAGE(R8:R34)</f>
        <v>16.486496296296295</v>
      </c>
      <c r="S36" s="76"/>
    </row>
    <row r="37" spans="1:19" x14ac:dyDescent="0.3">
      <c r="A37" s="73" t="s">
        <v>28</v>
      </c>
      <c r="B37" s="74"/>
      <c r="C37" s="74"/>
      <c r="D37" s="75">
        <f>MIN(D8:D34)</f>
        <v>0.41699999999999998</v>
      </c>
      <c r="E37" s="74"/>
      <c r="F37" s="75">
        <f>MIN(F8:F34)</f>
        <v>19.685600000000001</v>
      </c>
      <c r="G37" s="74"/>
      <c r="H37" s="75">
        <f>MIN(H8:H34)</f>
        <v>34.3979</v>
      </c>
      <c r="I37" s="74"/>
      <c r="J37" s="75">
        <f>MIN(J8:J34)</f>
        <v>52.673000000000002</v>
      </c>
      <c r="K37" s="74"/>
      <c r="L37" s="75">
        <f>MIN(L8:L34)</f>
        <v>10.2195</v>
      </c>
      <c r="M37" s="74"/>
      <c r="N37" s="75">
        <f>MIN(N8:N34)</f>
        <v>5.4516999999999998</v>
      </c>
      <c r="O37" s="74"/>
      <c r="P37" s="75">
        <f>MIN(P8:P34)</f>
        <v>10.315799999999999</v>
      </c>
      <c r="Q37" s="74"/>
      <c r="R37" s="75">
        <f>MIN(R8:R34)</f>
        <v>9.9621999999999993</v>
      </c>
      <c r="S37" s="76"/>
    </row>
    <row r="38" spans="1:19" ht="15" thickBot="1" x14ac:dyDescent="0.35">
      <c r="A38" s="77" t="s">
        <v>29</v>
      </c>
      <c r="B38" s="78"/>
      <c r="C38" s="78"/>
      <c r="D38" s="79">
        <f>MAX(D8:D34)</f>
        <v>8.8386999999999993</v>
      </c>
      <c r="E38" s="78"/>
      <c r="F38" s="79">
        <f>MAX(F8:F34)</f>
        <v>37.043300000000002</v>
      </c>
      <c r="G38" s="78"/>
      <c r="H38" s="79">
        <f>MAX(H8:H34)</f>
        <v>48.112299999999998</v>
      </c>
      <c r="I38" s="78"/>
      <c r="J38" s="79">
        <f>MAX(J8:J34)</f>
        <v>73.542599999999993</v>
      </c>
      <c r="K38" s="78"/>
      <c r="L38" s="79">
        <f>MAX(L8:L34)</f>
        <v>23.972799999999999</v>
      </c>
      <c r="M38" s="78"/>
      <c r="N38" s="79">
        <f>MAX(N8:N34)</f>
        <v>17.196300000000001</v>
      </c>
      <c r="O38" s="78"/>
      <c r="P38" s="79">
        <f>MAX(P8:P34)</f>
        <v>21.592400000000001</v>
      </c>
      <c r="Q38" s="78"/>
      <c r="R38" s="79">
        <f>MAX(R8:R34)</f>
        <v>25.327999999999999</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1577</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1921</v>
      </c>
      <c r="B8" s="64">
        <f>VLOOKUP($A8,'Return Data'!$B$7:$R$2843,3,0)</f>
        <v>44302</v>
      </c>
      <c r="C8" s="65">
        <f>VLOOKUP($A8,'Return Data'!$B$7:$R$2843,4,0)</f>
        <v>652.12052662926601</v>
      </c>
      <c r="D8" s="65">
        <f>VLOOKUP($A8,'Return Data'!$B$7:$R$2843,10,0)</f>
        <v>4.7755000000000001</v>
      </c>
      <c r="E8" s="66">
        <f t="shared" ref="E8:E34" si="0">RANK(D8,D$8:D$34,0)</f>
        <v>13</v>
      </c>
      <c r="F8" s="65">
        <f>VLOOKUP($A8,'Return Data'!$B$7:$R$2843,11,0)</f>
        <v>29.4099</v>
      </c>
      <c r="G8" s="66">
        <f t="shared" ref="G8:G23" si="1">RANK(F8,F$8:F$34,0)</f>
        <v>13</v>
      </c>
      <c r="H8" s="65">
        <f>VLOOKUP($A8,'Return Data'!$B$7:$R$2843,12,0)</f>
        <v>45.945099999999996</v>
      </c>
      <c r="I8" s="66">
        <f t="shared" ref="I8:I23" si="2">RANK(H8,H$8:H$34,0)</f>
        <v>4</v>
      </c>
      <c r="J8" s="65">
        <f>VLOOKUP($A8,'Return Data'!$B$7:$R$2843,13,0)</f>
        <v>69.104399999999998</v>
      </c>
      <c r="K8" s="66">
        <f t="shared" ref="K8:K23" si="3">RANK(J8,J$8:J$34,0)</f>
        <v>4</v>
      </c>
      <c r="L8" s="65">
        <f>VLOOKUP($A8,'Return Data'!$B$7:$R$2843,17,0)</f>
        <v>15.4086</v>
      </c>
      <c r="M8" s="66">
        <f>RANK(L8,L$8:L$34,0)</f>
        <v>9</v>
      </c>
      <c r="N8" s="65">
        <f>VLOOKUP($A8,'Return Data'!$B$7:$R$2843,14,0)</f>
        <v>8.5909999999999993</v>
      </c>
      <c r="O8" s="66">
        <f>RANK(N8,N$8:N$34,0)</f>
        <v>14</v>
      </c>
      <c r="P8" s="65">
        <f>VLOOKUP($A8,'Return Data'!$B$7:$R$2843,15,0)</f>
        <v>13.227499999999999</v>
      </c>
      <c r="Q8" s="66">
        <f>RANK(P8,P$8:P$34,0)</f>
        <v>14</v>
      </c>
      <c r="R8" s="65">
        <f>VLOOKUP($A8,'Return Data'!$B$7:$R$2843,16,0)</f>
        <v>17.594000000000001</v>
      </c>
      <c r="S8" s="67">
        <f t="shared" ref="S8:S34" si="4">RANK(R8,R$8:R$34,0)</f>
        <v>10</v>
      </c>
    </row>
    <row r="9" spans="1:20" x14ac:dyDescent="0.3">
      <c r="A9" s="63" t="s">
        <v>905</v>
      </c>
      <c r="B9" s="64">
        <f>VLOOKUP($A9,'Return Data'!$B$7:$R$2843,3,0)</f>
        <v>44302</v>
      </c>
      <c r="C9" s="65">
        <f>VLOOKUP($A9,'Return Data'!$B$7:$R$2843,4,0)</f>
        <v>16.16</v>
      </c>
      <c r="D9" s="65">
        <f>VLOOKUP($A9,'Return Data'!$B$7:$R$2843,10,0)</f>
        <v>8.4564000000000004</v>
      </c>
      <c r="E9" s="66">
        <f t="shared" si="0"/>
        <v>1</v>
      </c>
      <c r="F9" s="65">
        <f>VLOOKUP($A9,'Return Data'!$B$7:$R$2843,11,0)</f>
        <v>30.007999999999999</v>
      </c>
      <c r="G9" s="66">
        <f t="shared" si="1"/>
        <v>12</v>
      </c>
      <c r="H9" s="65">
        <f>VLOOKUP($A9,'Return Data'!$B$7:$R$2843,12,0)</f>
        <v>41.135399999999997</v>
      </c>
      <c r="I9" s="66">
        <f t="shared" si="2"/>
        <v>14</v>
      </c>
      <c r="J9" s="65">
        <f>VLOOKUP($A9,'Return Data'!$B$7:$R$2843,13,0)</f>
        <v>62.903199999999998</v>
      </c>
      <c r="K9" s="66">
        <f t="shared" si="3"/>
        <v>13</v>
      </c>
      <c r="L9" s="65">
        <f>VLOOKUP($A9,'Return Data'!$B$7:$R$2843,17,0)</f>
        <v>21.895600000000002</v>
      </c>
      <c r="M9" s="66">
        <f t="shared" ref="M9" si="5">RANK(L9,L$8:L$34,0)</f>
        <v>1</v>
      </c>
      <c r="N9" s="65"/>
      <c r="O9" s="66"/>
      <c r="P9" s="65"/>
      <c r="Q9" s="66"/>
      <c r="R9" s="65">
        <f>VLOOKUP($A9,'Return Data'!$B$7:$R$2843,16,0)</f>
        <v>21.306000000000001</v>
      </c>
      <c r="S9" s="67">
        <f t="shared" si="4"/>
        <v>4</v>
      </c>
    </row>
    <row r="10" spans="1:20" x14ac:dyDescent="0.3">
      <c r="A10" s="63" t="s">
        <v>907</v>
      </c>
      <c r="B10" s="64">
        <f>VLOOKUP($A10,'Return Data'!$B$7:$R$2843,3,0)</f>
        <v>44302</v>
      </c>
      <c r="C10" s="65">
        <f>VLOOKUP($A10,'Return Data'!$B$7:$R$2843,4,0)</f>
        <v>44.19</v>
      </c>
      <c r="D10" s="65">
        <f>VLOOKUP($A10,'Return Data'!$B$7:$R$2843,10,0)</f>
        <v>2.6242000000000001</v>
      </c>
      <c r="E10" s="66">
        <f t="shared" si="0"/>
        <v>23</v>
      </c>
      <c r="F10" s="65">
        <f>VLOOKUP($A10,'Return Data'!$B$7:$R$2843,11,0)</f>
        <v>24.303799999999999</v>
      </c>
      <c r="G10" s="66">
        <f t="shared" si="1"/>
        <v>23</v>
      </c>
      <c r="H10" s="65">
        <f>VLOOKUP($A10,'Return Data'!$B$7:$R$2843,12,0)</f>
        <v>36.599699999999999</v>
      </c>
      <c r="I10" s="66">
        <f t="shared" si="2"/>
        <v>24</v>
      </c>
      <c r="J10" s="65">
        <f>VLOOKUP($A10,'Return Data'!$B$7:$R$2843,13,0)</f>
        <v>50.973700000000001</v>
      </c>
      <c r="K10" s="66">
        <f t="shared" si="3"/>
        <v>27</v>
      </c>
      <c r="L10" s="65">
        <f>VLOOKUP($A10,'Return Data'!$B$7:$R$2843,17,0)</f>
        <v>14.168799999999999</v>
      </c>
      <c r="M10" s="66">
        <f t="shared" ref="M10:M16" si="6">RANK(L10,L$8:L$34,0)</f>
        <v>11</v>
      </c>
      <c r="N10" s="65">
        <f>VLOOKUP($A10,'Return Data'!$B$7:$R$2843,14,0)</f>
        <v>4.8064</v>
      </c>
      <c r="O10" s="66">
        <f t="shared" ref="O10:O16" si="7">RANK(N10,N$8:N$34,0)</f>
        <v>21</v>
      </c>
      <c r="P10" s="65">
        <f>VLOOKUP($A10,'Return Data'!$B$7:$R$2843,15,0)</f>
        <v>11.0039</v>
      </c>
      <c r="Q10" s="66">
        <f t="shared" ref="Q10:Q16" si="8">RANK(P10,P$8:P$34,0)</f>
        <v>20</v>
      </c>
      <c r="R10" s="65">
        <f>VLOOKUP($A10,'Return Data'!$B$7:$R$2843,16,0)</f>
        <v>12.63</v>
      </c>
      <c r="S10" s="67">
        <f t="shared" si="4"/>
        <v>17</v>
      </c>
    </row>
    <row r="11" spans="1:20" x14ac:dyDescent="0.3">
      <c r="A11" s="63" t="s">
        <v>909</v>
      </c>
      <c r="B11" s="64">
        <f>VLOOKUP($A11,'Return Data'!$B$7:$R$2843,3,0)</f>
        <v>44302</v>
      </c>
      <c r="C11" s="65">
        <f>VLOOKUP($A11,'Return Data'!$B$7:$R$2843,4,0)</f>
        <v>127.95</v>
      </c>
      <c r="D11" s="65">
        <f>VLOOKUP($A11,'Return Data'!$B$7:$R$2843,10,0)</f>
        <v>3.1023000000000001</v>
      </c>
      <c r="E11" s="66">
        <f t="shared" si="0"/>
        <v>20</v>
      </c>
      <c r="F11" s="65">
        <f>VLOOKUP($A11,'Return Data'!$B$7:$R$2843,11,0)</f>
        <v>26.457799999999999</v>
      </c>
      <c r="G11" s="66">
        <f t="shared" si="1"/>
        <v>22</v>
      </c>
      <c r="H11" s="65">
        <f>VLOOKUP($A11,'Return Data'!$B$7:$R$2843,12,0)</f>
        <v>40.914099999999998</v>
      </c>
      <c r="I11" s="66">
        <f t="shared" si="2"/>
        <v>15</v>
      </c>
      <c r="J11" s="65">
        <f>VLOOKUP($A11,'Return Data'!$B$7:$R$2843,13,0)</f>
        <v>62.786299999999997</v>
      </c>
      <c r="K11" s="66">
        <f t="shared" si="3"/>
        <v>14</v>
      </c>
      <c r="L11" s="65">
        <f>VLOOKUP($A11,'Return Data'!$B$7:$R$2843,17,0)</f>
        <v>16.121500000000001</v>
      </c>
      <c r="M11" s="66">
        <f t="shared" si="6"/>
        <v>7</v>
      </c>
      <c r="N11" s="65">
        <f>VLOOKUP($A11,'Return Data'!$B$7:$R$2843,14,0)</f>
        <v>10.6228</v>
      </c>
      <c r="O11" s="66">
        <f t="shared" si="7"/>
        <v>6</v>
      </c>
      <c r="P11" s="65">
        <f>VLOOKUP($A11,'Return Data'!$B$7:$R$2843,15,0)</f>
        <v>16.9636</v>
      </c>
      <c r="Q11" s="66">
        <f t="shared" si="8"/>
        <v>2</v>
      </c>
      <c r="R11" s="65">
        <f>VLOOKUP($A11,'Return Data'!$B$7:$R$2843,16,0)</f>
        <v>17.143799999999999</v>
      </c>
      <c r="S11" s="67">
        <f t="shared" si="4"/>
        <v>12</v>
      </c>
    </row>
    <row r="12" spans="1:20" x14ac:dyDescent="0.3">
      <c r="A12" s="63" t="s">
        <v>911</v>
      </c>
      <c r="B12" s="64">
        <f>VLOOKUP($A12,'Return Data'!$B$7:$R$2843,3,0)</f>
        <v>44302</v>
      </c>
      <c r="C12" s="65">
        <f>VLOOKUP($A12,'Return Data'!$B$7:$R$2843,4,0)</f>
        <v>293.971</v>
      </c>
      <c r="D12" s="65">
        <f>VLOOKUP($A12,'Return Data'!$B$7:$R$2843,10,0)</f>
        <v>4.3385999999999996</v>
      </c>
      <c r="E12" s="66">
        <f t="shared" si="0"/>
        <v>15</v>
      </c>
      <c r="F12" s="65">
        <f>VLOOKUP($A12,'Return Data'!$B$7:$R$2843,11,0)</f>
        <v>32.065399999999997</v>
      </c>
      <c r="G12" s="66">
        <f t="shared" si="1"/>
        <v>8</v>
      </c>
      <c r="H12" s="65">
        <f>VLOOKUP($A12,'Return Data'!$B$7:$R$2843,12,0)</f>
        <v>39.8157</v>
      </c>
      <c r="I12" s="66">
        <f t="shared" si="2"/>
        <v>18</v>
      </c>
      <c r="J12" s="65">
        <f>VLOOKUP($A12,'Return Data'!$B$7:$R$2843,13,0)</f>
        <v>63.267299999999999</v>
      </c>
      <c r="K12" s="66">
        <f t="shared" si="3"/>
        <v>12</v>
      </c>
      <c r="L12" s="65">
        <f>VLOOKUP($A12,'Return Data'!$B$7:$R$2843,17,0)</f>
        <v>14.750500000000001</v>
      </c>
      <c r="M12" s="66">
        <f t="shared" si="6"/>
        <v>10</v>
      </c>
      <c r="N12" s="65">
        <f>VLOOKUP($A12,'Return Data'!$B$7:$R$2843,14,0)</f>
        <v>10.1983</v>
      </c>
      <c r="O12" s="66">
        <f t="shared" si="7"/>
        <v>7</v>
      </c>
      <c r="P12" s="65">
        <f>VLOOKUP($A12,'Return Data'!$B$7:$R$2843,15,0)</f>
        <v>14.7385</v>
      </c>
      <c r="Q12" s="66">
        <f t="shared" si="8"/>
        <v>6</v>
      </c>
      <c r="R12" s="65">
        <f>VLOOKUP($A12,'Return Data'!$B$7:$R$2843,16,0)</f>
        <v>17.529800000000002</v>
      </c>
      <c r="S12" s="67">
        <f t="shared" si="4"/>
        <v>11</v>
      </c>
    </row>
    <row r="13" spans="1:20" x14ac:dyDescent="0.3">
      <c r="A13" s="63" t="s">
        <v>913</v>
      </c>
      <c r="B13" s="64">
        <f>VLOOKUP($A13,'Return Data'!$B$7:$R$2843,3,0)</f>
        <v>44302</v>
      </c>
      <c r="C13" s="65">
        <f>VLOOKUP($A13,'Return Data'!$B$7:$R$2843,4,0)</f>
        <v>42.432000000000002</v>
      </c>
      <c r="D13" s="65">
        <f>VLOOKUP($A13,'Return Data'!$B$7:$R$2843,10,0)</f>
        <v>5.2590000000000003</v>
      </c>
      <c r="E13" s="66">
        <f t="shared" si="0"/>
        <v>11</v>
      </c>
      <c r="F13" s="65">
        <f>VLOOKUP($A13,'Return Data'!$B$7:$R$2843,11,0)</f>
        <v>29.192499999999999</v>
      </c>
      <c r="G13" s="66">
        <f t="shared" si="1"/>
        <v>14</v>
      </c>
      <c r="H13" s="65">
        <f>VLOOKUP($A13,'Return Data'!$B$7:$R$2843,12,0)</f>
        <v>42.308100000000003</v>
      </c>
      <c r="I13" s="66">
        <f t="shared" si="2"/>
        <v>11</v>
      </c>
      <c r="J13" s="65">
        <f>VLOOKUP($A13,'Return Data'!$B$7:$R$2843,13,0)</f>
        <v>61.393599999999999</v>
      </c>
      <c r="K13" s="66">
        <f t="shared" si="3"/>
        <v>19</v>
      </c>
      <c r="L13" s="65">
        <f>VLOOKUP($A13,'Return Data'!$B$7:$R$2843,17,0)</f>
        <v>16.380500000000001</v>
      </c>
      <c r="M13" s="66">
        <f t="shared" si="6"/>
        <v>5</v>
      </c>
      <c r="N13" s="65">
        <f>VLOOKUP($A13,'Return Data'!$B$7:$R$2843,14,0)</f>
        <v>10.7438</v>
      </c>
      <c r="O13" s="66">
        <f t="shared" si="7"/>
        <v>5</v>
      </c>
      <c r="P13" s="65">
        <f>VLOOKUP($A13,'Return Data'!$B$7:$R$2843,15,0)</f>
        <v>14.121600000000001</v>
      </c>
      <c r="Q13" s="66">
        <f t="shared" si="8"/>
        <v>9</v>
      </c>
      <c r="R13" s="65">
        <f>VLOOKUP($A13,'Return Data'!$B$7:$R$2843,16,0)</f>
        <v>11</v>
      </c>
      <c r="S13" s="67">
        <f t="shared" si="4"/>
        <v>26</v>
      </c>
    </row>
    <row r="14" spans="1:20" x14ac:dyDescent="0.3">
      <c r="A14" s="63" t="s">
        <v>915</v>
      </c>
      <c r="B14" s="64">
        <f>VLOOKUP($A14,'Return Data'!$B$7:$R$2843,3,0)</f>
        <v>44302</v>
      </c>
      <c r="C14" s="65">
        <f>VLOOKUP($A14,'Return Data'!$B$7:$R$2843,4,0)</f>
        <v>19.1218</v>
      </c>
      <c r="D14" s="65">
        <f>VLOOKUP($A14,'Return Data'!$B$7:$R$2843,10,0)</f>
        <v>7.2907999999999999</v>
      </c>
      <c r="E14" s="66">
        <f t="shared" si="0"/>
        <v>3</v>
      </c>
      <c r="F14" s="65">
        <f>VLOOKUP($A14,'Return Data'!$B$7:$R$2843,11,0)</f>
        <v>28.736899999999999</v>
      </c>
      <c r="G14" s="66">
        <f t="shared" si="1"/>
        <v>16</v>
      </c>
      <c r="H14" s="65">
        <f>VLOOKUP($A14,'Return Data'!$B$7:$R$2843,12,0)</f>
        <v>41.6723</v>
      </c>
      <c r="I14" s="66">
        <f t="shared" si="2"/>
        <v>13</v>
      </c>
      <c r="J14" s="65">
        <f>VLOOKUP($A14,'Return Data'!$B$7:$R$2843,13,0)</f>
        <v>62.361499999999999</v>
      </c>
      <c r="K14" s="66">
        <f t="shared" si="3"/>
        <v>16</v>
      </c>
      <c r="L14" s="65">
        <f>VLOOKUP($A14,'Return Data'!$B$7:$R$2843,17,0)</f>
        <v>10.8035</v>
      </c>
      <c r="M14" s="66">
        <f t="shared" si="6"/>
        <v>20</v>
      </c>
      <c r="N14" s="65">
        <f>VLOOKUP($A14,'Return Data'!$B$7:$R$2843,14,0)</f>
        <v>8.5056999999999992</v>
      </c>
      <c r="O14" s="66">
        <f t="shared" si="7"/>
        <v>16</v>
      </c>
      <c r="P14" s="65">
        <f>VLOOKUP($A14,'Return Data'!$B$7:$R$2843,15,0)</f>
        <v>13.3934</v>
      </c>
      <c r="Q14" s="66">
        <f t="shared" si="8"/>
        <v>11</v>
      </c>
      <c r="R14" s="65">
        <f>VLOOKUP($A14,'Return Data'!$B$7:$R$2843,16,0)</f>
        <v>12.851699999999999</v>
      </c>
      <c r="S14" s="67">
        <f t="shared" si="4"/>
        <v>16</v>
      </c>
    </row>
    <row r="15" spans="1:20" x14ac:dyDescent="0.3">
      <c r="A15" s="63" t="s">
        <v>916</v>
      </c>
      <c r="B15" s="64">
        <f>VLOOKUP($A15,'Return Data'!$B$7:$R$2843,3,0)</f>
        <v>44302</v>
      </c>
      <c r="C15" s="65">
        <f>VLOOKUP($A15,'Return Data'!$B$7:$R$2843,4,0)</f>
        <v>96.913200000000003</v>
      </c>
      <c r="D15" s="65">
        <f>VLOOKUP($A15,'Return Data'!$B$7:$R$2843,10,0)</f>
        <v>1.8324</v>
      </c>
      <c r="E15" s="66">
        <f t="shared" si="0"/>
        <v>25</v>
      </c>
      <c r="F15" s="65">
        <f>VLOOKUP($A15,'Return Data'!$B$7:$R$2843,11,0)</f>
        <v>33.3735</v>
      </c>
      <c r="G15" s="66">
        <f t="shared" si="1"/>
        <v>4</v>
      </c>
      <c r="H15" s="65">
        <f>VLOOKUP($A15,'Return Data'!$B$7:$R$2843,12,0)</f>
        <v>47.177599999999998</v>
      </c>
      <c r="I15" s="66">
        <f t="shared" si="2"/>
        <v>1</v>
      </c>
      <c r="J15" s="65">
        <f>VLOOKUP($A15,'Return Data'!$B$7:$R$2843,13,0)</f>
        <v>70.045199999999994</v>
      </c>
      <c r="K15" s="66">
        <f t="shared" si="3"/>
        <v>2</v>
      </c>
      <c r="L15" s="65">
        <f>VLOOKUP($A15,'Return Data'!$B$7:$R$2843,17,0)</f>
        <v>9.2792999999999992</v>
      </c>
      <c r="M15" s="66">
        <f t="shared" si="6"/>
        <v>23</v>
      </c>
      <c r="N15" s="65">
        <f>VLOOKUP($A15,'Return Data'!$B$7:$R$2843,14,0)</f>
        <v>6.5938999999999997</v>
      </c>
      <c r="O15" s="66">
        <f t="shared" si="7"/>
        <v>19</v>
      </c>
      <c r="P15" s="65">
        <f>VLOOKUP($A15,'Return Data'!$B$7:$R$2843,15,0)</f>
        <v>9.8086000000000002</v>
      </c>
      <c r="Q15" s="66">
        <f t="shared" si="8"/>
        <v>21</v>
      </c>
      <c r="R15" s="65">
        <f>VLOOKUP($A15,'Return Data'!$B$7:$R$2843,16,0)</f>
        <v>15.116099999999999</v>
      </c>
      <c r="S15" s="67">
        <f t="shared" si="4"/>
        <v>13</v>
      </c>
    </row>
    <row r="16" spans="1:20" x14ac:dyDescent="0.3">
      <c r="A16" s="63" t="s">
        <v>919</v>
      </c>
      <c r="B16" s="64">
        <f>VLOOKUP($A16,'Return Data'!$B$7:$R$2843,3,0)</f>
        <v>44302</v>
      </c>
      <c r="C16" s="65">
        <f>VLOOKUP($A16,'Return Data'!$B$7:$R$2843,4,0)</f>
        <v>194.936933633667</v>
      </c>
      <c r="D16" s="65">
        <f>VLOOKUP($A16,'Return Data'!$B$7:$R$2843,10,0)</f>
        <v>5.6909000000000001</v>
      </c>
      <c r="E16" s="66">
        <f t="shared" si="0"/>
        <v>6</v>
      </c>
      <c r="F16" s="65">
        <f>VLOOKUP($A16,'Return Data'!$B$7:$R$2843,11,0)</f>
        <v>35.671799999999998</v>
      </c>
      <c r="G16" s="66">
        <f t="shared" si="1"/>
        <v>3</v>
      </c>
      <c r="H16" s="65">
        <f>VLOOKUP($A16,'Return Data'!$B$7:$R$2843,12,0)</f>
        <v>46.284199999999998</v>
      </c>
      <c r="I16" s="66">
        <f t="shared" si="2"/>
        <v>3</v>
      </c>
      <c r="J16" s="65">
        <f>VLOOKUP($A16,'Return Data'!$B$7:$R$2843,13,0)</f>
        <v>66.083299999999994</v>
      </c>
      <c r="K16" s="66">
        <f t="shared" si="3"/>
        <v>5</v>
      </c>
      <c r="L16" s="65">
        <f>VLOOKUP($A16,'Return Data'!$B$7:$R$2843,17,0)</f>
        <v>11.804500000000001</v>
      </c>
      <c r="M16" s="66">
        <f t="shared" si="6"/>
        <v>14</v>
      </c>
      <c r="N16" s="65">
        <f>VLOOKUP($A16,'Return Data'!$B$7:$R$2843,14,0)</f>
        <v>10.085000000000001</v>
      </c>
      <c r="O16" s="66">
        <f t="shared" si="7"/>
        <v>8</v>
      </c>
      <c r="P16" s="65">
        <f>VLOOKUP($A16,'Return Data'!$B$7:$R$2843,15,0)</f>
        <v>11.892899999999999</v>
      </c>
      <c r="Q16" s="66">
        <f t="shared" si="8"/>
        <v>17</v>
      </c>
      <c r="R16" s="65">
        <f>VLOOKUP($A16,'Return Data'!$B$7:$R$2843,16,0)</f>
        <v>11.548999999999999</v>
      </c>
      <c r="S16" s="67">
        <f t="shared" si="4"/>
        <v>22</v>
      </c>
    </row>
    <row r="17" spans="1:19" x14ac:dyDescent="0.3">
      <c r="A17" s="63" t="s">
        <v>921</v>
      </c>
      <c r="B17" s="64">
        <f>VLOOKUP($A17,'Return Data'!$B$7:$R$2843,3,0)</f>
        <v>44302</v>
      </c>
      <c r="C17" s="65">
        <f>VLOOKUP($A17,'Return Data'!$B$7:$R$2843,4,0)</f>
        <v>12.825100000000001</v>
      </c>
      <c r="D17" s="65">
        <f>VLOOKUP($A17,'Return Data'!$B$7:$R$2843,10,0)</f>
        <v>3.1429</v>
      </c>
      <c r="E17" s="66">
        <f t="shared" si="0"/>
        <v>19</v>
      </c>
      <c r="F17" s="65">
        <f>VLOOKUP($A17,'Return Data'!$B$7:$R$2843,11,0)</f>
        <v>27.8597</v>
      </c>
      <c r="G17" s="66">
        <f t="shared" si="1"/>
        <v>18</v>
      </c>
      <c r="H17" s="65">
        <f>VLOOKUP($A17,'Return Data'!$B$7:$R$2843,12,0)</f>
        <v>39.664400000000001</v>
      </c>
      <c r="I17" s="66">
        <f t="shared" si="2"/>
        <v>19</v>
      </c>
      <c r="J17" s="65">
        <f>VLOOKUP($A17,'Return Data'!$B$7:$R$2843,13,0)</f>
        <v>57.388300000000001</v>
      </c>
      <c r="K17" s="66">
        <f t="shared" si="3"/>
        <v>22</v>
      </c>
      <c r="L17" s="65"/>
      <c r="M17" s="66"/>
      <c r="N17" s="65"/>
      <c r="O17" s="66"/>
      <c r="P17" s="65"/>
      <c r="Q17" s="66"/>
      <c r="R17" s="65">
        <f>VLOOKUP($A17,'Return Data'!$B$7:$R$2843,16,0)</f>
        <v>12.8729</v>
      </c>
      <c r="S17" s="67">
        <f t="shared" si="4"/>
        <v>15</v>
      </c>
    </row>
    <row r="18" spans="1:19" x14ac:dyDescent="0.3">
      <c r="A18" s="63" t="s">
        <v>922</v>
      </c>
      <c r="B18" s="64">
        <f>VLOOKUP($A18,'Return Data'!$B$7:$R$2843,3,0)</f>
        <v>44302</v>
      </c>
      <c r="C18" s="65">
        <f>VLOOKUP($A18,'Return Data'!$B$7:$R$2843,4,0)</f>
        <v>410.12</v>
      </c>
      <c r="D18" s="65">
        <f>VLOOKUP($A18,'Return Data'!$B$7:$R$2843,10,0)</f>
        <v>4.5610999999999997</v>
      </c>
      <c r="E18" s="66">
        <f t="shared" si="0"/>
        <v>14</v>
      </c>
      <c r="F18" s="65">
        <f>VLOOKUP($A18,'Return Data'!$B$7:$R$2843,11,0)</f>
        <v>36.438299999999998</v>
      </c>
      <c r="G18" s="66">
        <f t="shared" si="1"/>
        <v>2</v>
      </c>
      <c r="H18" s="65">
        <f>VLOOKUP($A18,'Return Data'!$B$7:$R$2843,12,0)</f>
        <v>43.564300000000003</v>
      </c>
      <c r="I18" s="66">
        <f t="shared" si="2"/>
        <v>7</v>
      </c>
      <c r="J18" s="65">
        <f>VLOOKUP($A18,'Return Data'!$B$7:$R$2843,13,0)</f>
        <v>63.687899999999999</v>
      </c>
      <c r="K18" s="66">
        <f t="shared" si="3"/>
        <v>10</v>
      </c>
      <c r="L18" s="65">
        <f>VLOOKUP($A18,'Return Data'!$B$7:$R$2843,17,0)</f>
        <v>11.602399999999999</v>
      </c>
      <c r="M18" s="66">
        <f t="shared" ref="M18:M23" si="9">RANK(L18,L$8:L$34,0)</f>
        <v>15</v>
      </c>
      <c r="N18" s="65">
        <f>VLOOKUP($A18,'Return Data'!$B$7:$R$2843,14,0)</f>
        <v>8.6416000000000004</v>
      </c>
      <c r="O18" s="66">
        <f t="shared" ref="O18:O23" si="10">RANK(N18,N$8:N$34,0)</f>
        <v>13</v>
      </c>
      <c r="P18" s="65">
        <f>VLOOKUP($A18,'Return Data'!$B$7:$R$2843,15,0)</f>
        <v>12.443199999999999</v>
      </c>
      <c r="Q18" s="66">
        <f t="shared" ref="Q18:Q23" si="11">RANK(P18,P$8:P$34,0)</f>
        <v>16</v>
      </c>
      <c r="R18" s="65">
        <f>VLOOKUP($A18,'Return Data'!$B$7:$R$2843,16,0)</f>
        <v>17.702100000000002</v>
      </c>
      <c r="S18" s="67">
        <f t="shared" si="4"/>
        <v>9</v>
      </c>
    </row>
    <row r="19" spans="1:19" x14ac:dyDescent="0.3">
      <c r="A19" s="63" t="s">
        <v>925</v>
      </c>
      <c r="B19" s="64">
        <f>VLOOKUP($A19,'Return Data'!$B$7:$R$2843,3,0)</f>
        <v>44302</v>
      </c>
      <c r="C19" s="65">
        <f>VLOOKUP($A19,'Return Data'!$B$7:$R$2843,4,0)</f>
        <v>56.28</v>
      </c>
      <c r="D19" s="65">
        <f>VLOOKUP($A19,'Return Data'!$B$7:$R$2843,10,0)</f>
        <v>3.6655000000000002</v>
      </c>
      <c r="E19" s="66">
        <f t="shared" si="0"/>
        <v>17</v>
      </c>
      <c r="F19" s="65">
        <f>VLOOKUP($A19,'Return Data'!$B$7:$R$2843,11,0)</f>
        <v>28.142099999999999</v>
      </c>
      <c r="G19" s="66">
        <f t="shared" si="1"/>
        <v>17</v>
      </c>
      <c r="H19" s="65">
        <f>VLOOKUP($A19,'Return Data'!$B$7:$R$2843,12,0)</f>
        <v>42.6616</v>
      </c>
      <c r="I19" s="66">
        <f t="shared" si="2"/>
        <v>10</v>
      </c>
      <c r="J19" s="65">
        <f>VLOOKUP($A19,'Return Data'!$B$7:$R$2843,13,0)</f>
        <v>64.225300000000004</v>
      </c>
      <c r="K19" s="66">
        <f t="shared" si="3"/>
        <v>8</v>
      </c>
      <c r="L19" s="65">
        <f>VLOOKUP($A19,'Return Data'!$B$7:$R$2843,17,0)</f>
        <v>11.408899999999999</v>
      </c>
      <c r="M19" s="66">
        <f t="shared" si="9"/>
        <v>16</v>
      </c>
      <c r="N19" s="65">
        <f>VLOOKUP($A19,'Return Data'!$B$7:$R$2843,14,0)</f>
        <v>7.2108999999999996</v>
      </c>
      <c r="O19" s="66">
        <f t="shared" si="10"/>
        <v>17</v>
      </c>
      <c r="P19" s="65">
        <f>VLOOKUP($A19,'Return Data'!$B$7:$R$2843,15,0)</f>
        <v>13.387600000000001</v>
      </c>
      <c r="Q19" s="66">
        <f t="shared" si="11"/>
        <v>12</v>
      </c>
      <c r="R19" s="65">
        <f>VLOOKUP($A19,'Return Data'!$B$7:$R$2843,16,0)</f>
        <v>11.6364</v>
      </c>
      <c r="S19" s="67">
        <f t="shared" si="4"/>
        <v>21</v>
      </c>
    </row>
    <row r="20" spans="1:19" x14ac:dyDescent="0.3">
      <c r="A20" s="63" t="s">
        <v>926</v>
      </c>
      <c r="B20" s="64">
        <f>VLOOKUP($A20,'Return Data'!$B$7:$R$2843,3,0)</f>
        <v>44302</v>
      </c>
      <c r="C20" s="65">
        <f>VLOOKUP($A20,'Return Data'!$B$7:$R$2843,4,0)</f>
        <v>42.86</v>
      </c>
      <c r="D20" s="65">
        <f>VLOOKUP($A20,'Return Data'!$B$7:$R$2843,10,0)</f>
        <v>4.6699999999999998E-2</v>
      </c>
      <c r="E20" s="66">
        <f t="shared" si="0"/>
        <v>27</v>
      </c>
      <c r="F20" s="65">
        <f>VLOOKUP($A20,'Return Data'!$B$7:$R$2843,11,0)</f>
        <v>20.359400000000001</v>
      </c>
      <c r="G20" s="66">
        <f t="shared" si="1"/>
        <v>26</v>
      </c>
      <c r="H20" s="65">
        <f>VLOOKUP($A20,'Return Data'!$B$7:$R$2843,12,0)</f>
        <v>33.188299999999998</v>
      </c>
      <c r="I20" s="66">
        <f t="shared" si="2"/>
        <v>27</v>
      </c>
      <c r="J20" s="65">
        <f>VLOOKUP($A20,'Return Data'!$B$7:$R$2843,13,0)</f>
        <v>51.075099999999999</v>
      </c>
      <c r="K20" s="66">
        <f t="shared" si="3"/>
        <v>26</v>
      </c>
      <c r="L20" s="65">
        <f>VLOOKUP($A20,'Return Data'!$B$7:$R$2843,17,0)</f>
        <v>11.201700000000001</v>
      </c>
      <c r="M20" s="66">
        <f t="shared" si="9"/>
        <v>19</v>
      </c>
      <c r="N20" s="65">
        <f>VLOOKUP($A20,'Return Data'!$B$7:$R$2843,14,0)</f>
        <v>8.5300999999999991</v>
      </c>
      <c r="O20" s="66">
        <f t="shared" si="10"/>
        <v>15</v>
      </c>
      <c r="P20" s="65">
        <f>VLOOKUP($A20,'Return Data'!$B$7:$R$2843,15,0)</f>
        <v>14.0905</v>
      </c>
      <c r="Q20" s="66">
        <f t="shared" si="11"/>
        <v>10</v>
      </c>
      <c r="R20" s="65">
        <f>VLOOKUP($A20,'Return Data'!$B$7:$R$2843,16,0)</f>
        <v>11.2113</v>
      </c>
      <c r="S20" s="67">
        <f t="shared" si="4"/>
        <v>25</v>
      </c>
    </row>
    <row r="21" spans="1:19" x14ac:dyDescent="0.3">
      <c r="A21" s="63" t="s">
        <v>928</v>
      </c>
      <c r="B21" s="64">
        <f>VLOOKUP($A21,'Return Data'!$B$7:$R$2843,3,0)</f>
        <v>44302</v>
      </c>
      <c r="C21" s="65">
        <f>VLOOKUP($A21,'Return Data'!$B$7:$R$2843,4,0)</f>
        <v>163.19399999999999</v>
      </c>
      <c r="D21" s="65">
        <f>VLOOKUP($A21,'Return Data'!$B$7:$R$2843,10,0)</f>
        <v>5.383</v>
      </c>
      <c r="E21" s="66">
        <f t="shared" si="0"/>
        <v>8</v>
      </c>
      <c r="F21" s="65">
        <f>VLOOKUP($A21,'Return Data'!$B$7:$R$2843,11,0)</f>
        <v>27.410699999999999</v>
      </c>
      <c r="G21" s="66">
        <f t="shared" si="1"/>
        <v>20</v>
      </c>
      <c r="H21" s="65">
        <f>VLOOKUP($A21,'Return Data'!$B$7:$R$2843,12,0)</f>
        <v>38.264800000000001</v>
      </c>
      <c r="I21" s="66">
        <f t="shared" si="2"/>
        <v>20</v>
      </c>
      <c r="J21" s="65">
        <f>VLOOKUP($A21,'Return Data'!$B$7:$R$2843,13,0)</f>
        <v>61.528599999999997</v>
      </c>
      <c r="K21" s="66">
        <f t="shared" si="3"/>
        <v>18</v>
      </c>
      <c r="L21" s="65">
        <f>VLOOKUP($A21,'Return Data'!$B$7:$R$2843,17,0)</f>
        <v>16.0777</v>
      </c>
      <c r="M21" s="66">
        <f t="shared" si="9"/>
        <v>8</v>
      </c>
      <c r="N21" s="65">
        <f>VLOOKUP($A21,'Return Data'!$B$7:$R$2843,14,0)</f>
        <v>12.065</v>
      </c>
      <c r="O21" s="66">
        <f t="shared" si="10"/>
        <v>2</v>
      </c>
      <c r="P21" s="65">
        <f>VLOOKUP($A21,'Return Data'!$B$7:$R$2843,15,0)</f>
        <v>15.3355</v>
      </c>
      <c r="Q21" s="66">
        <f t="shared" si="11"/>
        <v>4</v>
      </c>
      <c r="R21" s="65">
        <f>VLOOKUP($A21,'Return Data'!$B$7:$R$2843,16,0)</f>
        <v>18.305900000000001</v>
      </c>
      <c r="S21" s="67">
        <f t="shared" si="4"/>
        <v>7</v>
      </c>
    </row>
    <row r="22" spans="1:19" x14ac:dyDescent="0.3">
      <c r="A22" s="63" t="s">
        <v>931</v>
      </c>
      <c r="B22" s="64">
        <f>VLOOKUP($A22,'Return Data'!$B$7:$R$2843,3,0)</f>
        <v>44302</v>
      </c>
      <c r="C22" s="65">
        <f>VLOOKUP($A22,'Return Data'!$B$7:$R$2843,4,0)</f>
        <v>58.118000000000002</v>
      </c>
      <c r="D22" s="65">
        <f>VLOOKUP($A22,'Return Data'!$B$7:$R$2843,10,0)</f>
        <v>1.3214999999999999</v>
      </c>
      <c r="E22" s="66">
        <f t="shared" si="0"/>
        <v>26</v>
      </c>
      <c r="F22" s="65">
        <f>VLOOKUP($A22,'Return Data'!$B$7:$R$2843,11,0)</f>
        <v>19.177299999999999</v>
      </c>
      <c r="G22" s="66">
        <f t="shared" si="1"/>
        <v>27</v>
      </c>
      <c r="H22" s="65">
        <f>VLOOKUP($A22,'Return Data'!$B$7:$R$2843,12,0)</f>
        <v>33.521700000000003</v>
      </c>
      <c r="I22" s="66">
        <f t="shared" si="2"/>
        <v>26</v>
      </c>
      <c r="J22" s="65">
        <f>VLOOKUP($A22,'Return Data'!$B$7:$R$2843,13,0)</f>
        <v>52.564700000000002</v>
      </c>
      <c r="K22" s="66">
        <f t="shared" si="3"/>
        <v>25</v>
      </c>
      <c r="L22" s="65">
        <f>VLOOKUP($A22,'Return Data'!$B$7:$R$2843,17,0)</f>
        <v>10.718299999999999</v>
      </c>
      <c r="M22" s="66">
        <f t="shared" si="9"/>
        <v>21</v>
      </c>
      <c r="N22" s="65">
        <f>VLOOKUP($A22,'Return Data'!$B$7:$R$2843,14,0)</f>
        <v>4.5688000000000004</v>
      </c>
      <c r="O22" s="66">
        <f t="shared" si="10"/>
        <v>22</v>
      </c>
      <c r="P22" s="65">
        <f>VLOOKUP($A22,'Return Data'!$B$7:$R$2843,15,0)</f>
        <v>11.531499999999999</v>
      </c>
      <c r="Q22" s="66">
        <f t="shared" si="11"/>
        <v>18</v>
      </c>
      <c r="R22" s="65">
        <f>VLOOKUP($A22,'Return Data'!$B$7:$R$2843,16,0)</f>
        <v>12.526199999999999</v>
      </c>
      <c r="S22" s="67">
        <f t="shared" si="4"/>
        <v>18</v>
      </c>
    </row>
    <row r="23" spans="1:19" x14ac:dyDescent="0.3">
      <c r="A23" s="63" t="s">
        <v>933</v>
      </c>
      <c r="B23" s="64">
        <f>VLOOKUP($A23,'Return Data'!$B$7:$R$2843,3,0)</f>
        <v>44302</v>
      </c>
      <c r="C23" s="65">
        <f>VLOOKUP($A23,'Return Data'!$B$7:$R$2843,4,0)</f>
        <v>19.365200000000002</v>
      </c>
      <c r="D23" s="65">
        <f>VLOOKUP($A23,'Return Data'!$B$7:$R$2843,10,0)</f>
        <v>2.9117000000000002</v>
      </c>
      <c r="E23" s="66">
        <f t="shared" si="0"/>
        <v>21</v>
      </c>
      <c r="F23" s="65">
        <f>VLOOKUP($A23,'Return Data'!$B$7:$R$2843,11,0)</f>
        <v>23.752700000000001</v>
      </c>
      <c r="G23" s="66">
        <f t="shared" si="1"/>
        <v>24</v>
      </c>
      <c r="H23" s="65">
        <f>VLOOKUP($A23,'Return Data'!$B$7:$R$2843,12,0)</f>
        <v>37.2027</v>
      </c>
      <c r="I23" s="66">
        <f t="shared" si="2"/>
        <v>22</v>
      </c>
      <c r="J23" s="65">
        <f>VLOOKUP($A23,'Return Data'!$B$7:$R$2843,13,0)</f>
        <v>55.245800000000003</v>
      </c>
      <c r="K23" s="66">
        <f t="shared" si="3"/>
        <v>23</v>
      </c>
      <c r="L23" s="65">
        <f>VLOOKUP($A23,'Return Data'!$B$7:$R$2843,17,0)</f>
        <v>13.983700000000001</v>
      </c>
      <c r="M23" s="66">
        <f t="shared" si="9"/>
        <v>12</v>
      </c>
      <c r="N23" s="65">
        <f>VLOOKUP($A23,'Return Data'!$B$7:$R$2843,14,0)</f>
        <v>8.7584</v>
      </c>
      <c r="O23" s="66">
        <f t="shared" si="10"/>
        <v>12</v>
      </c>
      <c r="P23" s="65">
        <f>VLOOKUP($A23,'Return Data'!$B$7:$R$2843,15,0)</f>
        <v>15.2194</v>
      </c>
      <c r="Q23" s="66">
        <f t="shared" si="11"/>
        <v>5</v>
      </c>
      <c r="R23" s="65">
        <f>VLOOKUP($A23,'Return Data'!$B$7:$R$2843,16,0)</f>
        <v>11.3596</v>
      </c>
      <c r="S23" s="67">
        <f t="shared" si="4"/>
        <v>24</v>
      </c>
    </row>
    <row r="24" spans="1:19" x14ac:dyDescent="0.3">
      <c r="A24" s="63" t="s">
        <v>935</v>
      </c>
      <c r="B24" s="64">
        <f>VLOOKUP($A24,'Return Data'!$B$7:$R$2843,3,0)</f>
        <v>44302</v>
      </c>
      <c r="C24" s="65">
        <f>VLOOKUP($A24,'Return Data'!$B$7:$R$2843,4,0)</f>
        <v>13.089</v>
      </c>
      <c r="D24" s="65">
        <f>VLOOKUP($A24,'Return Data'!$B$7:$R$2843,10,0)</f>
        <v>7.4957000000000003</v>
      </c>
      <c r="E24" s="66">
        <f t="shared" si="0"/>
        <v>2</v>
      </c>
      <c r="F24" s="65">
        <f>VLOOKUP($A24,'Return Data'!$B$7:$R$2843,11,0)</f>
        <v>31.024999999999999</v>
      </c>
      <c r="G24" s="66">
        <f t="shared" ref="G24" si="12">RANK(F24,F$8:F$34,0)</f>
        <v>9</v>
      </c>
      <c r="H24" s="65">
        <f>VLOOKUP($A24,'Return Data'!$B$7:$R$2843,12,0)</f>
        <v>43.108600000000003</v>
      </c>
      <c r="I24" s="66">
        <f t="shared" ref="I24" si="13">RANK(H24,H$8:H$34,0)</f>
        <v>8</v>
      </c>
      <c r="J24" s="65">
        <f>VLOOKUP($A24,'Return Data'!$B$7:$R$2843,13,0)</f>
        <v>63.841900000000003</v>
      </c>
      <c r="K24" s="66">
        <f t="shared" ref="K24" si="14">RANK(J24,J$8:J$34,0)</f>
        <v>9</v>
      </c>
      <c r="L24" s="65"/>
      <c r="M24" s="66"/>
      <c r="N24" s="65"/>
      <c r="O24" s="66"/>
      <c r="P24" s="65"/>
      <c r="Q24" s="66"/>
      <c r="R24" s="65">
        <f>VLOOKUP($A24,'Return Data'!$B$7:$R$2843,16,0)</f>
        <v>23.087299999999999</v>
      </c>
      <c r="S24" s="67">
        <f t="shared" si="4"/>
        <v>2</v>
      </c>
    </row>
    <row r="25" spans="1:19" x14ac:dyDescent="0.3">
      <c r="A25" s="63" t="s">
        <v>937</v>
      </c>
      <c r="B25" s="64">
        <f>VLOOKUP($A25,'Return Data'!$B$7:$R$2843,3,0)</f>
        <v>44302</v>
      </c>
      <c r="C25" s="65">
        <f>VLOOKUP($A25,'Return Data'!$B$7:$R$2843,4,0)</f>
        <v>78.054000000000002</v>
      </c>
      <c r="D25" s="65">
        <f>VLOOKUP($A25,'Return Data'!$B$7:$R$2843,10,0)</f>
        <v>5.2748999999999997</v>
      </c>
      <c r="E25" s="66">
        <f t="shared" si="0"/>
        <v>10</v>
      </c>
      <c r="F25" s="65">
        <f>VLOOKUP($A25,'Return Data'!$B$7:$R$2843,11,0)</f>
        <v>32.200800000000001</v>
      </c>
      <c r="G25" s="66">
        <f t="shared" ref="G25:G34" si="15">RANK(F25,F$8:F$34,0)</f>
        <v>7</v>
      </c>
      <c r="H25" s="65">
        <f>VLOOKUP($A25,'Return Data'!$B$7:$R$2843,12,0)</f>
        <v>45.794499999999999</v>
      </c>
      <c r="I25" s="66">
        <f>RANK(H25,H$8:H$34,0)</f>
        <v>5</v>
      </c>
      <c r="J25" s="65">
        <f>VLOOKUP($A25,'Return Data'!$B$7:$R$2843,13,0)</f>
        <v>71.679299999999998</v>
      </c>
      <c r="K25" s="66">
        <f>RANK(J25,J$8:J$34,0)</f>
        <v>1</v>
      </c>
      <c r="L25" s="65">
        <f>VLOOKUP($A25,'Return Data'!$B$7:$R$2843,17,0)</f>
        <v>20.2865</v>
      </c>
      <c r="M25" s="66">
        <f>RANK(L25,L$8:L$34,0)</f>
        <v>2</v>
      </c>
      <c r="N25" s="65">
        <f>VLOOKUP($A25,'Return Data'!$B$7:$R$2843,14,0)</f>
        <v>16.077100000000002</v>
      </c>
      <c r="O25" s="66">
        <f>RANK(N25,N$8:N$34,0)</f>
        <v>1</v>
      </c>
      <c r="P25" s="65">
        <f>VLOOKUP($A25,'Return Data'!$B$7:$R$2843,15,0)</f>
        <v>20.5306</v>
      </c>
      <c r="Q25" s="66">
        <f>RANK(P25,P$8:P$34,0)</f>
        <v>1</v>
      </c>
      <c r="R25" s="65">
        <f>VLOOKUP($A25,'Return Data'!$B$7:$R$2843,16,0)</f>
        <v>21.003299999999999</v>
      </c>
      <c r="S25" s="67">
        <f t="shared" si="4"/>
        <v>5</v>
      </c>
    </row>
    <row r="26" spans="1:19" x14ac:dyDescent="0.3">
      <c r="A26" s="63" t="s">
        <v>939</v>
      </c>
      <c r="B26" s="64">
        <f>VLOOKUP($A26,'Return Data'!$B$7:$R$2843,3,0)</f>
        <v>44302</v>
      </c>
      <c r="C26" s="65">
        <f>VLOOKUP($A26,'Return Data'!$B$7:$R$2843,4,0)</f>
        <v>13.085699999999999</v>
      </c>
      <c r="D26" s="65">
        <f>VLOOKUP($A26,'Return Data'!$B$7:$R$2843,10,0)</f>
        <v>5.7995000000000001</v>
      </c>
      <c r="E26" s="66">
        <f t="shared" si="0"/>
        <v>5</v>
      </c>
      <c r="F26" s="65">
        <f>VLOOKUP($A26,'Return Data'!$B$7:$R$2843,11,0)</f>
        <v>32.744599999999998</v>
      </c>
      <c r="G26" s="66">
        <f t="shared" si="15"/>
        <v>6</v>
      </c>
      <c r="H26" s="65">
        <f>VLOOKUP($A26,'Return Data'!$B$7:$R$2843,12,0)</f>
        <v>40.532699999999998</v>
      </c>
      <c r="I26" s="66">
        <f>RANK(H26,H$8:H$34,0)</f>
        <v>16</v>
      </c>
      <c r="J26" s="65">
        <f>VLOOKUP($A26,'Return Data'!$B$7:$R$2843,13,0)</f>
        <v>58.4148</v>
      </c>
      <c r="K26" s="66">
        <f>RANK(J26,J$8:J$34,0)</f>
        <v>20</v>
      </c>
      <c r="L26" s="65"/>
      <c r="M26" s="66"/>
      <c r="N26" s="65"/>
      <c r="O26" s="66"/>
      <c r="P26" s="65"/>
      <c r="Q26" s="66"/>
      <c r="R26" s="65">
        <f>VLOOKUP($A26,'Return Data'!$B$7:$R$2843,16,0)</f>
        <v>19.656400000000001</v>
      </c>
      <c r="S26" s="67">
        <f t="shared" si="4"/>
        <v>6</v>
      </c>
    </row>
    <row r="27" spans="1:19" x14ac:dyDescent="0.3">
      <c r="A27" s="63" t="s">
        <v>940</v>
      </c>
      <c r="B27" s="64">
        <f>VLOOKUP($A27,'Return Data'!$B$7:$R$2843,3,0)</f>
        <v>44302</v>
      </c>
      <c r="C27" s="65">
        <f>VLOOKUP($A27,'Return Data'!$B$7:$R$2843,4,0)</f>
        <v>661.40989999999999</v>
      </c>
      <c r="D27" s="65">
        <f>VLOOKUP($A27,'Return Data'!$B$7:$R$2843,10,0)</f>
        <v>2.7423000000000002</v>
      </c>
      <c r="E27" s="66">
        <f t="shared" si="0"/>
        <v>22</v>
      </c>
      <c r="F27" s="65">
        <f>VLOOKUP($A27,'Return Data'!$B$7:$R$2843,11,0)</f>
        <v>29.004200000000001</v>
      </c>
      <c r="G27" s="66">
        <f t="shared" si="15"/>
        <v>15</v>
      </c>
      <c r="H27" s="65">
        <f>VLOOKUP($A27,'Return Data'!$B$7:$R$2843,12,0)</f>
        <v>42.121099999999998</v>
      </c>
      <c r="I27" s="66">
        <f t="shared" ref="I27:I32" si="16">RANK(H27,H$8:H$34,0)</f>
        <v>12</v>
      </c>
      <c r="J27" s="65">
        <f>VLOOKUP($A27,'Return Data'!$B$7:$R$2843,13,0)</f>
        <v>64.519499999999994</v>
      </c>
      <c r="K27" s="66">
        <f t="shared" ref="K27:K32" si="17">RANK(J27,J$8:J$34,0)</f>
        <v>7</v>
      </c>
      <c r="L27" s="65">
        <f>VLOOKUP($A27,'Return Data'!$B$7:$R$2843,17,0)</f>
        <v>10.222899999999999</v>
      </c>
      <c r="M27" s="66">
        <f t="shared" ref="M27:M32" si="18">RANK(L27,L$8:L$34,0)</f>
        <v>22</v>
      </c>
      <c r="N27" s="65">
        <f>VLOOKUP($A27,'Return Data'!$B$7:$R$2843,14,0)</f>
        <v>6.2533000000000003</v>
      </c>
      <c r="O27" s="66">
        <f t="shared" ref="O27:O32" si="19">RANK(N27,N$8:N$34,0)</f>
        <v>20</v>
      </c>
      <c r="P27" s="65">
        <f>VLOOKUP($A27,'Return Data'!$B$7:$R$2843,15,0)</f>
        <v>9.6476000000000006</v>
      </c>
      <c r="Q27" s="66">
        <f t="shared" ref="Q27:Q32" si="20">RANK(P27,P$8:P$34,0)</f>
        <v>22</v>
      </c>
      <c r="R27" s="65">
        <f>VLOOKUP($A27,'Return Data'!$B$7:$R$2843,16,0)</f>
        <v>17.836500000000001</v>
      </c>
      <c r="S27" s="67">
        <f t="shared" si="4"/>
        <v>8</v>
      </c>
    </row>
    <row r="28" spans="1:19" x14ac:dyDescent="0.3">
      <c r="A28" s="63" t="s">
        <v>942</v>
      </c>
      <c r="B28" s="64">
        <f>VLOOKUP($A28,'Return Data'!$B$7:$R$2843,3,0)</f>
        <v>44302</v>
      </c>
      <c r="C28" s="65">
        <f>VLOOKUP($A28,'Return Data'!$B$7:$R$2843,4,0)</f>
        <v>143.21</v>
      </c>
      <c r="D28" s="65">
        <f>VLOOKUP($A28,'Return Data'!$B$7:$R$2843,10,0)</f>
        <v>5.69</v>
      </c>
      <c r="E28" s="66">
        <f t="shared" si="0"/>
        <v>7</v>
      </c>
      <c r="F28" s="65">
        <f>VLOOKUP($A28,'Return Data'!$B$7:$R$2843,11,0)</f>
        <v>30.2501</v>
      </c>
      <c r="G28" s="66">
        <f t="shared" si="15"/>
        <v>11</v>
      </c>
      <c r="H28" s="65">
        <f>VLOOKUP($A28,'Return Data'!$B$7:$R$2843,12,0)</f>
        <v>45.008099999999999</v>
      </c>
      <c r="I28" s="66">
        <f t="shared" si="16"/>
        <v>6</v>
      </c>
      <c r="J28" s="65">
        <f>VLOOKUP($A28,'Return Data'!$B$7:$R$2843,13,0)</f>
        <v>65.694800000000001</v>
      </c>
      <c r="K28" s="66">
        <f t="shared" si="17"/>
        <v>6</v>
      </c>
      <c r="L28" s="65">
        <f>VLOOKUP($A28,'Return Data'!$B$7:$R$2843,17,0)</f>
        <v>16.950800000000001</v>
      </c>
      <c r="M28" s="66">
        <f t="shared" si="18"/>
        <v>4</v>
      </c>
      <c r="N28" s="65">
        <f>VLOOKUP($A28,'Return Data'!$B$7:$R$2843,14,0)</f>
        <v>9.3463999999999992</v>
      </c>
      <c r="O28" s="66">
        <f t="shared" si="19"/>
        <v>10</v>
      </c>
      <c r="P28" s="65">
        <f>VLOOKUP($A28,'Return Data'!$B$7:$R$2843,15,0)</f>
        <v>16.375399999999999</v>
      </c>
      <c r="Q28" s="66">
        <f t="shared" si="20"/>
        <v>3</v>
      </c>
      <c r="R28" s="65">
        <f>VLOOKUP($A28,'Return Data'!$B$7:$R$2843,16,0)</f>
        <v>23.873100000000001</v>
      </c>
      <c r="S28" s="67">
        <f t="shared" si="4"/>
        <v>1</v>
      </c>
    </row>
    <row r="29" spans="1:19" x14ac:dyDescent="0.3">
      <c r="A29" s="63" t="s">
        <v>944</v>
      </c>
      <c r="B29" s="64">
        <f>VLOOKUP($A29,'Return Data'!$B$7:$R$2843,3,0)</f>
        <v>44302</v>
      </c>
      <c r="C29" s="65">
        <f>VLOOKUP($A29,'Return Data'!$B$7:$R$2843,4,0)</f>
        <v>52.555300000000003</v>
      </c>
      <c r="D29" s="65">
        <f>VLOOKUP($A29,'Return Data'!$B$7:$R$2843,10,0)</f>
        <v>3.68</v>
      </c>
      <c r="E29" s="66">
        <f t="shared" si="0"/>
        <v>16</v>
      </c>
      <c r="F29" s="65">
        <f>VLOOKUP($A29,'Return Data'!$B$7:$R$2843,11,0)</f>
        <v>33.243299999999998</v>
      </c>
      <c r="G29" s="66">
        <f t="shared" si="15"/>
        <v>5</v>
      </c>
      <c r="H29" s="65">
        <f>VLOOKUP($A29,'Return Data'!$B$7:$R$2843,12,0)</f>
        <v>33.674100000000003</v>
      </c>
      <c r="I29" s="66">
        <f t="shared" si="16"/>
        <v>25</v>
      </c>
      <c r="J29" s="65">
        <f>VLOOKUP($A29,'Return Data'!$B$7:$R$2843,13,0)</f>
        <v>53.168900000000001</v>
      </c>
      <c r="K29" s="66">
        <f t="shared" si="17"/>
        <v>24</v>
      </c>
      <c r="L29" s="65">
        <f>VLOOKUP($A29,'Return Data'!$B$7:$R$2843,17,0)</f>
        <v>19.1736</v>
      </c>
      <c r="M29" s="66">
        <f t="shared" si="18"/>
        <v>3</v>
      </c>
      <c r="N29" s="65">
        <f>VLOOKUP($A29,'Return Data'!$B$7:$R$2843,14,0)</f>
        <v>11.4636</v>
      </c>
      <c r="O29" s="66">
        <f t="shared" si="19"/>
        <v>4</v>
      </c>
      <c r="P29" s="65">
        <f>VLOOKUP($A29,'Return Data'!$B$7:$R$2843,15,0)</f>
        <v>14.646100000000001</v>
      </c>
      <c r="Q29" s="66">
        <f t="shared" si="20"/>
        <v>7</v>
      </c>
      <c r="R29" s="65">
        <f>VLOOKUP($A29,'Return Data'!$B$7:$R$2843,16,0)</f>
        <v>12.2524</v>
      </c>
      <c r="S29" s="67">
        <f t="shared" si="4"/>
        <v>20</v>
      </c>
    </row>
    <row r="30" spans="1:19" x14ac:dyDescent="0.3">
      <c r="A30" s="63" t="s">
        <v>1927</v>
      </c>
      <c r="B30" s="64">
        <f>VLOOKUP($A30,'Return Data'!$B$7:$R$2843,3,0)</f>
        <v>44302</v>
      </c>
      <c r="C30" s="65">
        <f>VLOOKUP($A30,'Return Data'!$B$7:$R$2843,4,0)</f>
        <v>421.82213887605201</v>
      </c>
      <c r="D30" s="65">
        <f>VLOOKUP($A30,'Return Data'!$B$7:$R$2843,10,0)</f>
        <v>3.6177999999999999</v>
      </c>
      <c r="E30" s="66">
        <f t="shared" si="0"/>
        <v>18</v>
      </c>
      <c r="F30" s="65">
        <f>VLOOKUP($A30,'Return Data'!$B$7:$R$2843,11,0)</f>
        <v>30.611499999999999</v>
      </c>
      <c r="G30" s="66">
        <f t="shared" si="15"/>
        <v>10</v>
      </c>
      <c r="H30" s="65">
        <f>VLOOKUP($A30,'Return Data'!$B$7:$R$2843,12,0)</f>
        <v>43.0077</v>
      </c>
      <c r="I30" s="66">
        <f t="shared" si="16"/>
        <v>9</v>
      </c>
      <c r="J30" s="65">
        <f>VLOOKUP($A30,'Return Data'!$B$7:$R$2843,13,0)</f>
        <v>63.627400000000002</v>
      </c>
      <c r="K30" s="66">
        <f t="shared" si="17"/>
        <v>11</v>
      </c>
      <c r="L30" s="65">
        <f>VLOOKUP($A30,'Return Data'!$B$7:$R$2843,17,0)</f>
        <v>12.814</v>
      </c>
      <c r="M30" s="66">
        <f t="shared" si="18"/>
        <v>13</v>
      </c>
      <c r="N30" s="65">
        <f>VLOOKUP($A30,'Return Data'!$B$7:$R$2843,14,0)</f>
        <v>9.9901</v>
      </c>
      <c r="O30" s="66">
        <f t="shared" si="19"/>
        <v>9</v>
      </c>
      <c r="P30" s="65">
        <f>VLOOKUP($A30,'Return Data'!$B$7:$R$2843,15,0)</f>
        <v>13.1915</v>
      </c>
      <c r="Q30" s="66">
        <f t="shared" si="20"/>
        <v>15</v>
      </c>
      <c r="R30" s="65">
        <f>VLOOKUP($A30,'Return Data'!$B$7:$R$2843,16,0)</f>
        <v>14.2182</v>
      </c>
      <c r="S30" s="67">
        <f t="shared" si="4"/>
        <v>14</v>
      </c>
    </row>
    <row r="31" spans="1:19" x14ac:dyDescent="0.3">
      <c r="A31" s="63" t="s">
        <v>946</v>
      </c>
      <c r="B31" s="64">
        <f>VLOOKUP($A31,'Return Data'!$B$7:$R$2843,3,0)</f>
        <v>44302</v>
      </c>
      <c r="C31" s="65">
        <f>VLOOKUP($A31,'Return Data'!$B$7:$R$2843,4,0)</f>
        <v>43.156700000000001</v>
      </c>
      <c r="D31" s="65">
        <f>VLOOKUP($A31,'Return Data'!$B$7:$R$2843,10,0)</f>
        <v>5.1642999999999999</v>
      </c>
      <c r="E31" s="66">
        <f t="shared" si="0"/>
        <v>12</v>
      </c>
      <c r="F31" s="65">
        <f>VLOOKUP($A31,'Return Data'!$B$7:$R$2843,11,0)</f>
        <v>26.601900000000001</v>
      </c>
      <c r="G31" s="66">
        <f t="shared" si="15"/>
        <v>21</v>
      </c>
      <c r="H31" s="65">
        <f>VLOOKUP($A31,'Return Data'!$B$7:$R$2843,12,0)</f>
        <v>38.1753</v>
      </c>
      <c r="I31" s="66">
        <f t="shared" si="16"/>
        <v>21</v>
      </c>
      <c r="J31" s="65">
        <f>VLOOKUP($A31,'Return Data'!$B$7:$R$2843,13,0)</f>
        <v>57.430900000000001</v>
      </c>
      <c r="K31" s="66">
        <f t="shared" si="17"/>
        <v>21</v>
      </c>
      <c r="L31" s="65">
        <f>VLOOKUP($A31,'Return Data'!$B$7:$R$2843,17,0)</f>
        <v>11.218</v>
      </c>
      <c r="M31" s="66">
        <f t="shared" si="18"/>
        <v>18</v>
      </c>
      <c r="N31" s="65">
        <f>VLOOKUP($A31,'Return Data'!$B$7:$R$2843,14,0)</f>
        <v>9.0731999999999999</v>
      </c>
      <c r="O31" s="66">
        <f t="shared" si="19"/>
        <v>11</v>
      </c>
      <c r="P31" s="65">
        <f>VLOOKUP($A31,'Return Data'!$B$7:$R$2843,15,0)</f>
        <v>14.597899999999999</v>
      </c>
      <c r="Q31" s="66">
        <f t="shared" si="20"/>
        <v>8</v>
      </c>
      <c r="R31" s="65">
        <f>VLOOKUP($A31,'Return Data'!$B$7:$R$2843,16,0)</f>
        <v>10.892899999999999</v>
      </c>
      <c r="S31" s="67">
        <f t="shared" si="4"/>
        <v>27</v>
      </c>
    </row>
    <row r="32" spans="1:19" x14ac:dyDescent="0.3">
      <c r="A32" s="63" t="s">
        <v>948</v>
      </c>
      <c r="B32" s="64">
        <f>VLOOKUP($A32,'Return Data'!$B$7:$R$2843,3,0)</f>
        <v>44302</v>
      </c>
      <c r="C32" s="65">
        <f>VLOOKUP($A32,'Return Data'!$B$7:$R$2843,4,0)</f>
        <v>274.36799999999999</v>
      </c>
      <c r="D32" s="65">
        <f>VLOOKUP($A32,'Return Data'!$B$7:$R$2843,10,0)</f>
        <v>5.2755999999999998</v>
      </c>
      <c r="E32" s="66">
        <f t="shared" si="0"/>
        <v>9</v>
      </c>
      <c r="F32" s="65">
        <f>VLOOKUP($A32,'Return Data'!$B$7:$R$2843,11,0)</f>
        <v>27.688700000000001</v>
      </c>
      <c r="G32" s="66">
        <f t="shared" si="15"/>
        <v>19</v>
      </c>
      <c r="H32" s="65">
        <f>VLOOKUP($A32,'Return Data'!$B$7:$R$2843,12,0)</f>
        <v>40.1751</v>
      </c>
      <c r="I32" s="66">
        <f t="shared" si="16"/>
        <v>17</v>
      </c>
      <c r="J32" s="65">
        <f>VLOOKUP($A32,'Return Data'!$B$7:$R$2843,13,0)</f>
        <v>62.635599999999997</v>
      </c>
      <c r="K32" s="66">
        <f t="shared" si="17"/>
        <v>15</v>
      </c>
      <c r="L32" s="65">
        <f>VLOOKUP($A32,'Return Data'!$B$7:$R$2843,17,0)</f>
        <v>16.1251</v>
      </c>
      <c r="M32" s="66">
        <f t="shared" si="18"/>
        <v>6</v>
      </c>
      <c r="N32" s="65">
        <f>VLOOKUP($A32,'Return Data'!$B$7:$R$2843,14,0)</f>
        <v>11.7514</v>
      </c>
      <c r="O32" s="66">
        <f t="shared" si="19"/>
        <v>3</v>
      </c>
      <c r="P32" s="65">
        <f>VLOOKUP($A32,'Return Data'!$B$7:$R$2843,15,0)</f>
        <v>13.3368</v>
      </c>
      <c r="Q32" s="66">
        <f t="shared" si="20"/>
        <v>13</v>
      </c>
      <c r="R32" s="65">
        <f>VLOOKUP($A32,'Return Data'!$B$7:$R$2843,16,0)</f>
        <v>12.4823</v>
      </c>
      <c r="S32" s="67">
        <f t="shared" si="4"/>
        <v>19</v>
      </c>
    </row>
    <row r="33" spans="1:19" x14ac:dyDescent="0.3">
      <c r="A33" s="63" t="s">
        <v>951</v>
      </c>
      <c r="B33" s="64">
        <f>VLOOKUP($A33,'Return Data'!$B$7:$R$2843,3,0)</f>
        <v>44302</v>
      </c>
      <c r="C33" s="65">
        <f>VLOOKUP($A33,'Return Data'!$B$7:$R$2843,4,0)</f>
        <v>13.01</v>
      </c>
      <c r="D33" s="65">
        <f>VLOOKUP($A33,'Return Data'!$B$7:$R$2843,10,0)</f>
        <v>2.1995</v>
      </c>
      <c r="E33" s="66">
        <f t="shared" si="0"/>
        <v>24</v>
      </c>
      <c r="F33" s="65">
        <f>VLOOKUP($A33,'Return Data'!$B$7:$R$2843,11,0)</f>
        <v>21.475300000000001</v>
      </c>
      <c r="G33" s="66">
        <f t="shared" si="15"/>
        <v>25</v>
      </c>
      <c r="H33" s="65">
        <f>VLOOKUP($A33,'Return Data'!$B$7:$R$2843,12,0)</f>
        <v>36.947400000000002</v>
      </c>
      <c r="I33" s="66">
        <f t="shared" ref="I33" si="21">RANK(H33,H$8:H$34,0)</f>
        <v>23</v>
      </c>
      <c r="J33" s="65">
        <f>VLOOKUP($A33,'Return Data'!$B$7:$R$2843,13,0)</f>
        <v>61.815899999999999</v>
      </c>
      <c r="K33" s="66">
        <f t="shared" ref="K33" si="22">RANK(J33,J$8:J$34,0)</f>
        <v>17</v>
      </c>
      <c r="L33" s="65"/>
      <c r="M33" s="66"/>
      <c r="N33" s="65"/>
      <c r="O33" s="66"/>
      <c r="P33" s="65"/>
      <c r="Q33" s="66"/>
      <c r="R33" s="65">
        <f>VLOOKUP($A33,'Return Data'!$B$7:$R$2843,16,0)</f>
        <v>21.318200000000001</v>
      </c>
      <c r="S33" s="67">
        <f t="shared" si="4"/>
        <v>3</v>
      </c>
    </row>
    <row r="34" spans="1:19" x14ac:dyDescent="0.3">
      <c r="A34" s="63" t="s">
        <v>953</v>
      </c>
      <c r="B34" s="64">
        <f>VLOOKUP($A34,'Return Data'!$B$7:$R$2843,3,0)</f>
        <v>44302</v>
      </c>
      <c r="C34" s="65">
        <f>VLOOKUP($A34,'Return Data'!$B$7:$R$2843,4,0)</f>
        <v>157.5538</v>
      </c>
      <c r="D34" s="65">
        <f>VLOOKUP($A34,'Return Data'!$B$7:$R$2843,10,0)</f>
        <v>6.6025</v>
      </c>
      <c r="E34" s="66">
        <f t="shared" si="0"/>
        <v>4</v>
      </c>
      <c r="F34" s="65">
        <f>VLOOKUP($A34,'Return Data'!$B$7:$R$2843,11,0)</f>
        <v>36.704700000000003</v>
      </c>
      <c r="G34" s="66">
        <f t="shared" si="15"/>
        <v>1</v>
      </c>
      <c r="H34" s="65">
        <f>VLOOKUP($A34,'Return Data'!$B$7:$R$2843,12,0)</f>
        <v>46.382199999999997</v>
      </c>
      <c r="I34" s="66">
        <f>RANK(H34,H$8:H$34,0)</f>
        <v>2</v>
      </c>
      <c r="J34" s="65">
        <f>VLOOKUP($A34,'Return Data'!$B$7:$R$2843,13,0)</f>
        <v>69.523899999999998</v>
      </c>
      <c r="K34" s="66">
        <f>RANK(J34,J$8:J$34,0)</f>
        <v>3</v>
      </c>
      <c r="L34" s="65">
        <f>VLOOKUP($A34,'Return Data'!$B$7:$R$2843,17,0)</f>
        <v>11.3558</v>
      </c>
      <c r="M34" s="66">
        <f>RANK(L34,L$8:L$34,0)</f>
        <v>17</v>
      </c>
      <c r="N34" s="65">
        <f>VLOOKUP($A34,'Return Data'!$B$7:$R$2843,14,0)</f>
        <v>7.1428000000000003</v>
      </c>
      <c r="O34" s="66">
        <f>RANK(N34,N$8:N$34,0)</f>
        <v>18</v>
      </c>
      <c r="P34" s="65">
        <f>VLOOKUP($A34,'Return Data'!$B$7:$R$2843,15,0)</f>
        <v>11.1136</v>
      </c>
      <c r="Q34" s="66">
        <f>RANK(P34,P$8:P$34,0)</f>
        <v>19</v>
      </c>
      <c r="R34" s="65">
        <f>VLOOKUP($A34,'Return Data'!$B$7:$R$2843,16,0)</f>
        <v>11.4712</v>
      </c>
      <c r="S34" s="67">
        <f t="shared" si="4"/>
        <v>23</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4.3683185185185192</v>
      </c>
      <c r="E36" s="74"/>
      <c r="F36" s="75">
        <f>AVERAGE(F8:F34)</f>
        <v>29.033699999999993</v>
      </c>
      <c r="G36" s="74"/>
      <c r="H36" s="75">
        <f>AVERAGE(H8:H34)</f>
        <v>40.920251851851852</v>
      </c>
      <c r="I36" s="74"/>
      <c r="J36" s="75">
        <f>AVERAGE(J8:J34)</f>
        <v>61.740262962962966</v>
      </c>
      <c r="K36" s="74"/>
      <c r="L36" s="75">
        <f>AVERAGE(L8:L34)</f>
        <v>14.07618260869565</v>
      </c>
      <c r="M36" s="74"/>
      <c r="N36" s="75">
        <f>AVERAGE(N8:N34)</f>
        <v>9.1372545454545424</v>
      </c>
      <c r="O36" s="74"/>
      <c r="P36" s="75">
        <f>AVERAGE(P8:P34)</f>
        <v>13.663509090909089</v>
      </c>
      <c r="Q36" s="74"/>
      <c r="R36" s="75">
        <f>AVERAGE(R8:R34)</f>
        <v>15.571355555555558</v>
      </c>
      <c r="S36" s="76"/>
    </row>
    <row r="37" spans="1:19" x14ac:dyDescent="0.3">
      <c r="A37" s="73" t="s">
        <v>28</v>
      </c>
      <c r="B37" s="74"/>
      <c r="C37" s="74"/>
      <c r="D37" s="75">
        <f>MIN(D8:D34)</f>
        <v>4.6699999999999998E-2</v>
      </c>
      <c r="E37" s="74"/>
      <c r="F37" s="75">
        <f>MIN(F8:F34)</f>
        <v>19.177299999999999</v>
      </c>
      <c r="G37" s="74"/>
      <c r="H37" s="75">
        <f>MIN(H8:H34)</f>
        <v>33.188299999999998</v>
      </c>
      <c r="I37" s="74"/>
      <c r="J37" s="75">
        <f>MIN(J8:J34)</f>
        <v>50.973700000000001</v>
      </c>
      <c r="K37" s="74"/>
      <c r="L37" s="75">
        <f>MIN(L8:L34)</f>
        <v>9.2792999999999992</v>
      </c>
      <c r="M37" s="74"/>
      <c r="N37" s="75">
        <f>MIN(N8:N34)</f>
        <v>4.5688000000000004</v>
      </c>
      <c r="O37" s="74"/>
      <c r="P37" s="75">
        <f>MIN(P8:P34)</f>
        <v>9.6476000000000006</v>
      </c>
      <c r="Q37" s="74"/>
      <c r="R37" s="75">
        <f>MIN(R8:R34)</f>
        <v>10.892899999999999</v>
      </c>
      <c r="S37" s="76"/>
    </row>
    <row r="38" spans="1:19" ht="15" thickBot="1" x14ac:dyDescent="0.35">
      <c r="A38" s="77" t="s">
        <v>29</v>
      </c>
      <c r="B38" s="78"/>
      <c r="C38" s="78"/>
      <c r="D38" s="79">
        <f>MAX(D8:D34)</f>
        <v>8.4564000000000004</v>
      </c>
      <c r="E38" s="78"/>
      <c r="F38" s="79">
        <f>MAX(F8:F34)</f>
        <v>36.704700000000003</v>
      </c>
      <c r="G38" s="78"/>
      <c r="H38" s="79">
        <f>MAX(H8:H34)</f>
        <v>47.177599999999998</v>
      </c>
      <c r="I38" s="78"/>
      <c r="J38" s="79">
        <f>MAX(J8:J34)</f>
        <v>71.679299999999998</v>
      </c>
      <c r="K38" s="78"/>
      <c r="L38" s="79">
        <f>MAX(L8:L34)</f>
        <v>21.895600000000002</v>
      </c>
      <c r="M38" s="78"/>
      <c r="N38" s="79">
        <f>MAX(N8:N34)</f>
        <v>16.077100000000002</v>
      </c>
      <c r="O38" s="78"/>
      <c r="P38" s="79">
        <f>MAX(P8:P34)</f>
        <v>20.5306</v>
      </c>
      <c r="Q38" s="78"/>
      <c r="R38" s="79">
        <f>MAX(R8:R34)</f>
        <v>23.873100000000001</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343</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44302</v>
      </c>
      <c r="C8" s="65">
        <f>VLOOKUP($A8,'Return Data'!$B$7:$R$2843,4,0)</f>
        <v>50.24</v>
      </c>
      <c r="D8" s="65">
        <f>VLOOKUP($A8,'Return Data'!$B$7:$R$2843,10,0)</f>
        <v>0.88349999999999995</v>
      </c>
      <c r="E8" s="66">
        <f t="shared" ref="E8:E39" si="0">RANK(D8,D$8:D$71,0)</f>
        <v>58</v>
      </c>
      <c r="F8" s="65">
        <f>VLOOKUP($A8,'Return Data'!$B$7:$R$2843,11,0)</f>
        <v>19.334900000000001</v>
      </c>
      <c r="G8" s="66">
        <f t="shared" ref="G8:G39" si="1">RANK(F8,F$8:F$71,0)</f>
        <v>61</v>
      </c>
      <c r="H8" s="65">
        <f>VLOOKUP($A8,'Return Data'!$B$7:$R$2843,12,0)</f>
        <v>28.589700000000001</v>
      </c>
      <c r="I8" s="66">
        <f t="shared" ref="I8:I29" si="2">RANK(H8,H$8:H$71,0)</f>
        <v>63</v>
      </c>
      <c r="J8" s="65">
        <f>VLOOKUP($A8,'Return Data'!$B$7:$R$2843,13,0)</f>
        <v>46.643300000000004</v>
      </c>
      <c r="K8" s="66">
        <f t="shared" ref="K8:K29" si="3">RANK(J8,J$8:J$71,0)</f>
        <v>62</v>
      </c>
      <c r="L8" s="65">
        <f>VLOOKUP($A8,'Return Data'!$B$7:$R$2843,17,0)</f>
        <v>8.5725999999999996</v>
      </c>
      <c r="M8" s="66">
        <f t="shared" ref="M8:M12" si="4">RANK(L8,L$8:L$71,0)</f>
        <v>51</v>
      </c>
      <c r="N8" s="65">
        <f>VLOOKUP($A8,'Return Data'!$B$7:$R$2843,14,0)</f>
        <v>6.2317999999999998</v>
      </c>
      <c r="O8" s="66">
        <f>RANK(N8,N$8:N$71,0)</f>
        <v>41</v>
      </c>
      <c r="P8" s="65">
        <f>VLOOKUP($A8,'Return Data'!$B$7:$R$2843,15,0)</f>
        <v>12.5595</v>
      </c>
      <c r="Q8" s="66">
        <f>RANK(P8,P$8:P$71,0)</f>
        <v>28</v>
      </c>
      <c r="R8" s="65">
        <f>VLOOKUP($A8,'Return Data'!$B$7:$R$2843,16,0)</f>
        <v>15.252599999999999</v>
      </c>
      <c r="S8" s="67">
        <f t="shared" ref="S8:S39" si="5">RANK(R8,R$8:R$71,0)</f>
        <v>20</v>
      </c>
    </row>
    <row r="9" spans="1:20" x14ac:dyDescent="0.3">
      <c r="A9" s="63" t="s">
        <v>164</v>
      </c>
      <c r="B9" s="64">
        <f>VLOOKUP($A9,'Return Data'!$B$7:$R$2843,3,0)</f>
        <v>44302</v>
      </c>
      <c r="C9" s="65">
        <f>VLOOKUP($A9,'Return Data'!$B$7:$R$2843,4,0)</f>
        <v>41.06</v>
      </c>
      <c r="D9" s="65">
        <f>VLOOKUP($A9,'Return Data'!$B$7:$R$2843,10,0)</f>
        <v>0.98380000000000001</v>
      </c>
      <c r="E9" s="66">
        <f t="shared" si="0"/>
        <v>57</v>
      </c>
      <c r="F9" s="65">
        <f>VLOOKUP($A9,'Return Data'!$B$7:$R$2843,11,0)</f>
        <v>19.499400000000001</v>
      </c>
      <c r="G9" s="66">
        <f t="shared" si="1"/>
        <v>60</v>
      </c>
      <c r="H9" s="65">
        <f>VLOOKUP($A9,'Return Data'!$B$7:$R$2843,12,0)</f>
        <v>28.997800000000002</v>
      </c>
      <c r="I9" s="66">
        <f t="shared" si="2"/>
        <v>61</v>
      </c>
      <c r="J9" s="65">
        <f>VLOOKUP($A9,'Return Data'!$B$7:$R$2843,13,0)</f>
        <v>47.326900000000002</v>
      </c>
      <c r="K9" s="66">
        <f t="shared" si="3"/>
        <v>61</v>
      </c>
      <c r="L9" s="65">
        <f>VLOOKUP($A9,'Return Data'!$B$7:$R$2843,17,0)</f>
        <v>9.8142999999999994</v>
      </c>
      <c r="M9" s="66">
        <f t="shared" si="4"/>
        <v>45</v>
      </c>
      <c r="N9" s="65">
        <f>VLOOKUP($A9,'Return Data'!$B$7:$R$2843,14,0)</f>
        <v>7.3005000000000004</v>
      </c>
      <c r="O9" s="66">
        <f>RANK(N9,N$8:N$71,0)</f>
        <v>34</v>
      </c>
      <c r="P9" s="65">
        <f>VLOOKUP($A9,'Return Data'!$B$7:$R$2843,15,0)</f>
        <v>13.364100000000001</v>
      </c>
      <c r="Q9" s="66">
        <f>RANK(P9,P$8:P$71,0)</f>
        <v>23</v>
      </c>
      <c r="R9" s="65">
        <f>VLOOKUP($A9,'Return Data'!$B$7:$R$2843,16,0)</f>
        <v>16.0246</v>
      </c>
      <c r="S9" s="67">
        <f t="shared" si="5"/>
        <v>16</v>
      </c>
    </row>
    <row r="10" spans="1:20" x14ac:dyDescent="0.3">
      <c r="A10" s="63" t="s">
        <v>165</v>
      </c>
      <c r="B10" s="64">
        <f>VLOOKUP($A10,'Return Data'!$B$7:$R$2843,3,0)</f>
        <v>44302</v>
      </c>
      <c r="C10" s="65">
        <f>VLOOKUP($A10,'Return Data'!$B$7:$R$2843,4,0)</f>
        <v>66.372299999999996</v>
      </c>
      <c r="D10" s="65">
        <f>VLOOKUP($A10,'Return Data'!$B$7:$R$2843,10,0)</f>
        <v>1.8281000000000001</v>
      </c>
      <c r="E10" s="66">
        <f t="shared" si="0"/>
        <v>49</v>
      </c>
      <c r="F10" s="65">
        <f>VLOOKUP($A10,'Return Data'!$B$7:$R$2843,11,0)</f>
        <v>28.878299999999999</v>
      </c>
      <c r="G10" s="66">
        <f t="shared" si="1"/>
        <v>33</v>
      </c>
      <c r="H10" s="65">
        <f>VLOOKUP($A10,'Return Data'!$B$7:$R$2843,12,0)</f>
        <v>39.5015</v>
      </c>
      <c r="I10" s="66">
        <f t="shared" si="2"/>
        <v>37</v>
      </c>
      <c r="J10" s="65">
        <f>VLOOKUP($A10,'Return Data'!$B$7:$R$2843,13,0)</f>
        <v>54.817900000000002</v>
      </c>
      <c r="K10" s="66">
        <f t="shared" si="3"/>
        <v>54</v>
      </c>
      <c r="L10" s="65">
        <f>VLOOKUP($A10,'Return Data'!$B$7:$R$2843,17,0)</f>
        <v>17.631699999999999</v>
      </c>
      <c r="M10" s="66">
        <f t="shared" si="4"/>
        <v>13</v>
      </c>
      <c r="N10" s="65">
        <f>VLOOKUP($A10,'Return Data'!$B$7:$R$2843,14,0)</f>
        <v>13.337300000000001</v>
      </c>
      <c r="O10" s="66">
        <f>RANK(N10,N$8:N$71,0)</f>
        <v>8</v>
      </c>
      <c r="P10" s="65">
        <f>VLOOKUP($A10,'Return Data'!$B$7:$R$2843,15,0)</f>
        <v>16.447099999999999</v>
      </c>
      <c r="Q10" s="66">
        <f>RANK(P10,P$8:P$71,0)</f>
        <v>9</v>
      </c>
      <c r="R10" s="65">
        <f>VLOOKUP($A10,'Return Data'!$B$7:$R$2843,16,0)</f>
        <v>19.7239</v>
      </c>
      <c r="S10" s="67">
        <f t="shared" si="5"/>
        <v>7</v>
      </c>
    </row>
    <row r="11" spans="1:20" x14ac:dyDescent="0.3">
      <c r="A11" s="63" t="s">
        <v>166</v>
      </c>
      <c r="B11" s="64">
        <f>VLOOKUP($A11,'Return Data'!$B$7:$R$2843,3,0)</f>
        <v>44302</v>
      </c>
      <c r="C11" s="65">
        <f>VLOOKUP($A11,'Return Data'!$B$7:$R$2843,4,0)</f>
        <v>61.49</v>
      </c>
      <c r="D11" s="65">
        <f>VLOOKUP($A11,'Return Data'!$B$7:$R$2843,10,0)</f>
        <v>3.1019000000000001</v>
      </c>
      <c r="E11" s="66">
        <f t="shared" si="0"/>
        <v>35</v>
      </c>
      <c r="F11" s="65">
        <f>VLOOKUP($A11,'Return Data'!$B$7:$R$2843,11,0)</f>
        <v>26.5747</v>
      </c>
      <c r="G11" s="66">
        <f t="shared" si="1"/>
        <v>44</v>
      </c>
      <c r="H11" s="65">
        <f>VLOOKUP($A11,'Return Data'!$B$7:$R$2843,12,0)</f>
        <v>40.26</v>
      </c>
      <c r="I11" s="66">
        <f t="shared" si="2"/>
        <v>36</v>
      </c>
      <c r="J11" s="65">
        <f>VLOOKUP($A11,'Return Data'!$B$7:$R$2843,13,0)</f>
        <v>62.930599999999998</v>
      </c>
      <c r="K11" s="66">
        <f t="shared" si="3"/>
        <v>36</v>
      </c>
      <c r="L11" s="65">
        <f>VLOOKUP($A11,'Return Data'!$B$7:$R$2843,17,0)</f>
        <v>13.317299999999999</v>
      </c>
      <c r="M11" s="66">
        <f t="shared" si="4"/>
        <v>29</v>
      </c>
      <c r="N11" s="65">
        <f>VLOOKUP($A11,'Return Data'!$B$7:$R$2843,14,0)</f>
        <v>6.9751000000000003</v>
      </c>
      <c r="O11" s="66">
        <f>RANK(N11,N$8:N$71,0)</f>
        <v>36</v>
      </c>
      <c r="P11" s="65">
        <f>VLOOKUP($A11,'Return Data'!$B$7:$R$2843,15,0)</f>
        <v>11.7501</v>
      </c>
      <c r="Q11" s="66">
        <f>RANK(P11,P$8:P$71,0)</f>
        <v>30</v>
      </c>
      <c r="R11" s="65">
        <f>VLOOKUP($A11,'Return Data'!$B$7:$R$2843,16,0)</f>
        <v>7.2134999999999998</v>
      </c>
      <c r="S11" s="67">
        <f t="shared" si="5"/>
        <v>54</v>
      </c>
    </row>
    <row r="12" spans="1:20" x14ac:dyDescent="0.3">
      <c r="A12" s="63" t="s">
        <v>167</v>
      </c>
      <c r="B12" s="64">
        <f>VLOOKUP($A12,'Return Data'!$B$7:$R$2843,3,0)</f>
        <v>44302</v>
      </c>
      <c r="C12" s="65">
        <f>VLOOKUP($A12,'Return Data'!$B$7:$R$2843,4,0)</f>
        <v>53.966000000000001</v>
      </c>
      <c r="D12" s="65">
        <f>VLOOKUP($A12,'Return Data'!$B$7:$R$2843,10,0)</f>
        <v>0.57210000000000005</v>
      </c>
      <c r="E12" s="66">
        <f t="shared" si="0"/>
        <v>60</v>
      </c>
      <c r="F12" s="65">
        <f>VLOOKUP($A12,'Return Data'!$B$7:$R$2843,11,0)</f>
        <v>22.330300000000001</v>
      </c>
      <c r="G12" s="66">
        <f t="shared" si="1"/>
        <v>57</v>
      </c>
      <c r="H12" s="65">
        <f>VLOOKUP($A12,'Return Data'!$B$7:$R$2843,12,0)</f>
        <v>32.885199999999998</v>
      </c>
      <c r="I12" s="66">
        <f t="shared" si="2"/>
        <v>56</v>
      </c>
      <c r="J12" s="65">
        <f>VLOOKUP($A12,'Return Data'!$B$7:$R$2843,13,0)</f>
        <v>52.081200000000003</v>
      </c>
      <c r="K12" s="66">
        <f t="shared" si="3"/>
        <v>56</v>
      </c>
      <c r="L12" s="65">
        <f>VLOOKUP($A12,'Return Data'!$B$7:$R$2843,17,0)</f>
        <v>16.322399999999998</v>
      </c>
      <c r="M12" s="66">
        <f t="shared" si="4"/>
        <v>19</v>
      </c>
      <c r="N12" s="65">
        <f>VLOOKUP($A12,'Return Data'!$B$7:$R$2843,14,0)</f>
        <v>11.6487</v>
      </c>
      <c r="O12" s="66">
        <f>RANK(N12,N$8:N$71,0)</f>
        <v>16</v>
      </c>
      <c r="P12" s="65">
        <f>VLOOKUP($A12,'Return Data'!$B$7:$R$2843,15,0)</f>
        <v>13.159000000000001</v>
      </c>
      <c r="Q12" s="66">
        <f>RANK(P12,P$8:P$71,0)</f>
        <v>24</v>
      </c>
      <c r="R12" s="65">
        <f>VLOOKUP($A12,'Return Data'!$B$7:$R$2843,16,0)</f>
        <v>14.924799999999999</v>
      </c>
      <c r="S12" s="67">
        <f t="shared" si="5"/>
        <v>26</v>
      </c>
    </row>
    <row r="13" spans="1:20" x14ac:dyDescent="0.3">
      <c r="A13" s="63" t="s">
        <v>168</v>
      </c>
      <c r="B13" s="64">
        <f>VLOOKUP($A13,'Return Data'!$B$7:$R$2843,3,0)</f>
        <v>44302</v>
      </c>
      <c r="C13" s="65">
        <f>VLOOKUP($A13,'Return Data'!$B$7:$R$2843,4,0)</f>
        <v>13.7</v>
      </c>
      <c r="D13" s="65">
        <f>VLOOKUP($A13,'Return Data'!$B$7:$R$2843,10,0)</f>
        <v>8.5578000000000003</v>
      </c>
      <c r="E13" s="66">
        <f t="shared" si="0"/>
        <v>8</v>
      </c>
      <c r="F13" s="65">
        <f>VLOOKUP($A13,'Return Data'!$B$7:$R$2843,11,0)</f>
        <v>30.352</v>
      </c>
      <c r="G13" s="66">
        <f t="shared" si="1"/>
        <v>28</v>
      </c>
      <c r="H13" s="65">
        <f>VLOOKUP($A13,'Return Data'!$B$7:$R$2843,12,0)</f>
        <v>50.881100000000004</v>
      </c>
      <c r="I13" s="66">
        <f t="shared" si="2"/>
        <v>15</v>
      </c>
      <c r="J13" s="65">
        <f>VLOOKUP($A13,'Return Data'!$B$7:$R$2843,13,0)</f>
        <v>69.764600000000002</v>
      </c>
      <c r="K13" s="66">
        <f t="shared" si="3"/>
        <v>18</v>
      </c>
      <c r="L13" s="65">
        <f>VLOOKUP($A13,'Return Data'!$B$7:$R$2843,17,0)</f>
        <v>24.7347</v>
      </c>
      <c r="M13" s="66">
        <f t="shared" ref="M13" si="6">RANK(L13,L$8:L$71,0)</f>
        <v>5</v>
      </c>
      <c r="N13" s="65"/>
      <c r="O13" s="66"/>
      <c r="P13" s="65"/>
      <c r="Q13" s="66"/>
      <c r="R13" s="65">
        <f>VLOOKUP($A13,'Return Data'!$B$7:$R$2843,16,0)</f>
        <v>10.488899999999999</v>
      </c>
      <c r="S13" s="67">
        <f t="shared" si="5"/>
        <v>49</v>
      </c>
    </row>
    <row r="14" spans="1:20" x14ac:dyDescent="0.3">
      <c r="A14" s="63" t="s">
        <v>169</v>
      </c>
      <c r="B14" s="64">
        <f>VLOOKUP($A14,'Return Data'!$B$7:$R$2843,3,0)</f>
        <v>44302</v>
      </c>
      <c r="C14" s="65">
        <f>VLOOKUP($A14,'Return Data'!$B$7:$R$2843,4,0)</f>
        <v>16.63</v>
      </c>
      <c r="D14" s="65">
        <f>VLOOKUP($A14,'Return Data'!$B$7:$R$2843,10,0)</f>
        <v>7.9870000000000001</v>
      </c>
      <c r="E14" s="66">
        <f t="shared" si="0"/>
        <v>10</v>
      </c>
      <c r="F14" s="65">
        <f>VLOOKUP($A14,'Return Data'!$B$7:$R$2843,11,0)</f>
        <v>30.739000000000001</v>
      </c>
      <c r="G14" s="66">
        <f t="shared" si="1"/>
        <v>24</v>
      </c>
      <c r="H14" s="65">
        <f>VLOOKUP($A14,'Return Data'!$B$7:$R$2843,12,0)</f>
        <v>52.15</v>
      </c>
      <c r="I14" s="66">
        <f t="shared" si="2"/>
        <v>14</v>
      </c>
      <c r="J14" s="65">
        <f>VLOOKUP($A14,'Return Data'!$B$7:$R$2843,13,0)</f>
        <v>69.520899999999997</v>
      </c>
      <c r="K14" s="66">
        <f t="shared" si="3"/>
        <v>19</v>
      </c>
      <c r="L14" s="65">
        <f>VLOOKUP($A14,'Return Data'!$B$7:$R$2843,17,0)</f>
        <v>22.9771</v>
      </c>
      <c r="M14" s="66">
        <f>RANK(L14,L$8:L$71,0)</f>
        <v>6</v>
      </c>
      <c r="N14" s="65"/>
      <c r="O14" s="66"/>
      <c r="P14" s="65"/>
      <c r="Q14" s="66"/>
      <c r="R14" s="65">
        <f>VLOOKUP($A14,'Return Data'!$B$7:$R$2843,16,0)</f>
        <v>22.630800000000001</v>
      </c>
      <c r="S14" s="67">
        <f t="shared" si="5"/>
        <v>3</v>
      </c>
    </row>
    <row r="15" spans="1:20" x14ac:dyDescent="0.3">
      <c r="A15" s="63" t="s">
        <v>170</v>
      </c>
      <c r="B15" s="64">
        <f>VLOOKUP($A15,'Return Data'!$B$7:$R$2843,3,0)</f>
        <v>44302</v>
      </c>
      <c r="C15" s="65">
        <f>VLOOKUP($A15,'Return Data'!$B$7:$R$2843,4,0)</f>
        <v>88.17</v>
      </c>
      <c r="D15" s="65">
        <f>VLOOKUP($A15,'Return Data'!$B$7:$R$2843,10,0)</f>
        <v>6.05</v>
      </c>
      <c r="E15" s="66">
        <f t="shared" si="0"/>
        <v>21</v>
      </c>
      <c r="F15" s="65">
        <f>VLOOKUP($A15,'Return Data'!$B$7:$R$2843,11,0)</f>
        <v>28.734100000000002</v>
      </c>
      <c r="G15" s="66">
        <f t="shared" si="1"/>
        <v>34</v>
      </c>
      <c r="H15" s="65">
        <f>VLOOKUP($A15,'Return Data'!$B$7:$R$2843,12,0)</f>
        <v>49.745199999999997</v>
      </c>
      <c r="I15" s="66">
        <f t="shared" si="2"/>
        <v>16</v>
      </c>
      <c r="J15" s="65">
        <f>VLOOKUP($A15,'Return Data'!$B$7:$R$2843,13,0)</f>
        <v>67.083600000000004</v>
      </c>
      <c r="K15" s="66">
        <f t="shared" si="3"/>
        <v>22</v>
      </c>
      <c r="L15" s="65">
        <f>VLOOKUP($A15,'Return Data'!$B$7:$R$2843,17,0)</f>
        <v>26.240400000000001</v>
      </c>
      <c r="M15" s="66">
        <f t="shared" ref="M15:M29" si="7">RANK(L15,L$8:L$71,0)</f>
        <v>4</v>
      </c>
      <c r="N15" s="65">
        <f>VLOOKUP($A15,'Return Data'!$B$7:$R$2843,14,0)</f>
        <v>12.4544</v>
      </c>
      <c r="O15" s="66">
        <f t="shared" ref="O15:O24" si="8">RANK(N15,N$8:N$71,0)</f>
        <v>10</v>
      </c>
      <c r="P15" s="65">
        <f>VLOOKUP($A15,'Return Data'!$B$7:$R$2843,15,0)</f>
        <v>18.806000000000001</v>
      </c>
      <c r="Q15" s="66">
        <f>RANK(P15,P$8:P$71,0)</f>
        <v>3</v>
      </c>
      <c r="R15" s="65">
        <f>VLOOKUP($A15,'Return Data'!$B$7:$R$2843,16,0)</f>
        <v>17.357900000000001</v>
      </c>
      <c r="S15" s="67">
        <f t="shared" si="5"/>
        <v>11</v>
      </c>
    </row>
    <row r="16" spans="1:20" x14ac:dyDescent="0.3">
      <c r="A16" s="63" t="s">
        <v>171</v>
      </c>
      <c r="B16" s="64">
        <f>VLOOKUP($A16,'Return Data'!$B$7:$R$2843,3,0)</f>
        <v>44302</v>
      </c>
      <c r="C16" s="65">
        <f>VLOOKUP($A16,'Return Data'!$B$7:$R$2843,4,0)</f>
        <v>98.93</v>
      </c>
      <c r="D16" s="65">
        <f>VLOOKUP($A16,'Return Data'!$B$7:$R$2843,10,0)</f>
        <v>3.3104</v>
      </c>
      <c r="E16" s="66">
        <f t="shared" si="0"/>
        <v>33</v>
      </c>
      <c r="F16" s="65">
        <f>VLOOKUP($A16,'Return Data'!$B$7:$R$2843,11,0)</f>
        <v>25.801100000000002</v>
      </c>
      <c r="G16" s="66">
        <f t="shared" si="1"/>
        <v>49</v>
      </c>
      <c r="H16" s="65">
        <f>VLOOKUP($A16,'Return Data'!$B$7:$R$2843,12,0)</f>
        <v>43.0244</v>
      </c>
      <c r="I16" s="66">
        <f t="shared" si="2"/>
        <v>27</v>
      </c>
      <c r="J16" s="65">
        <f>VLOOKUP($A16,'Return Data'!$B$7:$R$2843,13,0)</f>
        <v>62.473300000000002</v>
      </c>
      <c r="K16" s="66">
        <f t="shared" si="3"/>
        <v>37</v>
      </c>
      <c r="L16" s="65">
        <f>VLOOKUP($A16,'Return Data'!$B$7:$R$2843,17,0)</f>
        <v>20.268899999999999</v>
      </c>
      <c r="M16" s="66">
        <f t="shared" si="7"/>
        <v>10</v>
      </c>
      <c r="N16" s="65">
        <f>VLOOKUP($A16,'Return Data'!$B$7:$R$2843,14,0)</f>
        <v>16.700199999999999</v>
      </c>
      <c r="O16" s="66">
        <f t="shared" si="8"/>
        <v>5</v>
      </c>
      <c r="P16" s="65">
        <f>VLOOKUP($A16,'Return Data'!$B$7:$R$2843,15,0)</f>
        <v>17.2271</v>
      </c>
      <c r="Q16" s="66">
        <f>RANK(P16,P$8:P$71,0)</f>
        <v>5</v>
      </c>
      <c r="R16" s="65">
        <f>VLOOKUP($A16,'Return Data'!$B$7:$R$2843,16,0)</f>
        <v>15.535</v>
      </c>
      <c r="S16" s="67">
        <f t="shared" si="5"/>
        <v>17</v>
      </c>
    </row>
    <row r="17" spans="1:19" x14ac:dyDescent="0.3">
      <c r="A17" s="63" t="s">
        <v>172</v>
      </c>
      <c r="B17" s="64">
        <f>VLOOKUP($A17,'Return Data'!$B$7:$R$2843,3,0)</f>
        <v>44302</v>
      </c>
      <c r="C17" s="65">
        <f>VLOOKUP($A17,'Return Data'!$B$7:$R$2843,4,0)</f>
        <v>69.873999999999995</v>
      </c>
      <c r="D17" s="65">
        <f>VLOOKUP($A17,'Return Data'!$B$7:$R$2843,10,0)</f>
        <v>5.1955</v>
      </c>
      <c r="E17" s="66">
        <f t="shared" si="0"/>
        <v>23</v>
      </c>
      <c r="F17" s="65">
        <f>VLOOKUP($A17,'Return Data'!$B$7:$R$2843,11,0)</f>
        <v>33.640599999999999</v>
      </c>
      <c r="G17" s="66">
        <f t="shared" si="1"/>
        <v>15</v>
      </c>
      <c r="H17" s="65">
        <f>VLOOKUP($A17,'Return Data'!$B$7:$R$2843,12,0)</f>
        <v>42.9998</v>
      </c>
      <c r="I17" s="66">
        <f t="shared" si="2"/>
        <v>28</v>
      </c>
      <c r="J17" s="65">
        <f>VLOOKUP($A17,'Return Data'!$B$7:$R$2843,13,0)</f>
        <v>67.801000000000002</v>
      </c>
      <c r="K17" s="66">
        <f t="shared" si="3"/>
        <v>21</v>
      </c>
      <c r="L17" s="65">
        <f>VLOOKUP($A17,'Return Data'!$B$7:$R$2843,17,0)</f>
        <v>17.037700000000001</v>
      </c>
      <c r="M17" s="66">
        <f t="shared" si="7"/>
        <v>14</v>
      </c>
      <c r="N17" s="65">
        <f>VLOOKUP($A17,'Return Data'!$B$7:$R$2843,14,0)</f>
        <v>13.2263</v>
      </c>
      <c r="O17" s="66">
        <f t="shared" si="8"/>
        <v>9</v>
      </c>
      <c r="P17" s="65">
        <f>VLOOKUP($A17,'Return Data'!$B$7:$R$2843,15,0)</f>
        <v>16.5456</v>
      </c>
      <c r="Q17" s="66">
        <f>RANK(P17,P$8:P$71,0)</f>
        <v>7</v>
      </c>
      <c r="R17" s="65">
        <f>VLOOKUP($A17,'Return Data'!$B$7:$R$2843,16,0)</f>
        <v>17.0488</v>
      </c>
      <c r="S17" s="67">
        <f t="shared" si="5"/>
        <v>13</v>
      </c>
    </row>
    <row r="18" spans="1:19" x14ac:dyDescent="0.3">
      <c r="A18" s="63" t="s">
        <v>173</v>
      </c>
      <c r="B18" s="64">
        <f>VLOOKUP($A18,'Return Data'!$B$7:$R$2843,3,0)</f>
        <v>44302</v>
      </c>
      <c r="C18" s="65">
        <f>VLOOKUP($A18,'Return Data'!$B$7:$R$2843,4,0)</f>
        <v>64.2</v>
      </c>
      <c r="D18" s="65">
        <f>VLOOKUP($A18,'Return Data'!$B$7:$R$2843,10,0)</f>
        <v>2.6051000000000002</v>
      </c>
      <c r="E18" s="66">
        <f t="shared" si="0"/>
        <v>43</v>
      </c>
      <c r="F18" s="65">
        <f>VLOOKUP($A18,'Return Data'!$B$7:$R$2843,11,0)</f>
        <v>26.179200000000002</v>
      </c>
      <c r="G18" s="66">
        <f t="shared" si="1"/>
        <v>46</v>
      </c>
      <c r="H18" s="65">
        <f>VLOOKUP($A18,'Return Data'!$B$7:$R$2843,12,0)</f>
        <v>38.720799999999997</v>
      </c>
      <c r="I18" s="66">
        <f t="shared" si="2"/>
        <v>46</v>
      </c>
      <c r="J18" s="65">
        <f>VLOOKUP($A18,'Return Data'!$B$7:$R$2843,13,0)</f>
        <v>58.596800000000002</v>
      </c>
      <c r="K18" s="66">
        <f t="shared" si="3"/>
        <v>50</v>
      </c>
      <c r="L18" s="65">
        <f>VLOOKUP($A18,'Return Data'!$B$7:$R$2843,17,0)</f>
        <v>13.5783</v>
      </c>
      <c r="M18" s="66">
        <f t="shared" si="7"/>
        <v>27</v>
      </c>
      <c r="N18" s="65">
        <f>VLOOKUP($A18,'Return Data'!$B$7:$R$2843,14,0)</f>
        <v>9.0972000000000008</v>
      </c>
      <c r="O18" s="66">
        <f t="shared" si="8"/>
        <v>27</v>
      </c>
      <c r="P18" s="65">
        <f>VLOOKUP($A18,'Return Data'!$B$7:$R$2843,15,0)</f>
        <v>12.684200000000001</v>
      </c>
      <c r="Q18" s="66">
        <f>RANK(P18,P$8:P$71,0)</f>
        <v>27</v>
      </c>
      <c r="R18" s="65">
        <f>VLOOKUP($A18,'Return Data'!$B$7:$R$2843,16,0)</f>
        <v>14.008800000000001</v>
      </c>
      <c r="S18" s="67">
        <f t="shared" si="5"/>
        <v>33</v>
      </c>
    </row>
    <row r="19" spans="1:19" x14ac:dyDescent="0.3">
      <c r="A19" s="81" t="s">
        <v>174</v>
      </c>
      <c r="B19" s="64">
        <f>VLOOKUP($A19,'Return Data'!$B$7:$R$2843,3,0)</f>
        <v>44302</v>
      </c>
      <c r="C19" s="65">
        <f>VLOOKUP($A19,'Return Data'!$B$7:$R$2843,4,0)</f>
        <v>18.4999</v>
      </c>
      <c r="D19" s="65">
        <f>VLOOKUP($A19,'Return Data'!$B$7:$R$2843,10,0)</f>
        <v>1.0780000000000001</v>
      </c>
      <c r="E19" s="66">
        <f t="shared" si="0"/>
        <v>56</v>
      </c>
      <c r="F19" s="65">
        <f>VLOOKUP($A19,'Return Data'!$B$7:$R$2843,11,0)</f>
        <v>22.177700000000002</v>
      </c>
      <c r="G19" s="66">
        <f t="shared" si="1"/>
        <v>58</v>
      </c>
      <c r="H19" s="65">
        <f>VLOOKUP($A19,'Return Data'!$B$7:$R$2843,12,0)</f>
        <v>33.316299999999998</v>
      </c>
      <c r="I19" s="66">
        <f t="shared" si="2"/>
        <v>54</v>
      </c>
      <c r="J19" s="65">
        <f>VLOOKUP($A19,'Return Data'!$B$7:$R$2843,13,0)</f>
        <v>55.517499999999998</v>
      </c>
      <c r="K19" s="66">
        <f t="shared" si="3"/>
        <v>53</v>
      </c>
      <c r="L19" s="65">
        <f>VLOOKUP($A19,'Return Data'!$B$7:$R$2843,17,0)</f>
        <v>9.2234999999999996</v>
      </c>
      <c r="M19" s="66">
        <f t="shared" si="7"/>
        <v>47</v>
      </c>
      <c r="N19" s="65">
        <f>VLOOKUP($A19,'Return Data'!$B$7:$R$2843,14,0)</f>
        <v>8.7741000000000007</v>
      </c>
      <c r="O19" s="66">
        <f t="shared" si="8"/>
        <v>28</v>
      </c>
      <c r="P19" s="65"/>
      <c r="Q19" s="66"/>
      <c r="R19" s="65">
        <f>VLOOKUP($A19,'Return Data'!$B$7:$R$2843,16,0)</f>
        <v>12.311</v>
      </c>
      <c r="S19" s="67">
        <f t="shared" si="5"/>
        <v>43</v>
      </c>
    </row>
    <row r="20" spans="1:19" x14ac:dyDescent="0.3">
      <c r="A20" s="63" t="s">
        <v>175</v>
      </c>
      <c r="B20" s="64">
        <f>VLOOKUP($A20,'Return Data'!$B$7:$R$2843,3,0)</f>
        <v>44302</v>
      </c>
      <c r="C20" s="65">
        <f>VLOOKUP($A20,'Return Data'!$B$7:$R$2843,4,0)</f>
        <v>739.28920000000005</v>
      </c>
      <c r="D20" s="65">
        <f>VLOOKUP($A20,'Return Data'!$B$7:$R$2843,10,0)</f>
        <v>2.262</v>
      </c>
      <c r="E20" s="66">
        <f t="shared" si="0"/>
        <v>47</v>
      </c>
      <c r="F20" s="65">
        <f>VLOOKUP($A20,'Return Data'!$B$7:$R$2843,11,0)</f>
        <v>33.7012</v>
      </c>
      <c r="G20" s="66">
        <f t="shared" si="1"/>
        <v>14</v>
      </c>
      <c r="H20" s="65">
        <f>VLOOKUP($A20,'Return Data'!$B$7:$R$2843,12,0)</f>
        <v>44.346200000000003</v>
      </c>
      <c r="I20" s="66">
        <f t="shared" si="2"/>
        <v>24</v>
      </c>
      <c r="J20" s="65">
        <f>VLOOKUP($A20,'Return Data'!$B$7:$R$2843,13,0)</f>
        <v>64.984999999999999</v>
      </c>
      <c r="K20" s="66">
        <f t="shared" si="3"/>
        <v>29</v>
      </c>
      <c r="L20" s="65">
        <f>VLOOKUP($A20,'Return Data'!$B$7:$R$2843,17,0)</f>
        <v>9.9998000000000005</v>
      </c>
      <c r="M20" s="66">
        <f t="shared" si="7"/>
        <v>43</v>
      </c>
      <c r="N20" s="65">
        <f>VLOOKUP($A20,'Return Data'!$B$7:$R$2843,14,0)</f>
        <v>8.6476000000000006</v>
      </c>
      <c r="O20" s="66">
        <f t="shared" si="8"/>
        <v>29</v>
      </c>
      <c r="P20" s="65">
        <f>VLOOKUP($A20,'Return Data'!$B$7:$R$2843,15,0)</f>
        <v>11.416399999999999</v>
      </c>
      <c r="Q20" s="66">
        <f>RANK(P20,P$8:P$71,0)</f>
        <v>32</v>
      </c>
      <c r="R20" s="65">
        <f>VLOOKUP($A20,'Return Data'!$B$7:$R$2843,16,0)</f>
        <v>14.3786</v>
      </c>
      <c r="S20" s="67">
        <f t="shared" si="5"/>
        <v>29</v>
      </c>
    </row>
    <row r="21" spans="1:19" x14ac:dyDescent="0.3">
      <c r="A21" s="63" t="s">
        <v>176</v>
      </c>
      <c r="B21" s="64">
        <f>VLOOKUP($A21,'Return Data'!$B$7:$R$2843,3,0)</f>
        <v>44302</v>
      </c>
      <c r="C21" s="65">
        <f>VLOOKUP($A21,'Return Data'!$B$7:$R$2843,4,0)</f>
        <v>471.07900000000001</v>
      </c>
      <c r="D21" s="65">
        <f>VLOOKUP($A21,'Return Data'!$B$7:$R$2843,10,0)</f>
        <v>3.2509000000000001</v>
      </c>
      <c r="E21" s="66">
        <f t="shared" si="0"/>
        <v>34</v>
      </c>
      <c r="F21" s="65">
        <f>VLOOKUP($A21,'Return Data'!$B$7:$R$2843,11,0)</f>
        <v>30.363499999999998</v>
      </c>
      <c r="G21" s="66">
        <f t="shared" si="1"/>
        <v>27</v>
      </c>
      <c r="H21" s="65">
        <f>VLOOKUP($A21,'Return Data'!$B$7:$R$2843,12,0)</f>
        <v>40.863599999999998</v>
      </c>
      <c r="I21" s="66">
        <f t="shared" si="2"/>
        <v>33</v>
      </c>
      <c r="J21" s="65">
        <f>VLOOKUP($A21,'Return Data'!$B$7:$R$2843,13,0)</f>
        <v>67.025000000000006</v>
      </c>
      <c r="K21" s="66">
        <f t="shared" si="3"/>
        <v>23</v>
      </c>
      <c r="L21" s="65">
        <f>VLOOKUP($A21,'Return Data'!$B$7:$R$2843,17,0)</f>
        <v>11.763299999999999</v>
      </c>
      <c r="M21" s="66">
        <f t="shared" si="7"/>
        <v>35</v>
      </c>
      <c r="N21" s="65">
        <f>VLOOKUP($A21,'Return Data'!$B$7:$R$2843,14,0)</f>
        <v>10.307399999999999</v>
      </c>
      <c r="O21" s="66">
        <f t="shared" si="8"/>
        <v>21</v>
      </c>
      <c r="P21" s="65">
        <f>VLOOKUP($A21,'Return Data'!$B$7:$R$2843,15,0)</f>
        <v>14.936400000000001</v>
      </c>
      <c r="Q21" s="66">
        <f>RANK(P21,P$8:P$71,0)</f>
        <v>14</v>
      </c>
      <c r="R21" s="65">
        <f>VLOOKUP($A21,'Return Data'!$B$7:$R$2843,16,0)</f>
        <v>15.091200000000001</v>
      </c>
      <c r="S21" s="67">
        <f t="shared" si="5"/>
        <v>23</v>
      </c>
    </row>
    <row r="22" spans="1:19" x14ac:dyDescent="0.3">
      <c r="A22" s="63" t="s">
        <v>177</v>
      </c>
      <c r="B22" s="64">
        <f>VLOOKUP($A22,'Return Data'!$B$7:$R$2843,3,0)</f>
        <v>44302</v>
      </c>
      <c r="C22" s="65">
        <f>VLOOKUP($A22,'Return Data'!$B$7:$R$2843,4,0)</f>
        <v>608.76499999999999</v>
      </c>
      <c r="D22" s="65">
        <f>VLOOKUP($A22,'Return Data'!$B$7:$R$2843,10,0)</f>
        <v>1.6102000000000001</v>
      </c>
      <c r="E22" s="66">
        <f t="shared" si="0"/>
        <v>50</v>
      </c>
      <c r="F22" s="65">
        <f>VLOOKUP($A22,'Return Data'!$B$7:$R$2843,11,0)</f>
        <v>25.6587</v>
      </c>
      <c r="G22" s="66">
        <f t="shared" si="1"/>
        <v>50</v>
      </c>
      <c r="H22" s="65">
        <f>VLOOKUP($A22,'Return Data'!$B$7:$R$2843,12,0)</f>
        <v>33.042700000000004</v>
      </c>
      <c r="I22" s="66">
        <f t="shared" si="2"/>
        <v>55</v>
      </c>
      <c r="J22" s="65">
        <f>VLOOKUP($A22,'Return Data'!$B$7:$R$2843,13,0)</f>
        <v>51.314799999999998</v>
      </c>
      <c r="K22" s="66">
        <f t="shared" si="3"/>
        <v>58</v>
      </c>
      <c r="L22" s="65">
        <f>VLOOKUP($A22,'Return Data'!$B$7:$R$2843,17,0)</f>
        <v>4.915</v>
      </c>
      <c r="M22" s="66">
        <f t="shared" si="7"/>
        <v>61</v>
      </c>
      <c r="N22" s="65">
        <f>VLOOKUP($A22,'Return Data'!$B$7:$R$2843,14,0)</f>
        <v>4.6940999999999997</v>
      </c>
      <c r="O22" s="66">
        <f t="shared" si="8"/>
        <v>45</v>
      </c>
      <c r="P22" s="65">
        <f>VLOOKUP($A22,'Return Data'!$B$7:$R$2843,15,0)</f>
        <v>10.763199999999999</v>
      </c>
      <c r="Q22" s="66">
        <f>RANK(P22,P$8:P$71,0)</f>
        <v>36</v>
      </c>
      <c r="R22" s="65">
        <f>VLOOKUP($A22,'Return Data'!$B$7:$R$2843,16,0)</f>
        <v>11.651999999999999</v>
      </c>
      <c r="S22" s="67">
        <f t="shared" si="5"/>
        <v>45</v>
      </c>
    </row>
    <row r="23" spans="1:19" x14ac:dyDescent="0.3">
      <c r="A23" s="63" t="s">
        <v>178</v>
      </c>
      <c r="B23" s="64">
        <f>VLOOKUP($A23,'Return Data'!$B$7:$R$2843,3,0)</f>
        <v>44302</v>
      </c>
      <c r="C23" s="65">
        <f>VLOOKUP($A23,'Return Data'!$B$7:$R$2843,4,0)</f>
        <v>48.148200000000003</v>
      </c>
      <c r="D23" s="65">
        <f>VLOOKUP($A23,'Return Data'!$B$7:$R$2843,10,0)</f>
        <v>1.1092</v>
      </c>
      <c r="E23" s="66">
        <f t="shared" si="0"/>
        <v>55</v>
      </c>
      <c r="F23" s="65">
        <f>VLOOKUP($A23,'Return Data'!$B$7:$R$2843,11,0)</f>
        <v>24.915900000000001</v>
      </c>
      <c r="G23" s="66">
        <f t="shared" si="1"/>
        <v>52</v>
      </c>
      <c r="H23" s="65">
        <f>VLOOKUP($A23,'Return Data'!$B$7:$R$2843,12,0)</f>
        <v>36.070700000000002</v>
      </c>
      <c r="I23" s="66">
        <f t="shared" si="2"/>
        <v>52</v>
      </c>
      <c r="J23" s="65">
        <f>VLOOKUP($A23,'Return Data'!$B$7:$R$2843,13,0)</f>
        <v>55.6678</v>
      </c>
      <c r="K23" s="66">
        <f t="shared" si="3"/>
        <v>52</v>
      </c>
      <c r="L23" s="65">
        <f>VLOOKUP($A23,'Return Data'!$B$7:$R$2843,17,0)</f>
        <v>10.721299999999999</v>
      </c>
      <c r="M23" s="66">
        <f t="shared" si="7"/>
        <v>39</v>
      </c>
      <c r="N23" s="65">
        <f>VLOOKUP($A23,'Return Data'!$B$7:$R$2843,14,0)</f>
        <v>6.7125000000000004</v>
      </c>
      <c r="O23" s="66">
        <f t="shared" si="8"/>
        <v>39</v>
      </c>
      <c r="P23" s="65">
        <f>VLOOKUP($A23,'Return Data'!$B$7:$R$2843,15,0)</f>
        <v>12.872999999999999</v>
      </c>
      <c r="Q23" s="66">
        <f>RANK(P23,P$8:P$71,0)</f>
        <v>25</v>
      </c>
      <c r="R23" s="65">
        <f>VLOOKUP($A23,'Return Data'!$B$7:$R$2843,16,0)</f>
        <v>13.4079</v>
      </c>
      <c r="S23" s="67">
        <f t="shared" si="5"/>
        <v>36</v>
      </c>
    </row>
    <row r="24" spans="1:19" x14ac:dyDescent="0.3">
      <c r="A24" s="63" t="s">
        <v>179</v>
      </c>
      <c r="B24" s="64">
        <f>VLOOKUP($A24,'Return Data'!$B$7:$R$2843,3,0)</f>
        <v>44302</v>
      </c>
      <c r="C24" s="65">
        <f>VLOOKUP($A24,'Return Data'!$B$7:$R$2843,4,0)</f>
        <v>517.20000000000005</v>
      </c>
      <c r="D24" s="65">
        <f>VLOOKUP($A24,'Return Data'!$B$7:$R$2843,10,0)</f>
        <v>2.5945999999999998</v>
      </c>
      <c r="E24" s="66">
        <f t="shared" si="0"/>
        <v>44</v>
      </c>
      <c r="F24" s="65">
        <f>VLOOKUP($A24,'Return Data'!$B$7:$R$2843,11,0)</f>
        <v>32.683399999999999</v>
      </c>
      <c r="G24" s="66">
        <f t="shared" si="1"/>
        <v>16</v>
      </c>
      <c r="H24" s="65">
        <f>VLOOKUP($A24,'Return Data'!$B$7:$R$2843,12,0)</f>
        <v>40.619900000000001</v>
      </c>
      <c r="I24" s="66">
        <f t="shared" si="2"/>
        <v>34</v>
      </c>
      <c r="J24" s="65">
        <f>VLOOKUP($A24,'Return Data'!$B$7:$R$2843,13,0)</f>
        <v>61.237000000000002</v>
      </c>
      <c r="K24" s="66">
        <f t="shared" si="3"/>
        <v>43</v>
      </c>
      <c r="L24" s="65">
        <f>VLOOKUP($A24,'Return Data'!$B$7:$R$2843,17,0)</f>
        <v>12.292899999999999</v>
      </c>
      <c r="M24" s="66">
        <f t="shared" si="7"/>
        <v>32</v>
      </c>
      <c r="N24" s="65">
        <f>VLOOKUP($A24,'Return Data'!$B$7:$R$2843,14,0)</f>
        <v>11.415100000000001</v>
      </c>
      <c r="O24" s="66">
        <f t="shared" si="8"/>
        <v>18</v>
      </c>
      <c r="P24" s="65">
        <f>VLOOKUP($A24,'Return Data'!$B$7:$R$2843,15,0)</f>
        <v>13.9968</v>
      </c>
      <c r="Q24" s="66">
        <f>RANK(P24,P$8:P$71,0)</f>
        <v>19</v>
      </c>
      <c r="R24" s="65">
        <f>VLOOKUP($A24,'Return Data'!$B$7:$R$2843,16,0)</f>
        <v>15.2797</v>
      </c>
      <c r="S24" s="67">
        <f t="shared" si="5"/>
        <v>18</v>
      </c>
    </row>
    <row r="25" spans="1:19" x14ac:dyDescent="0.3">
      <c r="A25" s="63" t="s">
        <v>180</v>
      </c>
      <c r="B25" s="64">
        <f>VLOOKUP($A25,'Return Data'!$B$7:$R$2843,3,0)</f>
        <v>44302</v>
      </c>
      <c r="C25" s="65">
        <f>VLOOKUP($A25,'Return Data'!$B$7:$R$2843,4,0)</f>
        <v>13.06</v>
      </c>
      <c r="D25" s="65">
        <f>VLOOKUP($A25,'Return Data'!$B$7:$R$2843,10,0)</f>
        <v>-7.6499999999999999E-2</v>
      </c>
      <c r="E25" s="66">
        <f t="shared" si="0"/>
        <v>63</v>
      </c>
      <c r="F25" s="65">
        <f>VLOOKUP($A25,'Return Data'!$B$7:$R$2843,11,0)</f>
        <v>25.095800000000001</v>
      </c>
      <c r="G25" s="66">
        <f t="shared" si="1"/>
        <v>51</v>
      </c>
      <c r="H25" s="65">
        <f>VLOOKUP($A25,'Return Data'!$B$7:$R$2843,12,0)</f>
        <v>39.232399999999998</v>
      </c>
      <c r="I25" s="66">
        <f t="shared" si="2"/>
        <v>41</v>
      </c>
      <c r="J25" s="65">
        <f>VLOOKUP($A25,'Return Data'!$B$7:$R$2843,13,0)</f>
        <v>59.074300000000001</v>
      </c>
      <c r="K25" s="66">
        <f t="shared" si="3"/>
        <v>48</v>
      </c>
      <c r="L25" s="65">
        <f>VLOOKUP($A25,'Return Data'!$B$7:$R$2843,17,0)</f>
        <v>8.6537000000000006</v>
      </c>
      <c r="M25" s="66">
        <f t="shared" si="7"/>
        <v>50</v>
      </c>
      <c r="N25" s="65"/>
      <c r="O25" s="66"/>
      <c r="P25" s="65"/>
      <c r="Q25" s="66"/>
      <c r="R25" s="65">
        <f>VLOOKUP($A25,'Return Data'!$B$7:$R$2843,16,0)</f>
        <v>9.09</v>
      </c>
      <c r="S25" s="67">
        <f t="shared" si="5"/>
        <v>52</v>
      </c>
    </row>
    <row r="26" spans="1:19" x14ac:dyDescent="0.3">
      <c r="A26" s="63" t="s">
        <v>181</v>
      </c>
      <c r="B26" s="64">
        <f>VLOOKUP($A26,'Return Data'!$B$7:$R$2843,3,0)</f>
        <v>44302</v>
      </c>
      <c r="C26" s="65">
        <f>VLOOKUP($A26,'Return Data'!$B$7:$R$2843,4,0)</f>
        <v>34.22</v>
      </c>
      <c r="D26" s="65">
        <f>VLOOKUP($A26,'Return Data'!$B$7:$R$2843,10,0)</f>
        <v>0.4108</v>
      </c>
      <c r="E26" s="66">
        <f t="shared" si="0"/>
        <v>61</v>
      </c>
      <c r="F26" s="65">
        <f>VLOOKUP($A26,'Return Data'!$B$7:$R$2843,11,0)</f>
        <v>22.520600000000002</v>
      </c>
      <c r="G26" s="66">
        <f t="shared" si="1"/>
        <v>55</v>
      </c>
      <c r="H26" s="65">
        <f>VLOOKUP($A26,'Return Data'!$B$7:$R$2843,12,0)</f>
        <v>28.695</v>
      </c>
      <c r="I26" s="66">
        <f t="shared" si="2"/>
        <v>62</v>
      </c>
      <c r="J26" s="65">
        <f>VLOOKUP($A26,'Return Data'!$B$7:$R$2843,13,0)</f>
        <v>37.8172</v>
      </c>
      <c r="K26" s="66">
        <f t="shared" si="3"/>
        <v>64</v>
      </c>
      <c r="L26" s="65">
        <f>VLOOKUP($A26,'Return Data'!$B$7:$R$2843,17,0)</f>
        <v>9.9488000000000003</v>
      </c>
      <c r="M26" s="66">
        <f t="shared" si="7"/>
        <v>44</v>
      </c>
      <c r="N26" s="65">
        <f>VLOOKUP($A26,'Return Data'!$B$7:$R$2843,14,0)</f>
        <v>5.9107000000000003</v>
      </c>
      <c r="O26" s="66">
        <f>RANK(N26,N$8:N$71,0)</f>
        <v>42</v>
      </c>
      <c r="P26" s="65">
        <f>VLOOKUP($A26,'Return Data'!$B$7:$R$2843,15,0)</f>
        <v>11.0379</v>
      </c>
      <c r="Q26" s="66">
        <f>RANK(P26,P$8:P$71,0)</f>
        <v>35</v>
      </c>
      <c r="R26" s="65">
        <f>VLOOKUP($A26,'Return Data'!$B$7:$R$2843,16,0)</f>
        <v>17.5641</v>
      </c>
      <c r="S26" s="67">
        <f t="shared" si="5"/>
        <v>9</v>
      </c>
    </row>
    <row r="27" spans="1:19" x14ac:dyDescent="0.3">
      <c r="A27" s="63" t="s">
        <v>182</v>
      </c>
      <c r="B27" s="64">
        <f>VLOOKUP($A27,'Return Data'!$B$7:$R$2843,3,0)</f>
        <v>44302</v>
      </c>
      <c r="C27" s="65">
        <f>VLOOKUP($A27,'Return Data'!$B$7:$R$2843,4,0)</f>
        <v>82.58</v>
      </c>
      <c r="D27" s="65">
        <f>VLOOKUP($A27,'Return Data'!$B$7:$R$2843,10,0)</f>
        <v>9.0452999999999992</v>
      </c>
      <c r="E27" s="66">
        <f t="shared" si="0"/>
        <v>5</v>
      </c>
      <c r="F27" s="65">
        <f>VLOOKUP($A27,'Return Data'!$B$7:$R$2843,11,0)</f>
        <v>40.394399999999997</v>
      </c>
      <c r="G27" s="66">
        <f t="shared" si="1"/>
        <v>5</v>
      </c>
      <c r="H27" s="65">
        <f>VLOOKUP($A27,'Return Data'!$B$7:$R$2843,12,0)</f>
        <v>56.460799999999999</v>
      </c>
      <c r="I27" s="66">
        <f t="shared" si="2"/>
        <v>10</v>
      </c>
      <c r="J27" s="65">
        <f>VLOOKUP($A27,'Return Data'!$B$7:$R$2843,13,0)</f>
        <v>88.668000000000006</v>
      </c>
      <c r="K27" s="66">
        <f t="shared" si="3"/>
        <v>2</v>
      </c>
      <c r="L27" s="65">
        <f>VLOOKUP($A27,'Return Data'!$B$7:$R$2843,17,0)</f>
        <v>16.422899999999998</v>
      </c>
      <c r="M27" s="66">
        <f t="shared" si="7"/>
        <v>17</v>
      </c>
      <c r="N27" s="65">
        <f>VLOOKUP($A27,'Return Data'!$B$7:$R$2843,14,0)</f>
        <v>9.6478000000000002</v>
      </c>
      <c r="O27" s="66">
        <f>RANK(N27,N$8:N$71,0)</f>
        <v>24</v>
      </c>
      <c r="P27" s="65">
        <f>VLOOKUP($A27,'Return Data'!$B$7:$R$2843,15,0)</f>
        <v>16.787299999999998</v>
      </c>
      <c r="Q27" s="66">
        <f>RANK(P27,P$8:P$71,0)</f>
        <v>6</v>
      </c>
      <c r="R27" s="65">
        <f>VLOOKUP($A27,'Return Data'!$B$7:$R$2843,16,0)</f>
        <v>17.093299999999999</v>
      </c>
      <c r="S27" s="67">
        <f t="shared" si="5"/>
        <v>12</v>
      </c>
    </row>
    <row r="28" spans="1:19" x14ac:dyDescent="0.3">
      <c r="A28" s="63" t="s">
        <v>183</v>
      </c>
      <c r="B28" s="64">
        <f>VLOOKUP($A28,'Return Data'!$B$7:$R$2843,3,0)</f>
        <v>44302</v>
      </c>
      <c r="C28" s="65">
        <f>VLOOKUP($A28,'Return Data'!$B$7:$R$2843,4,0)</f>
        <v>11.93</v>
      </c>
      <c r="D28" s="65">
        <f>VLOOKUP($A28,'Return Data'!$B$7:$R$2843,10,0)</f>
        <v>1.4456</v>
      </c>
      <c r="E28" s="66">
        <f t="shared" si="0"/>
        <v>51</v>
      </c>
      <c r="F28" s="65">
        <f>VLOOKUP($A28,'Return Data'!$B$7:$R$2843,11,0)</f>
        <v>21.983599999999999</v>
      </c>
      <c r="G28" s="66">
        <f t="shared" si="1"/>
        <v>59</v>
      </c>
      <c r="H28" s="65">
        <f>VLOOKUP($A28,'Return Data'!$B$7:$R$2843,12,0)</f>
        <v>32.115200000000002</v>
      </c>
      <c r="I28" s="66">
        <f t="shared" si="2"/>
        <v>58</v>
      </c>
      <c r="J28" s="65">
        <f>VLOOKUP($A28,'Return Data'!$B$7:$R$2843,13,0)</f>
        <v>49.311599999999999</v>
      </c>
      <c r="K28" s="66">
        <f t="shared" si="3"/>
        <v>60</v>
      </c>
      <c r="L28" s="65">
        <f>VLOOKUP($A28,'Return Data'!$B$7:$R$2843,17,0)</f>
        <v>10.0945</v>
      </c>
      <c r="M28" s="66">
        <f t="shared" si="7"/>
        <v>41</v>
      </c>
      <c r="N28" s="65"/>
      <c r="O28" s="66"/>
      <c r="P28" s="65"/>
      <c r="Q28" s="66"/>
      <c r="R28" s="65">
        <f>VLOOKUP($A28,'Return Data'!$B$7:$R$2843,16,0)</f>
        <v>5.4908000000000001</v>
      </c>
      <c r="S28" s="67">
        <f t="shared" si="5"/>
        <v>57</v>
      </c>
    </row>
    <row r="29" spans="1:19" x14ac:dyDescent="0.3">
      <c r="A29" s="63" t="s">
        <v>184</v>
      </c>
      <c r="B29" s="64">
        <f>VLOOKUP($A29,'Return Data'!$B$7:$R$2843,3,0)</f>
        <v>44302</v>
      </c>
      <c r="C29" s="65">
        <f>VLOOKUP($A29,'Return Data'!$B$7:$R$2843,4,0)</f>
        <v>74.95</v>
      </c>
      <c r="D29" s="65">
        <f>VLOOKUP($A29,'Return Data'!$B$7:$R$2843,10,0)</f>
        <v>1.9312</v>
      </c>
      <c r="E29" s="66">
        <f t="shared" si="0"/>
        <v>48</v>
      </c>
      <c r="F29" s="65">
        <f>VLOOKUP($A29,'Return Data'!$B$7:$R$2843,11,0)</f>
        <v>23.741099999999999</v>
      </c>
      <c r="G29" s="66">
        <f t="shared" si="1"/>
        <v>54</v>
      </c>
      <c r="H29" s="65">
        <f>VLOOKUP($A29,'Return Data'!$B$7:$R$2843,12,0)</f>
        <v>36.173699999999997</v>
      </c>
      <c r="I29" s="66">
        <f t="shared" si="2"/>
        <v>51</v>
      </c>
      <c r="J29" s="65">
        <f>VLOOKUP($A29,'Return Data'!$B$7:$R$2843,13,0)</f>
        <v>58.725099999999998</v>
      </c>
      <c r="K29" s="66">
        <f t="shared" si="3"/>
        <v>49</v>
      </c>
      <c r="L29" s="65">
        <f>VLOOKUP($A29,'Return Data'!$B$7:$R$2843,17,0)</f>
        <v>15.235099999999999</v>
      </c>
      <c r="M29" s="66">
        <f t="shared" si="7"/>
        <v>22</v>
      </c>
      <c r="N29" s="65">
        <f>VLOOKUP($A29,'Return Data'!$B$7:$R$2843,14,0)</f>
        <v>11.9032</v>
      </c>
      <c r="O29" s="66">
        <f>RANK(N29,N$8:N$71,0)</f>
        <v>13</v>
      </c>
      <c r="P29" s="65">
        <f>VLOOKUP($A29,'Return Data'!$B$7:$R$2843,15,0)</f>
        <v>15.8232</v>
      </c>
      <c r="Q29" s="66">
        <f>RANK(P29,P$8:P$71,0)</f>
        <v>12</v>
      </c>
      <c r="R29" s="65">
        <f>VLOOKUP($A29,'Return Data'!$B$7:$R$2843,16,0)</f>
        <v>17.454000000000001</v>
      </c>
      <c r="S29" s="67">
        <f t="shared" si="5"/>
        <v>10</v>
      </c>
    </row>
    <row r="30" spans="1:19" x14ac:dyDescent="0.3">
      <c r="A30" s="63" t="s">
        <v>185</v>
      </c>
      <c r="B30" s="64">
        <f>VLOOKUP($A30,'Return Data'!$B$7:$R$2843,3,0)</f>
        <v>44302</v>
      </c>
      <c r="C30" s="65">
        <f>VLOOKUP($A30,'Return Data'!$B$7:$R$2843,4,0)</f>
        <v>13.26</v>
      </c>
      <c r="D30" s="65">
        <f>VLOOKUP($A30,'Return Data'!$B$7:$R$2843,10,0)</f>
        <v>4.9398999999999997</v>
      </c>
      <c r="E30" s="66">
        <f t="shared" si="0"/>
        <v>24</v>
      </c>
      <c r="F30" s="65">
        <f>VLOOKUP($A30,'Return Data'!$B$7:$R$2843,11,0)</f>
        <v>28.924399999999999</v>
      </c>
      <c r="G30" s="66">
        <f t="shared" si="1"/>
        <v>32</v>
      </c>
      <c r="H30" s="65">
        <f>VLOOKUP($A30,'Return Data'!$B$7:$R$2843,12,0)</f>
        <v>41.074300000000001</v>
      </c>
      <c r="I30" s="66">
        <f t="shared" ref="I30" si="9">RANK(H30,H$8:H$71,0)</f>
        <v>32</v>
      </c>
      <c r="J30" s="65">
        <f>VLOOKUP($A30,'Return Data'!$B$7:$R$2843,13,0)</f>
        <v>63.633000000000003</v>
      </c>
      <c r="K30" s="66">
        <f t="shared" ref="K30" si="10">RANK(J30,J$8:J$71,0)</f>
        <v>33</v>
      </c>
      <c r="L30" s="65"/>
      <c r="M30" s="66"/>
      <c r="N30" s="65"/>
      <c r="O30" s="66"/>
      <c r="P30" s="65"/>
      <c r="Q30" s="66"/>
      <c r="R30" s="65">
        <f>VLOOKUP($A30,'Return Data'!$B$7:$R$2843,16,0)</f>
        <v>20.7592</v>
      </c>
      <c r="S30" s="67">
        <f t="shared" si="5"/>
        <v>5</v>
      </c>
    </row>
    <row r="31" spans="1:19" x14ac:dyDescent="0.3">
      <c r="A31" s="63" t="s">
        <v>186</v>
      </c>
      <c r="B31" s="64">
        <f>VLOOKUP($A31,'Return Data'!$B$7:$R$2843,3,0)</f>
        <v>44302</v>
      </c>
      <c r="C31" s="65">
        <f>VLOOKUP($A31,'Return Data'!$B$7:$R$2843,4,0)</f>
        <v>25.150400000000001</v>
      </c>
      <c r="D31" s="65">
        <f>VLOOKUP($A31,'Return Data'!$B$7:$R$2843,10,0)</f>
        <v>2.8923999999999999</v>
      </c>
      <c r="E31" s="66">
        <f t="shared" si="0"/>
        <v>39</v>
      </c>
      <c r="F31" s="65">
        <f>VLOOKUP($A31,'Return Data'!$B$7:$R$2843,11,0)</f>
        <v>30.615500000000001</v>
      </c>
      <c r="G31" s="66">
        <f t="shared" si="1"/>
        <v>26</v>
      </c>
      <c r="H31" s="65">
        <f>VLOOKUP($A31,'Return Data'!$B$7:$R$2843,12,0)</f>
        <v>43.728900000000003</v>
      </c>
      <c r="I31" s="66">
        <f t="shared" ref="I31:I71" si="11">RANK(H31,H$8:H$71,0)</f>
        <v>25</v>
      </c>
      <c r="J31" s="65">
        <f>VLOOKUP($A31,'Return Data'!$B$7:$R$2843,13,0)</f>
        <v>66.858400000000003</v>
      </c>
      <c r="K31" s="66">
        <f t="shared" ref="K31:K38" si="12">RANK(J31,J$8:J$71,0)</f>
        <v>24</v>
      </c>
      <c r="L31" s="65">
        <f>VLOOKUP($A31,'Return Data'!$B$7:$R$2843,17,0)</f>
        <v>16.561900000000001</v>
      </c>
      <c r="M31" s="66">
        <f t="shared" ref="M31:M38" si="13">RANK(L31,L$8:L$71,0)</f>
        <v>16</v>
      </c>
      <c r="N31" s="65">
        <f>VLOOKUP($A31,'Return Data'!$B$7:$R$2843,14,0)</f>
        <v>12.197699999999999</v>
      </c>
      <c r="O31" s="66">
        <f t="shared" ref="O31:O38" si="14">RANK(N31,N$8:N$71,0)</f>
        <v>12</v>
      </c>
      <c r="P31" s="65">
        <f>VLOOKUP($A31,'Return Data'!$B$7:$R$2843,15,0)</f>
        <v>17.330100000000002</v>
      </c>
      <c r="Q31" s="66">
        <f>RANK(P31,P$8:P$71,0)</f>
        <v>4</v>
      </c>
      <c r="R31" s="65">
        <f>VLOOKUP($A31,'Return Data'!$B$7:$R$2843,16,0)</f>
        <v>16.384</v>
      </c>
      <c r="S31" s="67">
        <f t="shared" si="5"/>
        <v>15</v>
      </c>
    </row>
    <row r="32" spans="1:19" x14ac:dyDescent="0.3">
      <c r="A32" s="63" t="s">
        <v>187</v>
      </c>
      <c r="B32" s="64">
        <f>VLOOKUP($A32,'Return Data'!$B$7:$R$2843,3,0)</f>
        <v>44302</v>
      </c>
      <c r="C32" s="65">
        <f>VLOOKUP($A32,'Return Data'!$B$7:$R$2843,4,0)</f>
        <v>65.513999999999996</v>
      </c>
      <c r="D32" s="65">
        <f>VLOOKUP($A32,'Return Data'!$B$7:$R$2843,10,0)</f>
        <v>6.2969999999999997</v>
      </c>
      <c r="E32" s="66">
        <f t="shared" si="0"/>
        <v>20</v>
      </c>
      <c r="F32" s="65">
        <f>VLOOKUP($A32,'Return Data'!$B$7:$R$2843,11,0)</f>
        <v>28.534400000000002</v>
      </c>
      <c r="G32" s="66">
        <f t="shared" si="1"/>
        <v>35</v>
      </c>
      <c r="H32" s="65">
        <f>VLOOKUP($A32,'Return Data'!$B$7:$R$2843,12,0)</f>
        <v>41.416499999999999</v>
      </c>
      <c r="I32" s="66">
        <f t="shared" si="11"/>
        <v>30</v>
      </c>
      <c r="J32" s="65">
        <f>VLOOKUP($A32,'Return Data'!$B$7:$R$2843,13,0)</f>
        <v>62.933700000000002</v>
      </c>
      <c r="K32" s="66">
        <f t="shared" si="12"/>
        <v>35</v>
      </c>
      <c r="L32" s="65">
        <f>VLOOKUP($A32,'Return Data'!$B$7:$R$2843,17,0)</f>
        <v>16.628399999999999</v>
      </c>
      <c r="M32" s="66">
        <f t="shared" si="13"/>
        <v>15</v>
      </c>
      <c r="N32" s="65">
        <f>VLOOKUP($A32,'Return Data'!$B$7:$R$2843,14,0)</f>
        <v>14.135300000000001</v>
      </c>
      <c r="O32" s="66">
        <f t="shared" si="14"/>
        <v>6</v>
      </c>
      <c r="P32" s="65">
        <f>VLOOKUP($A32,'Return Data'!$B$7:$R$2843,15,0)</f>
        <v>16.428000000000001</v>
      </c>
      <c r="Q32" s="66">
        <f>RANK(P32,P$8:P$71,0)</f>
        <v>10</v>
      </c>
      <c r="R32" s="65">
        <f>VLOOKUP($A32,'Return Data'!$B$7:$R$2843,16,0)</f>
        <v>15.1595</v>
      </c>
      <c r="S32" s="67">
        <f t="shared" si="5"/>
        <v>21</v>
      </c>
    </row>
    <row r="33" spans="1:19" x14ac:dyDescent="0.3">
      <c r="A33" s="63" t="s">
        <v>188</v>
      </c>
      <c r="B33" s="64">
        <f>VLOOKUP($A33,'Return Data'!$B$7:$R$2843,3,0)</f>
        <v>44302</v>
      </c>
      <c r="C33" s="65">
        <f>VLOOKUP($A33,'Return Data'!$B$7:$R$2843,4,0)</f>
        <v>71.116</v>
      </c>
      <c r="D33" s="65">
        <f>VLOOKUP($A33,'Return Data'!$B$7:$R$2843,10,0)</f>
        <v>4.5578000000000003</v>
      </c>
      <c r="E33" s="66">
        <f t="shared" si="0"/>
        <v>27</v>
      </c>
      <c r="F33" s="65">
        <f>VLOOKUP($A33,'Return Data'!$B$7:$R$2843,11,0)</f>
        <v>26.069800000000001</v>
      </c>
      <c r="G33" s="66">
        <f t="shared" si="1"/>
        <v>47</v>
      </c>
      <c r="H33" s="65">
        <f>VLOOKUP($A33,'Return Data'!$B$7:$R$2843,12,0)</f>
        <v>39.402099999999997</v>
      </c>
      <c r="I33" s="66">
        <f t="shared" si="11"/>
        <v>39</v>
      </c>
      <c r="J33" s="65">
        <f>VLOOKUP($A33,'Return Data'!$B$7:$R$2843,13,0)</f>
        <v>60.492899999999999</v>
      </c>
      <c r="K33" s="66">
        <f t="shared" si="12"/>
        <v>45</v>
      </c>
      <c r="L33" s="65">
        <f>VLOOKUP($A33,'Return Data'!$B$7:$R$2843,17,0)</f>
        <v>12.2889</v>
      </c>
      <c r="M33" s="66">
        <f t="shared" si="13"/>
        <v>33</v>
      </c>
      <c r="N33" s="65">
        <f>VLOOKUP($A33,'Return Data'!$B$7:$R$2843,14,0)</f>
        <v>6.7556000000000003</v>
      </c>
      <c r="O33" s="66">
        <f t="shared" si="14"/>
        <v>38</v>
      </c>
      <c r="P33" s="65">
        <f>VLOOKUP($A33,'Return Data'!$B$7:$R$2843,15,0)</f>
        <v>13.922700000000001</v>
      </c>
      <c r="Q33" s="66">
        <f>RANK(P33,P$8:P$71,0)</f>
        <v>20</v>
      </c>
      <c r="R33" s="65">
        <f>VLOOKUP($A33,'Return Data'!$B$7:$R$2843,16,0)</f>
        <v>14.194599999999999</v>
      </c>
      <c r="S33" s="67">
        <f t="shared" si="5"/>
        <v>30</v>
      </c>
    </row>
    <row r="34" spans="1:19" x14ac:dyDescent="0.3">
      <c r="A34" s="63" t="s">
        <v>189</v>
      </c>
      <c r="B34" s="64">
        <f>VLOOKUP($A34,'Return Data'!$B$7:$R$2843,3,0)</f>
        <v>44302</v>
      </c>
      <c r="C34" s="65">
        <f>VLOOKUP($A34,'Return Data'!$B$7:$R$2843,4,0)</f>
        <v>88.256399999999999</v>
      </c>
      <c r="D34" s="65">
        <f>VLOOKUP($A34,'Return Data'!$B$7:$R$2843,10,0)</f>
        <v>0.1182</v>
      </c>
      <c r="E34" s="66">
        <f t="shared" si="0"/>
        <v>62</v>
      </c>
      <c r="F34" s="65">
        <f>VLOOKUP($A34,'Return Data'!$B$7:$R$2843,11,0)</f>
        <v>22.444500000000001</v>
      </c>
      <c r="G34" s="66">
        <f t="shared" si="1"/>
        <v>56</v>
      </c>
      <c r="H34" s="65">
        <f>VLOOKUP($A34,'Return Data'!$B$7:$R$2843,12,0)</f>
        <v>35.169800000000002</v>
      </c>
      <c r="I34" s="66">
        <f t="shared" si="11"/>
        <v>53</v>
      </c>
      <c r="J34" s="65">
        <f>VLOOKUP($A34,'Return Data'!$B$7:$R$2843,13,0)</f>
        <v>52.001399999999997</v>
      </c>
      <c r="K34" s="66">
        <f t="shared" si="12"/>
        <v>57</v>
      </c>
      <c r="L34" s="65">
        <f>VLOOKUP($A34,'Return Data'!$B$7:$R$2843,17,0)</f>
        <v>11.5753</v>
      </c>
      <c r="M34" s="66">
        <f t="shared" si="13"/>
        <v>36</v>
      </c>
      <c r="N34" s="65">
        <f>VLOOKUP($A34,'Return Data'!$B$7:$R$2843,14,0)</f>
        <v>8.6310000000000002</v>
      </c>
      <c r="O34" s="66">
        <f t="shared" si="14"/>
        <v>30</v>
      </c>
      <c r="P34" s="65">
        <f>VLOOKUP($A34,'Return Data'!$B$7:$R$2843,15,0)</f>
        <v>13.633800000000001</v>
      </c>
      <c r="Q34" s="66">
        <f>RANK(P34,P$8:P$71,0)</f>
        <v>22</v>
      </c>
      <c r="R34" s="65">
        <f>VLOOKUP($A34,'Return Data'!$B$7:$R$2843,16,0)</f>
        <v>13.8962</v>
      </c>
      <c r="S34" s="67">
        <f t="shared" si="5"/>
        <v>35</v>
      </c>
    </row>
    <row r="35" spans="1:19" x14ac:dyDescent="0.3">
      <c r="A35" s="63" t="s">
        <v>434</v>
      </c>
      <c r="B35" s="64">
        <f>VLOOKUP($A35,'Return Data'!$B$7:$R$2843,3,0)</f>
        <v>44302</v>
      </c>
      <c r="C35" s="65">
        <f>VLOOKUP($A35,'Return Data'!$B$7:$R$2843,4,0)</f>
        <v>16.261600000000001</v>
      </c>
      <c r="D35" s="65">
        <f>VLOOKUP($A35,'Return Data'!$B$7:$R$2843,10,0)</f>
        <v>6.431</v>
      </c>
      <c r="E35" s="66">
        <f t="shared" si="0"/>
        <v>17</v>
      </c>
      <c r="F35" s="65">
        <f>VLOOKUP($A35,'Return Data'!$B$7:$R$2843,11,0)</f>
        <v>32.508699999999997</v>
      </c>
      <c r="G35" s="66">
        <f t="shared" si="1"/>
        <v>17</v>
      </c>
      <c r="H35" s="65">
        <f>VLOOKUP($A35,'Return Data'!$B$7:$R$2843,12,0)</f>
        <v>43.185699999999997</v>
      </c>
      <c r="I35" s="66">
        <f t="shared" si="11"/>
        <v>26</v>
      </c>
      <c r="J35" s="65">
        <f>VLOOKUP($A35,'Return Data'!$B$7:$R$2843,13,0)</f>
        <v>64.334900000000005</v>
      </c>
      <c r="K35" s="66">
        <f t="shared" si="12"/>
        <v>31</v>
      </c>
      <c r="L35" s="65">
        <f>VLOOKUP($A35,'Return Data'!$B$7:$R$2843,17,0)</f>
        <v>14.555</v>
      </c>
      <c r="M35" s="66">
        <f t="shared" si="13"/>
        <v>24</v>
      </c>
      <c r="N35" s="65">
        <f>VLOOKUP($A35,'Return Data'!$B$7:$R$2843,14,0)</f>
        <v>9.9075000000000006</v>
      </c>
      <c r="O35" s="66">
        <f t="shared" si="14"/>
        <v>23</v>
      </c>
      <c r="P35" s="65"/>
      <c r="Q35" s="66"/>
      <c r="R35" s="65">
        <f>VLOOKUP($A35,'Return Data'!$B$7:$R$2843,16,0)</f>
        <v>11.4213</v>
      </c>
      <c r="S35" s="67">
        <f t="shared" si="5"/>
        <v>48</v>
      </c>
    </row>
    <row r="36" spans="1:19" x14ac:dyDescent="0.3">
      <c r="A36" s="63" t="s">
        <v>191</v>
      </c>
      <c r="B36" s="64">
        <f>VLOOKUP($A36,'Return Data'!$B$7:$R$2843,3,0)</f>
        <v>44302</v>
      </c>
      <c r="C36" s="65">
        <f>VLOOKUP($A36,'Return Data'!$B$7:$R$2843,4,0)</f>
        <v>27.24</v>
      </c>
      <c r="D36" s="65">
        <f>VLOOKUP($A36,'Return Data'!$B$7:$R$2843,10,0)</f>
        <v>4.7047999999999996</v>
      </c>
      <c r="E36" s="66">
        <f t="shared" si="0"/>
        <v>25</v>
      </c>
      <c r="F36" s="65">
        <f>VLOOKUP($A36,'Return Data'!$B$7:$R$2843,11,0)</f>
        <v>30.697600000000001</v>
      </c>
      <c r="G36" s="66">
        <f t="shared" si="1"/>
        <v>25</v>
      </c>
      <c r="H36" s="65">
        <f>VLOOKUP($A36,'Return Data'!$B$7:$R$2843,12,0)</f>
        <v>46.727699999999999</v>
      </c>
      <c r="I36" s="66">
        <f t="shared" si="11"/>
        <v>20</v>
      </c>
      <c r="J36" s="65">
        <f>VLOOKUP($A36,'Return Data'!$B$7:$R$2843,13,0)</f>
        <v>74.246799999999993</v>
      </c>
      <c r="K36" s="66">
        <f t="shared" si="12"/>
        <v>15</v>
      </c>
      <c r="L36" s="65">
        <f>VLOOKUP($A36,'Return Data'!$B$7:$R$2843,17,0)</f>
        <v>20.704000000000001</v>
      </c>
      <c r="M36" s="66">
        <f t="shared" si="13"/>
        <v>8</v>
      </c>
      <c r="N36" s="65">
        <f>VLOOKUP($A36,'Return Data'!$B$7:$R$2843,14,0)</f>
        <v>17.361000000000001</v>
      </c>
      <c r="O36" s="66">
        <f t="shared" si="14"/>
        <v>3</v>
      </c>
      <c r="P36" s="65"/>
      <c r="Q36" s="66"/>
      <c r="R36" s="65">
        <f>VLOOKUP($A36,'Return Data'!$B$7:$R$2843,16,0)</f>
        <v>20.795500000000001</v>
      </c>
      <c r="S36" s="67">
        <f t="shared" si="5"/>
        <v>4</v>
      </c>
    </row>
    <row r="37" spans="1:19" x14ac:dyDescent="0.3">
      <c r="A37" s="63" t="s">
        <v>192</v>
      </c>
      <c r="B37" s="64">
        <f>VLOOKUP($A37,'Return Data'!$B$7:$R$2843,3,0)</f>
        <v>44302</v>
      </c>
      <c r="C37" s="65">
        <f>VLOOKUP($A37,'Return Data'!$B$7:$R$2843,4,0)</f>
        <v>23.7577</v>
      </c>
      <c r="D37" s="65">
        <f>VLOOKUP($A37,'Return Data'!$B$7:$R$2843,10,0)</f>
        <v>4.0716999999999999</v>
      </c>
      <c r="E37" s="66">
        <f t="shared" si="0"/>
        <v>29</v>
      </c>
      <c r="F37" s="65">
        <f>VLOOKUP($A37,'Return Data'!$B$7:$R$2843,11,0)</f>
        <v>31.709900000000001</v>
      </c>
      <c r="G37" s="66">
        <f t="shared" si="1"/>
        <v>21</v>
      </c>
      <c r="H37" s="65">
        <f>VLOOKUP($A37,'Return Data'!$B$7:$R$2843,12,0)</f>
        <v>38.924199999999999</v>
      </c>
      <c r="I37" s="66">
        <f t="shared" si="11"/>
        <v>43</v>
      </c>
      <c r="J37" s="65">
        <f>VLOOKUP($A37,'Return Data'!$B$7:$R$2843,13,0)</f>
        <v>56.061399999999999</v>
      </c>
      <c r="K37" s="66">
        <f t="shared" si="12"/>
        <v>51</v>
      </c>
      <c r="L37" s="65">
        <f>VLOOKUP($A37,'Return Data'!$B$7:$R$2843,17,0)</f>
        <v>14.064299999999999</v>
      </c>
      <c r="M37" s="66">
        <f t="shared" si="13"/>
        <v>25</v>
      </c>
      <c r="N37" s="65">
        <f>VLOOKUP($A37,'Return Data'!$B$7:$R$2843,14,0)</f>
        <v>7.6040000000000001</v>
      </c>
      <c r="O37" s="66">
        <f t="shared" si="14"/>
        <v>33</v>
      </c>
      <c r="P37" s="65">
        <f>VLOOKUP($A37,'Return Data'!$B$7:$R$2843,15,0)</f>
        <v>16.539300000000001</v>
      </c>
      <c r="Q37" s="66">
        <f>RANK(P37,P$8:P$71,0)</f>
        <v>8</v>
      </c>
      <c r="R37" s="65">
        <f>VLOOKUP($A37,'Return Data'!$B$7:$R$2843,16,0)</f>
        <v>14.879099999999999</v>
      </c>
      <c r="S37" s="67">
        <f t="shared" si="5"/>
        <v>28</v>
      </c>
    </row>
    <row r="38" spans="1:19" x14ac:dyDescent="0.3">
      <c r="A38" s="63" t="s">
        <v>193</v>
      </c>
      <c r="B38" s="64">
        <f>VLOOKUP($A38,'Return Data'!$B$7:$R$2843,3,0)</f>
        <v>44302</v>
      </c>
      <c r="C38" s="65">
        <f>VLOOKUP($A38,'Return Data'!$B$7:$R$2843,4,0)</f>
        <v>66.372900000000001</v>
      </c>
      <c r="D38" s="65">
        <f>VLOOKUP($A38,'Return Data'!$B$7:$R$2843,10,0)</f>
        <v>7.4646999999999997</v>
      </c>
      <c r="E38" s="66">
        <f t="shared" si="0"/>
        <v>15</v>
      </c>
      <c r="F38" s="65">
        <f>VLOOKUP($A38,'Return Data'!$B$7:$R$2843,11,0)</f>
        <v>36.825699999999998</v>
      </c>
      <c r="G38" s="66">
        <f t="shared" si="1"/>
        <v>11</v>
      </c>
      <c r="H38" s="65">
        <f>VLOOKUP($A38,'Return Data'!$B$7:$R$2843,12,0)</f>
        <v>46.752099999999999</v>
      </c>
      <c r="I38" s="66">
        <f t="shared" si="11"/>
        <v>19</v>
      </c>
      <c r="J38" s="65">
        <f>VLOOKUP($A38,'Return Data'!$B$7:$R$2843,13,0)</f>
        <v>63.718800000000002</v>
      </c>
      <c r="K38" s="66">
        <f t="shared" si="12"/>
        <v>32</v>
      </c>
      <c r="L38" s="65">
        <f>VLOOKUP($A38,'Return Data'!$B$7:$R$2843,17,0)</f>
        <v>4.9824000000000002</v>
      </c>
      <c r="M38" s="66">
        <f t="shared" si="13"/>
        <v>60</v>
      </c>
      <c r="N38" s="65">
        <f>VLOOKUP($A38,'Return Data'!$B$7:$R$2843,14,0)</f>
        <v>1.7896000000000001</v>
      </c>
      <c r="O38" s="66">
        <f t="shared" si="14"/>
        <v>47</v>
      </c>
      <c r="P38" s="65">
        <f>VLOOKUP($A38,'Return Data'!$B$7:$R$2843,15,0)</f>
        <v>8.1684000000000001</v>
      </c>
      <c r="Q38" s="66">
        <f>RANK(P38,P$8:P$71,0)</f>
        <v>37</v>
      </c>
      <c r="R38" s="65">
        <f>VLOOKUP($A38,'Return Data'!$B$7:$R$2843,16,0)</f>
        <v>12.6059</v>
      </c>
      <c r="S38" s="67">
        <f t="shared" si="5"/>
        <v>40</v>
      </c>
    </row>
    <row r="39" spans="1:19" x14ac:dyDescent="0.3">
      <c r="A39" s="63" t="s">
        <v>194</v>
      </c>
      <c r="B39" s="64">
        <f>VLOOKUP($A39,'Return Data'!$B$7:$R$2843,3,0)</f>
        <v>44302</v>
      </c>
      <c r="C39" s="65">
        <f>VLOOKUP($A39,'Return Data'!$B$7:$R$2843,4,0)</f>
        <v>15.063499999999999</v>
      </c>
      <c r="D39" s="65">
        <f>VLOOKUP($A39,'Return Data'!$B$7:$R$2843,10,0)</f>
        <v>3.4047999999999998</v>
      </c>
      <c r="E39" s="66">
        <f t="shared" si="0"/>
        <v>31</v>
      </c>
      <c r="F39" s="65">
        <f>VLOOKUP($A39,'Return Data'!$B$7:$R$2843,11,0)</f>
        <v>18.6906</v>
      </c>
      <c r="G39" s="66">
        <f t="shared" si="1"/>
        <v>62</v>
      </c>
      <c r="H39" s="65">
        <f>VLOOKUP($A39,'Return Data'!$B$7:$R$2843,12,0)</f>
        <v>37.493400000000001</v>
      </c>
      <c r="I39" s="66">
        <f t="shared" si="11"/>
        <v>50</v>
      </c>
      <c r="J39" s="65">
        <f>VLOOKUP($A39,'Return Data'!$B$7:$R$2843,13,0)</f>
        <v>68.021900000000002</v>
      </c>
      <c r="K39" s="66">
        <f t="shared" ref="K39" si="15">RANK(J39,J$8:J$71,0)</f>
        <v>20</v>
      </c>
      <c r="L39" s="65"/>
      <c r="M39" s="66"/>
      <c r="N39" s="65"/>
      <c r="O39" s="66"/>
      <c r="P39" s="65"/>
      <c r="Q39" s="66"/>
      <c r="R39" s="65">
        <f>VLOOKUP($A39,'Return Data'!$B$7:$R$2843,16,0)</f>
        <v>26.694500000000001</v>
      </c>
      <c r="S39" s="67">
        <f t="shared" si="5"/>
        <v>1</v>
      </c>
    </row>
    <row r="40" spans="1:19" x14ac:dyDescent="0.3">
      <c r="A40" s="63" t="s">
        <v>195</v>
      </c>
      <c r="B40" s="64">
        <f>VLOOKUP($A40,'Return Data'!$B$7:$R$2843,3,0)</f>
        <v>44302</v>
      </c>
      <c r="C40" s="65">
        <f>VLOOKUP($A40,'Return Data'!$B$7:$R$2843,4,0)</f>
        <v>20.190000000000001</v>
      </c>
      <c r="D40" s="65">
        <f>VLOOKUP($A40,'Return Data'!$B$7:$R$2843,10,0)</f>
        <v>4.2872000000000003</v>
      </c>
      <c r="E40" s="66">
        <f t="shared" ref="E40:E71" si="16">RANK(D40,D$8:D$71,0)</f>
        <v>28</v>
      </c>
      <c r="F40" s="65">
        <f>VLOOKUP($A40,'Return Data'!$B$7:$R$2843,11,0)</f>
        <v>32.306699999999999</v>
      </c>
      <c r="G40" s="66">
        <f t="shared" ref="G40:G71" si="17">RANK(F40,F$8:F$71,0)</f>
        <v>18</v>
      </c>
      <c r="H40" s="65">
        <f>VLOOKUP($A40,'Return Data'!$B$7:$R$2843,12,0)</f>
        <v>41.584899999999998</v>
      </c>
      <c r="I40" s="66">
        <f t="shared" si="11"/>
        <v>29</v>
      </c>
      <c r="J40" s="65">
        <f>VLOOKUP($A40,'Return Data'!$B$7:$R$2843,13,0)</f>
        <v>65.085899999999995</v>
      </c>
      <c r="K40" s="66">
        <f t="shared" ref="K40:K71" si="18">RANK(J40,J$8:J$71,0)</f>
        <v>28</v>
      </c>
      <c r="L40" s="65">
        <f>VLOOKUP($A40,'Return Data'!$B$7:$R$2843,17,0)</f>
        <v>15.456899999999999</v>
      </c>
      <c r="M40" s="66">
        <f t="shared" ref="M40:M50" si="19">RANK(L40,L$8:L$71,0)</f>
        <v>21</v>
      </c>
      <c r="N40" s="65">
        <f>VLOOKUP($A40,'Return Data'!$B$7:$R$2843,14,0)</f>
        <v>11.680899999999999</v>
      </c>
      <c r="O40" s="66">
        <f t="shared" ref="O40:O49" si="20">RANK(N40,N$8:N$71,0)</f>
        <v>15</v>
      </c>
      <c r="P40" s="65"/>
      <c r="Q40" s="66"/>
      <c r="R40" s="65">
        <f>VLOOKUP($A40,'Return Data'!$B$7:$R$2843,16,0)</f>
        <v>14.0322</v>
      </c>
      <c r="S40" s="67">
        <f t="shared" ref="S40:S71" si="21">RANK(R40,R$8:R$71,0)</f>
        <v>32</v>
      </c>
    </row>
    <row r="41" spans="1:19" x14ac:dyDescent="0.3">
      <c r="A41" s="63" t="s">
        <v>196</v>
      </c>
      <c r="B41" s="64">
        <f>VLOOKUP($A41,'Return Data'!$B$7:$R$2843,3,0)</f>
        <v>44302</v>
      </c>
      <c r="C41" s="65">
        <f>VLOOKUP($A41,'Return Data'!$B$7:$R$2843,4,0)</f>
        <v>253.19</v>
      </c>
      <c r="D41" s="65">
        <f>VLOOKUP($A41,'Return Data'!$B$7:$R$2843,10,0)</f>
        <v>1.3774</v>
      </c>
      <c r="E41" s="66">
        <f t="shared" si="16"/>
        <v>52</v>
      </c>
      <c r="F41" s="65">
        <f>VLOOKUP($A41,'Return Data'!$B$7:$R$2843,11,0)</f>
        <v>27.7898</v>
      </c>
      <c r="G41" s="66">
        <f t="shared" si="17"/>
        <v>38</v>
      </c>
      <c r="H41" s="65">
        <f>VLOOKUP($A41,'Return Data'!$B$7:$R$2843,12,0)</f>
        <v>38.3703</v>
      </c>
      <c r="I41" s="66">
        <f t="shared" si="11"/>
        <v>48</v>
      </c>
      <c r="J41" s="65">
        <f>VLOOKUP($A41,'Return Data'!$B$7:$R$2843,13,0)</f>
        <v>62.155799999999999</v>
      </c>
      <c r="K41" s="66">
        <f t="shared" si="18"/>
        <v>39</v>
      </c>
      <c r="L41" s="65">
        <f>VLOOKUP($A41,'Return Data'!$B$7:$R$2843,17,0)</f>
        <v>10.7301</v>
      </c>
      <c r="M41" s="66">
        <f t="shared" si="19"/>
        <v>38</v>
      </c>
      <c r="N41" s="65">
        <f>VLOOKUP($A41,'Return Data'!$B$7:$R$2843,14,0)</f>
        <v>6.7853000000000003</v>
      </c>
      <c r="O41" s="66">
        <f t="shared" si="20"/>
        <v>37</v>
      </c>
      <c r="P41" s="65">
        <f>VLOOKUP($A41,'Return Data'!$B$7:$R$2843,15,0)</f>
        <v>11.3568</v>
      </c>
      <c r="Q41" s="66">
        <f t="shared" ref="Q41:Q47" si="22">RANK(P41,P$8:P$71,0)</f>
        <v>33</v>
      </c>
      <c r="R41" s="65">
        <f>VLOOKUP($A41,'Return Data'!$B$7:$R$2843,16,0)</f>
        <v>11.606199999999999</v>
      </c>
      <c r="S41" s="67">
        <f t="shared" si="21"/>
        <v>46</v>
      </c>
    </row>
    <row r="42" spans="1:19" x14ac:dyDescent="0.3">
      <c r="A42" s="63" t="s">
        <v>197</v>
      </c>
      <c r="B42" s="64">
        <f>VLOOKUP($A42,'Return Data'!$B$7:$R$2843,3,0)</f>
        <v>44302</v>
      </c>
      <c r="C42" s="65">
        <f>VLOOKUP($A42,'Return Data'!$B$7:$R$2843,4,0)</f>
        <v>271.19</v>
      </c>
      <c r="D42" s="65">
        <f>VLOOKUP($A42,'Return Data'!$B$7:$R$2843,10,0)</f>
        <v>1.3681000000000001</v>
      </c>
      <c r="E42" s="66">
        <f t="shared" si="16"/>
        <v>53</v>
      </c>
      <c r="F42" s="65">
        <f>VLOOKUP($A42,'Return Data'!$B$7:$R$2843,11,0)</f>
        <v>27.702999999999999</v>
      </c>
      <c r="G42" s="66">
        <f t="shared" si="17"/>
        <v>40</v>
      </c>
      <c r="H42" s="65">
        <f>VLOOKUP($A42,'Return Data'!$B$7:$R$2843,12,0)</f>
        <v>38.087499999999999</v>
      </c>
      <c r="I42" s="66">
        <f t="shared" si="11"/>
        <v>49</v>
      </c>
      <c r="J42" s="65">
        <f>VLOOKUP($A42,'Return Data'!$B$7:$R$2843,13,0)</f>
        <v>61.576500000000003</v>
      </c>
      <c r="K42" s="66">
        <f t="shared" si="18"/>
        <v>41</v>
      </c>
      <c r="L42" s="65">
        <f>VLOOKUP($A42,'Return Data'!$B$7:$R$2843,17,0)</f>
        <v>11.101100000000001</v>
      </c>
      <c r="M42" s="66">
        <f t="shared" si="19"/>
        <v>37</v>
      </c>
      <c r="N42" s="65">
        <f>VLOOKUP($A42,'Return Data'!$B$7:$R$2843,14,0)</f>
        <v>7.0000999999999998</v>
      </c>
      <c r="O42" s="66">
        <f t="shared" si="20"/>
        <v>35</v>
      </c>
      <c r="P42" s="65">
        <f>VLOOKUP($A42,'Return Data'!$B$7:$R$2843,15,0)</f>
        <v>14.375</v>
      </c>
      <c r="Q42" s="66">
        <f t="shared" si="22"/>
        <v>16</v>
      </c>
      <c r="R42" s="65">
        <f>VLOOKUP($A42,'Return Data'!$B$7:$R$2843,16,0)</f>
        <v>14.9032</v>
      </c>
      <c r="S42" s="67">
        <f t="shared" si="21"/>
        <v>27</v>
      </c>
    </row>
    <row r="43" spans="1:19" x14ac:dyDescent="0.3">
      <c r="A43" s="63" t="s">
        <v>198</v>
      </c>
      <c r="B43" s="64">
        <f>VLOOKUP($A43,'Return Data'!$B$7:$R$2843,3,0)</f>
        <v>44302</v>
      </c>
      <c r="C43" s="65">
        <f>VLOOKUP($A43,'Return Data'!$B$7:$R$2843,4,0)</f>
        <v>172.8159</v>
      </c>
      <c r="D43" s="65">
        <f>VLOOKUP($A43,'Return Data'!$B$7:$R$2843,10,0)</f>
        <v>11.280900000000001</v>
      </c>
      <c r="E43" s="66">
        <f t="shared" si="16"/>
        <v>1</v>
      </c>
      <c r="F43" s="65">
        <f>VLOOKUP($A43,'Return Data'!$B$7:$R$2843,11,0)</f>
        <v>46.863100000000003</v>
      </c>
      <c r="G43" s="66">
        <f t="shared" si="17"/>
        <v>1</v>
      </c>
      <c r="H43" s="65">
        <f>VLOOKUP($A43,'Return Data'!$B$7:$R$2843,12,0)</f>
        <v>74.791200000000003</v>
      </c>
      <c r="I43" s="66">
        <f t="shared" si="11"/>
        <v>1</v>
      </c>
      <c r="J43" s="65">
        <f>VLOOKUP($A43,'Return Data'!$B$7:$R$2843,13,0)</f>
        <v>113.9311</v>
      </c>
      <c r="K43" s="66">
        <f t="shared" si="18"/>
        <v>1</v>
      </c>
      <c r="L43" s="65">
        <f>VLOOKUP($A43,'Return Data'!$B$7:$R$2843,17,0)</f>
        <v>33.8386</v>
      </c>
      <c r="M43" s="66">
        <f t="shared" si="19"/>
        <v>1</v>
      </c>
      <c r="N43" s="65">
        <f>VLOOKUP($A43,'Return Data'!$B$7:$R$2843,14,0)</f>
        <v>23.230699999999999</v>
      </c>
      <c r="O43" s="66">
        <f t="shared" si="20"/>
        <v>1</v>
      </c>
      <c r="P43" s="65">
        <f>VLOOKUP($A43,'Return Data'!$B$7:$R$2843,15,0)</f>
        <v>22.8813</v>
      </c>
      <c r="Q43" s="66">
        <f t="shared" si="22"/>
        <v>2</v>
      </c>
      <c r="R43" s="65">
        <f>VLOOKUP($A43,'Return Data'!$B$7:$R$2843,16,0)</f>
        <v>19.649000000000001</v>
      </c>
      <c r="S43" s="67">
        <f t="shared" si="21"/>
        <v>8</v>
      </c>
    </row>
    <row r="44" spans="1:19" x14ac:dyDescent="0.3">
      <c r="A44" s="63" t="s">
        <v>199</v>
      </c>
      <c r="B44" s="64">
        <f>VLOOKUP($A44,'Return Data'!$B$7:$R$2843,3,0)</f>
        <v>44302</v>
      </c>
      <c r="C44" s="65">
        <f>VLOOKUP($A44,'Return Data'!$B$7:$R$2843,4,0)</f>
        <v>66.25</v>
      </c>
      <c r="D44" s="65">
        <f>VLOOKUP($A44,'Return Data'!$B$7:$R$2843,10,0)</f>
        <v>3.0487000000000002</v>
      </c>
      <c r="E44" s="66">
        <f t="shared" si="16"/>
        <v>37</v>
      </c>
      <c r="F44" s="65">
        <f>VLOOKUP($A44,'Return Data'!$B$7:$R$2843,11,0)</f>
        <v>28.341699999999999</v>
      </c>
      <c r="G44" s="66">
        <f t="shared" si="17"/>
        <v>36</v>
      </c>
      <c r="H44" s="65">
        <f>VLOOKUP($A44,'Return Data'!$B$7:$R$2843,12,0)</f>
        <v>44.366999999999997</v>
      </c>
      <c r="I44" s="66">
        <f t="shared" si="11"/>
        <v>23</v>
      </c>
      <c r="J44" s="65">
        <f>VLOOKUP($A44,'Return Data'!$B$7:$R$2843,13,0)</f>
        <v>66.624700000000004</v>
      </c>
      <c r="K44" s="66">
        <f t="shared" si="18"/>
        <v>25</v>
      </c>
      <c r="L44" s="65">
        <f>VLOOKUP($A44,'Return Data'!$B$7:$R$2843,17,0)</f>
        <v>8.3404000000000007</v>
      </c>
      <c r="M44" s="66">
        <f t="shared" si="19"/>
        <v>53</v>
      </c>
      <c r="N44" s="65">
        <f>VLOOKUP($A44,'Return Data'!$B$7:$R$2843,14,0)</f>
        <v>8.2751999999999999</v>
      </c>
      <c r="O44" s="66">
        <f t="shared" si="20"/>
        <v>31</v>
      </c>
      <c r="P44" s="65">
        <f>VLOOKUP($A44,'Return Data'!$B$7:$R$2843,15,0)</f>
        <v>11.164999999999999</v>
      </c>
      <c r="Q44" s="66">
        <f t="shared" si="22"/>
        <v>34</v>
      </c>
      <c r="R44" s="65">
        <f>VLOOKUP($A44,'Return Data'!$B$7:$R$2843,16,0)</f>
        <v>16.587399999999999</v>
      </c>
      <c r="S44" s="67">
        <f t="shared" si="21"/>
        <v>14</v>
      </c>
    </row>
    <row r="45" spans="1:19" x14ac:dyDescent="0.3">
      <c r="A45" s="63" t="s">
        <v>370</v>
      </c>
      <c r="B45" s="64">
        <f>VLOOKUP($A45,'Return Data'!$B$7:$R$2843,3,0)</f>
        <v>44302</v>
      </c>
      <c r="C45" s="65">
        <f>VLOOKUP($A45,'Return Data'!$B$7:$R$2843,4,0)</f>
        <v>191.5248</v>
      </c>
      <c r="D45" s="65">
        <f>VLOOKUP($A45,'Return Data'!$B$7:$R$2843,10,0)</f>
        <v>2.4489000000000001</v>
      </c>
      <c r="E45" s="66">
        <f t="shared" si="16"/>
        <v>45</v>
      </c>
      <c r="F45" s="65">
        <f>VLOOKUP($A45,'Return Data'!$B$7:$R$2843,11,0)</f>
        <v>27.468299999999999</v>
      </c>
      <c r="G45" s="66">
        <f t="shared" si="17"/>
        <v>41</v>
      </c>
      <c r="H45" s="65">
        <f>VLOOKUP($A45,'Return Data'!$B$7:$R$2843,12,0)</f>
        <v>38.883499999999998</v>
      </c>
      <c r="I45" s="66">
        <f t="shared" si="11"/>
        <v>44</v>
      </c>
      <c r="J45" s="65">
        <f>VLOOKUP($A45,'Return Data'!$B$7:$R$2843,13,0)</f>
        <v>61.8673</v>
      </c>
      <c r="K45" s="66">
        <f t="shared" si="18"/>
        <v>40</v>
      </c>
      <c r="L45" s="65">
        <f>VLOOKUP($A45,'Return Data'!$B$7:$R$2843,17,0)</f>
        <v>12.1595</v>
      </c>
      <c r="M45" s="66">
        <f t="shared" si="19"/>
        <v>34</v>
      </c>
      <c r="N45" s="65">
        <f>VLOOKUP($A45,'Return Data'!$B$7:$R$2843,14,0)</f>
        <v>9.3225999999999996</v>
      </c>
      <c r="O45" s="66">
        <f t="shared" si="20"/>
        <v>26</v>
      </c>
      <c r="P45" s="65">
        <f>VLOOKUP($A45,'Return Data'!$B$7:$R$2843,15,0)</f>
        <v>11.831200000000001</v>
      </c>
      <c r="Q45" s="66">
        <f t="shared" si="22"/>
        <v>29</v>
      </c>
      <c r="R45" s="65">
        <f>VLOOKUP($A45,'Return Data'!$B$7:$R$2843,16,0)</f>
        <v>13.3881</v>
      </c>
      <c r="S45" s="67">
        <f t="shared" si="21"/>
        <v>37</v>
      </c>
    </row>
    <row r="46" spans="1:19" x14ac:dyDescent="0.3">
      <c r="A46" s="63" t="s">
        <v>201</v>
      </c>
      <c r="B46" s="64">
        <f>VLOOKUP($A46,'Return Data'!$B$7:$R$2843,3,0)</f>
        <v>44302</v>
      </c>
      <c r="C46" s="65">
        <f>VLOOKUP($A46,'Return Data'!$B$7:$R$2843,4,0)</f>
        <v>19.6008</v>
      </c>
      <c r="D46" s="65">
        <f>VLOOKUP($A46,'Return Data'!$B$7:$R$2843,10,0)</f>
        <v>6.3331</v>
      </c>
      <c r="E46" s="66">
        <f t="shared" si="16"/>
        <v>19</v>
      </c>
      <c r="F46" s="65">
        <f>VLOOKUP($A46,'Return Data'!$B$7:$R$2843,11,0)</f>
        <v>32.021299999999997</v>
      </c>
      <c r="G46" s="66">
        <f t="shared" si="17"/>
        <v>20</v>
      </c>
      <c r="H46" s="65">
        <f>VLOOKUP($A46,'Return Data'!$B$7:$R$2843,12,0)</f>
        <v>55.4953</v>
      </c>
      <c r="I46" s="66">
        <f t="shared" si="11"/>
        <v>11</v>
      </c>
      <c r="J46" s="65">
        <f>VLOOKUP($A46,'Return Data'!$B$7:$R$2843,13,0)</f>
        <v>85.764899999999997</v>
      </c>
      <c r="K46" s="66">
        <f t="shared" si="18"/>
        <v>3</v>
      </c>
      <c r="L46" s="65">
        <f>VLOOKUP($A46,'Return Data'!$B$7:$R$2843,17,0)</f>
        <v>19.462700000000002</v>
      </c>
      <c r="M46" s="66">
        <f t="shared" si="19"/>
        <v>11</v>
      </c>
      <c r="N46" s="65">
        <f>VLOOKUP($A46,'Return Data'!$B$7:$R$2843,14,0)</f>
        <v>11.070600000000001</v>
      </c>
      <c r="O46" s="66">
        <f t="shared" si="20"/>
        <v>19</v>
      </c>
      <c r="P46" s="65">
        <f>VLOOKUP($A46,'Return Data'!$B$7:$R$2843,15,0)</f>
        <v>14.9032</v>
      </c>
      <c r="Q46" s="66">
        <f t="shared" si="22"/>
        <v>15</v>
      </c>
      <c r="R46" s="65">
        <f>VLOOKUP($A46,'Return Data'!$B$7:$R$2843,16,0)</f>
        <v>11.5708</v>
      </c>
      <c r="S46" s="67">
        <f t="shared" si="21"/>
        <v>47</v>
      </c>
    </row>
    <row r="47" spans="1:19" x14ac:dyDescent="0.3">
      <c r="A47" s="63" t="s">
        <v>202</v>
      </c>
      <c r="B47" s="64">
        <f>VLOOKUP($A47,'Return Data'!$B$7:$R$2843,3,0)</f>
        <v>44302</v>
      </c>
      <c r="C47" s="65">
        <f>VLOOKUP($A47,'Return Data'!$B$7:$R$2843,4,0)</f>
        <v>20.7178</v>
      </c>
      <c r="D47" s="65">
        <f>VLOOKUP($A47,'Return Data'!$B$7:$R$2843,10,0)</f>
        <v>5.7812999999999999</v>
      </c>
      <c r="E47" s="66">
        <f t="shared" si="16"/>
        <v>22</v>
      </c>
      <c r="F47" s="65">
        <f>VLOOKUP($A47,'Return Data'!$B$7:$R$2843,11,0)</f>
        <v>31.003399999999999</v>
      </c>
      <c r="G47" s="66">
        <f t="shared" si="17"/>
        <v>23</v>
      </c>
      <c r="H47" s="65">
        <f>VLOOKUP($A47,'Return Data'!$B$7:$R$2843,12,0)</f>
        <v>53.849200000000003</v>
      </c>
      <c r="I47" s="66">
        <f t="shared" si="11"/>
        <v>13</v>
      </c>
      <c r="J47" s="65">
        <f>VLOOKUP($A47,'Return Data'!$B$7:$R$2843,13,0)</f>
        <v>82.593599999999995</v>
      </c>
      <c r="K47" s="66">
        <f t="shared" si="18"/>
        <v>7</v>
      </c>
      <c r="L47" s="65">
        <f>VLOOKUP($A47,'Return Data'!$B$7:$R$2843,17,0)</f>
        <v>20.840299999999999</v>
      </c>
      <c r="M47" s="66">
        <f t="shared" si="19"/>
        <v>7</v>
      </c>
      <c r="N47" s="65">
        <f>VLOOKUP($A47,'Return Data'!$B$7:$R$2843,14,0)</f>
        <v>12.384499999999999</v>
      </c>
      <c r="O47" s="66">
        <f t="shared" si="20"/>
        <v>11</v>
      </c>
      <c r="P47" s="65">
        <f>VLOOKUP($A47,'Return Data'!$B$7:$R$2843,15,0)</f>
        <v>16.355799999999999</v>
      </c>
      <c r="Q47" s="66">
        <f t="shared" si="22"/>
        <v>11</v>
      </c>
      <c r="R47" s="65">
        <f>VLOOKUP($A47,'Return Data'!$B$7:$R$2843,16,0)</f>
        <v>12.757</v>
      </c>
      <c r="S47" s="67">
        <f t="shared" si="21"/>
        <v>39</v>
      </c>
    </row>
    <row r="48" spans="1:19" x14ac:dyDescent="0.3">
      <c r="A48" s="63" t="s">
        <v>203</v>
      </c>
      <c r="B48" s="64">
        <f>VLOOKUP($A48,'Return Data'!$B$7:$R$2843,3,0)</f>
        <v>44302</v>
      </c>
      <c r="C48" s="65">
        <f>VLOOKUP($A48,'Return Data'!$B$7:$R$2843,4,0)</f>
        <v>20.477799999999998</v>
      </c>
      <c r="D48" s="65">
        <f>VLOOKUP($A48,'Return Data'!$B$7:$R$2843,10,0)</f>
        <v>6.3632999999999997</v>
      </c>
      <c r="E48" s="66">
        <f t="shared" si="16"/>
        <v>18</v>
      </c>
      <c r="F48" s="65">
        <f>VLOOKUP($A48,'Return Data'!$B$7:$R$2843,11,0)</f>
        <v>32.219799999999999</v>
      </c>
      <c r="G48" s="66">
        <f t="shared" si="17"/>
        <v>19</v>
      </c>
      <c r="H48" s="65">
        <f>VLOOKUP($A48,'Return Data'!$B$7:$R$2843,12,0)</f>
        <v>55.005699999999997</v>
      </c>
      <c r="I48" s="66">
        <f t="shared" si="11"/>
        <v>12</v>
      </c>
      <c r="J48" s="65">
        <f>VLOOKUP($A48,'Return Data'!$B$7:$R$2843,13,0)</f>
        <v>82.588099999999997</v>
      </c>
      <c r="K48" s="66">
        <f t="shared" si="18"/>
        <v>8</v>
      </c>
      <c r="L48" s="65">
        <f>VLOOKUP($A48,'Return Data'!$B$7:$R$2843,17,0)</f>
        <v>20.627500000000001</v>
      </c>
      <c r="M48" s="66">
        <f t="shared" si="19"/>
        <v>9</v>
      </c>
      <c r="N48" s="65">
        <f>VLOOKUP($A48,'Return Data'!$B$7:$R$2843,14,0)</f>
        <v>13.662599999999999</v>
      </c>
      <c r="O48" s="66">
        <f t="shared" si="20"/>
        <v>7</v>
      </c>
      <c r="P48" s="65"/>
      <c r="Q48" s="66"/>
      <c r="R48" s="65">
        <f>VLOOKUP($A48,'Return Data'!$B$7:$R$2843,16,0)</f>
        <v>15.260899999999999</v>
      </c>
      <c r="S48" s="67">
        <f t="shared" si="21"/>
        <v>19</v>
      </c>
    </row>
    <row r="49" spans="1:19" x14ac:dyDescent="0.3">
      <c r="A49" s="63" t="s">
        <v>204</v>
      </c>
      <c r="B49" s="64">
        <f>VLOOKUP($A49,'Return Data'!$B$7:$R$2843,3,0)</f>
        <v>44302</v>
      </c>
      <c r="C49" s="65">
        <f>VLOOKUP($A49,'Return Data'!$B$7:$R$2843,4,0)</f>
        <v>21.393599999999999</v>
      </c>
      <c r="D49" s="65">
        <f>VLOOKUP($A49,'Return Data'!$B$7:$R$2843,10,0)</f>
        <v>8.8938000000000006</v>
      </c>
      <c r="E49" s="66">
        <f t="shared" si="16"/>
        <v>6</v>
      </c>
      <c r="F49" s="65">
        <f>VLOOKUP($A49,'Return Data'!$B$7:$R$2843,11,0)</f>
        <v>39.140799999999999</v>
      </c>
      <c r="G49" s="66">
        <f t="shared" si="17"/>
        <v>9</v>
      </c>
      <c r="H49" s="65">
        <f>VLOOKUP($A49,'Return Data'!$B$7:$R$2843,12,0)</f>
        <v>60.176099999999998</v>
      </c>
      <c r="I49" s="66">
        <f t="shared" si="11"/>
        <v>3</v>
      </c>
      <c r="J49" s="65">
        <f>VLOOKUP($A49,'Return Data'!$B$7:$R$2843,13,0)</f>
        <v>79.708699999999993</v>
      </c>
      <c r="K49" s="66">
        <f t="shared" si="18"/>
        <v>12</v>
      </c>
      <c r="L49" s="65">
        <f>VLOOKUP($A49,'Return Data'!$B$7:$R$2843,17,0)</f>
        <v>28.0441</v>
      </c>
      <c r="M49" s="66">
        <f t="shared" si="19"/>
        <v>3</v>
      </c>
      <c r="N49" s="65">
        <f>VLOOKUP($A49,'Return Data'!$B$7:$R$2843,14,0)</f>
        <v>17.073</v>
      </c>
      <c r="O49" s="66">
        <f t="shared" si="20"/>
        <v>4</v>
      </c>
      <c r="P49" s="65"/>
      <c r="Q49" s="66"/>
      <c r="R49" s="65">
        <f>VLOOKUP($A49,'Return Data'!$B$7:$R$2843,16,0)</f>
        <v>20.675899999999999</v>
      </c>
      <c r="S49" s="67">
        <f t="shared" si="21"/>
        <v>6</v>
      </c>
    </row>
    <row r="50" spans="1:19" x14ac:dyDescent="0.3">
      <c r="A50" s="63" t="s">
        <v>205</v>
      </c>
      <c r="B50" s="64">
        <f>VLOOKUP($A50,'Return Data'!$B$7:$R$2843,3,0)</f>
        <v>44302</v>
      </c>
      <c r="C50" s="65">
        <f>VLOOKUP($A50,'Return Data'!$B$7:$R$2843,4,0)</f>
        <v>13.433</v>
      </c>
      <c r="D50" s="65">
        <f>VLOOKUP($A50,'Return Data'!$B$7:$R$2843,10,0)</f>
        <v>3.9037999999999999</v>
      </c>
      <c r="E50" s="66">
        <f t="shared" si="16"/>
        <v>30</v>
      </c>
      <c r="F50" s="65">
        <f>VLOOKUP($A50,'Return Data'!$B$7:$R$2843,11,0)</f>
        <v>26.236899999999999</v>
      </c>
      <c r="G50" s="66">
        <f t="shared" si="17"/>
        <v>45</v>
      </c>
      <c r="H50" s="65">
        <f>VLOOKUP($A50,'Return Data'!$B$7:$R$2843,12,0)</f>
        <v>40.4435</v>
      </c>
      <c r="I50" s="66">
        <f t="shared" si="11"/>
        <v>35</v>
      </c>
      <c r="J50" s="65">
        <f>VLOOKUP($A50,'Return Data'!$B$7:$R$2843,13,0)</f>
        <v>53.133200000000002</v>
      </c>
      <c r="K50" s="66">
        <f t="shared" si="18"/>
        <v>55</v>
      </c>
      <c r="L50" s="65">
        <f>VLOOKUP($A50,'Return Data'!$B$7:$R$2843,17,0)</f>
        <v>14.762600000000001</v>
      </c>
      <c r="M50" s="66">
        <f t="shared" si="19"/>
        <v>23</v>
      </c>
      <c r="N50" s="65"/>
      <c r="O50" s="66"/>
      <c r="P50" s="65"/>
      <c r="Q50" s="66"/>
      <c r="R50" s="65">
        <f>VLOOKUP($A50,'Return Data'!$B$7:$R$2843,16,0)</f>
        <v>10.133699999999999</v>
      </c>
      <c r="S50" s="67">
        <f t="shared" si="21"/>
        <v>50</v>
      </c>
    </row>
    <row r="51" spans="1:19" x14ac:dyDescent="0.3">
      <c r="A51" s="63" t="s">
        <v>206</v>
      </c>
      <c r="B51" s="64">
        <f>VLOOKUP($A51,'Return Data'!$B$7:$R$2843,3,0)</f>
        <v>44302</v>
      </c>
      <c r="C51" s="65">
        <f>VLOOKUP($A51,'Return Data'!$B$7:$R$2843,4,0)</f>
        <v>14.7319</v>
      </c>
      <c r="D51" s="65">
        <f>VLOOKUP($A51,'Return Data'!$B$7:$R$2843,10,0)</f>
        <v>4.5682999999999998</v>
      </c>
      <c r="E51" s="66">
        <f t="shared" si="16"/>
        <v>26</v>
      </c>
      <c r="F51" s="65">
        <f>VLOOKUP($A51,'Return Data'!$B$7:$R$2843,11,0)</f>
        <v>30.337299999999999</v>
      </c>
      <c r="G51" s="66">
        <f t="shared" si="17"/>
        <v>29</v>
      </c>
      <c r="H51" s="65">
        <f>VLOOKUP($A51,'Return Data'!$B$7:$R$2843,12,0)</f>
        <v>46.430199999999999</v>
      </c>
      <c r="I51" s="66">
        <f t="shared" si="11"/>
        <v>21</v>
      </c>
      <c r="J51" s="65">
        <f>VLOOKUP($A51,'Return Data'!$B$7:$R$2843,13,0)</f>
        <v>66.462100000000007</v>
      </c>
      <c r="K51" s="66">
        <f t="shared" si="18"/>
        <v>26</v>
      </c>
      <c r="L51" s="65">
        <f>VLOOKUP($A51,'Return Data'!$B$7:$R$2843,17,0)</f>
        <v>17.712</v>
      </c>
      <c r="M51" s="66">
        <f t="shared" ref="M51" si="23">RANK(L51,L$8:L$71,0)</f>
        <v>12</v>
      </c>
      <c r="N51" s="65"/>
      <c r="O51" s="66"/>
      <c r="P51" s="65"/>
      <c r="Q51" s="66"/>
      <c r="R51" s="65">
        <f>VLOOKUP($A51,'Return Data'!$B$7:$R$2843,16,0)</f>
        <v>15.125</v>
      </c>
      <c r="S51" s="67">
        <f t="shared" si="21"/>
        <v>22</v>
      </c>
    </row>
    <row r="52" spans="1:19" x14ac:dyDescent="0.3">
      <c r="A52" s="63" t="s">
        <v>207</v>
      </c>
      <c r="B52" s="64">
        <f>VLOOKUP($A52,'Return Data'!$B$7:$R$2843,3,0)</f>
        <v>44302</v>
      </c>
      <c r="C52" s="65">
        <f>VLOOKUP($A52,'Return Data'!$B$7:$R$2843,4,0)</f>
        <v>44.448300000000003</v>
      </c>
      <c r="D52" s="65">
        <f>VLOOKUP($A52,'Return Data'!$B$7:$R$2843,10,0)</f>
        <v>9.0614000000000008</v>
      </c>
      <c r="E52" s="66">
        <f t="shared" si="16"/>
        <v>4</v>
      </c>
      <c r="F52" s="65">
        <f>VLOOKUP($A52,'Return Data'!$B$7:$R$2843,11,0)</f>
        <v>31.136800000000001</v>
      </c>
      <c r="G52" s="66">
        <f t="shared" si="17"/>
        <v>22</v>
      </c>
      <c r="H52" s="65">
        <f>VLOOKUP($A52,'Return Data'!$B$7:$R$2843,12,0)</f>
        <v>57.298499999999997</v>
      </c>
      <c r="I52" s="66">
        <f t="shared" si="11"/>
        <v>7</v>
      </c>
      <c r="J52" s="65">
        <f>VLOOKUP($A52,'Return Data'!$B$7:$R$2843,13,0)</f>
        <v>75.310100000000006</v>
      </c>
      <c r="K52" s="66">
        <f t="shared" si="18"/>
        <v>14</v>
      </c>
      <c r="L52" s="65">
        <f>VLOOKUP($A52,'Return Data'!$B$7:$R$2843,17,0)</f>
        <v>33.401800000000001</v>
      </c>
      <c r="M52" s="66">
        <f>RANK(L52,L$8:L$71,0)</f>
        <v>2</v>
      </c>
      <c r="N52" s="65">
        <f>VLOOKUP($A52,'Return Data'!$B$7:$R$2843,14,0)</f>
        <v>22.946999999999999</v>
      </c>
      <c r="O52" s="66">
        <f>RANK(N52,N$8:N$71,0)</f>
        <v>2</v>
      </c>
      <c r="P52" s="65">
        <f>VLOOKUP($A52,'Return Data'!$B$7:$R$2843,15,0)</f>
        <v>23.128399999999999</v>
      </c>
      <c r="Q52" s="66">
        <f>RANK(P52,P$8:P$71,0)</f>
        <v>1</v>
      </c>
      <c r="R52" s="65">
        <f>VLOOKUP($A52,'Return Data'!$B$7:$R$2843,16,0)</f>
        <v>23.536799999999999</v>
      </c>
      <c r="S52" s="67">
        <f t="shared" si="21"/>
        <v>2</v>
      </c>
    </row>
    <row r="53" spans="1:19" x14ac:dyDescent="0.3">
      <c r="A53" s="63" t="s">
        <v>208</v>
      </c>
      <c r="B53" s="64">
        <f>VLOOKUP($A53,'Return Data'!$B$7:$R$2843,3,0)</f>
        <v>44302</v>
      </c>
      <c r="C53" s="65">
        <f>VLOOKUP($A53,'Return Data'!$B$7:$R$2843,4,0)</f>
        <v>13.6561</v>
      </c>
      <c r="D53" s="65">
        <f>VLOOKUP($A53,'Return Data'!$B$7:$R$2843,10,0)</f>
        <v>-0.92569999999999997</v>
      </c>
      <c r="E53" s="66">
        <f t="shared" si="16"/>
        <v>64</v>
      </c>
      <c r="F53" s="65">
        <f>VLOOKUP($A53,'Return Data'!$B$7:$R$2843,11,0)</f>
        <v>17.363800000000001</v>
      </c>
      <c r="G53" s="66">
        <f t="shared" si="17"/>
        <v>64</v>
      </c>
      <c r="H53" s="65">
        <f>VLOOKUP($A53,'Return Data'!$B$7:$R$2843,12,0)</f>
        <v>25.452200000000001</v>
      </c>
      <c r="I53" s="66">
        <f t="shared" si="11"/>
        <v>64</v>
      </c>
      <c r="J53" s="65">
        <f>VLOOKUP($A53,'Return Data'!$B$7:$R$2843,13,0)</f>
        <v>43.668300000000002</v>
      </c>
      <c r="K53" s="66">
        <f t="shared" si="18"/>
        <v>63</v>
      </c>
      <c r="L53" s="65"/>
      <c r="M53" s="66"/>
      <c r="N53" s="65"/>
      <c r="O53" s="66"/>
      <c r="P53" s="65"/>
      <c r="Q53" s="66"/>
      <c r="R53" s="65">
        <f>VLOOKUP($A53,'Return Data'!$B$7:$R$2843,16,0)</f>
        <v>15.0351</v>
      </c>
      <c r="S53" s="67">
        <f t="shared" si="21"/>
        <v>25</v>
      </c>
    </row>
    <row r="54" spans="1:19" x14ac:dyDescent="0.3">
      <c r="A54" s="63" t="s">
        <v>209</v>
      </c>
      <c r="B54" s="64">
        <f>VLOOKUP($A54,'Return Data'!$B$7:$R$2843,3,0)</f>
        <v>44302</v>
      </c>
      <c r="C54" s="65">
        <f>VLOOKUP($A54,'Return Data'!$B$7:$R$2843,4,0)</f>
        <v>124.6811</v>
      </c>
      <c r="D54" s="65">
        <f>VLOOKUP($A54,'Return Data'!$B$7:$R$2843,10,0)</f>
        <v>3.3997999999999999</v>
      </c>
      <c r="E54" s="66">
        <f t="shared" si="16"/>
        <v>32</v>
      </c>
      <c r="F54" s="65">
        <f>VLOOKUP($A54,'Return Data'!$B$7:$R$2843,11,0)</f>
        <v>26.834099999999999</v>
      </c>
      <c r="G54" s="66">
        <f t="shared" si="17"/>
        <v>43</v>
      </c>
      <c r="H54" s="65">
        <f>VLOOKUP($A54,'Return Data'!$B$7:$R$2843,12,0)</f>
        <v>39.281999999999996</v>
      </c>
      <c r="I54" s="66">
        <f t="shared" si="11"/>
        <v>40</v>
      </c>
      <c r="J54" s="65">
        <f>VLOOKUP($A54,'Return Data'!$B$7:$R$2843,13,0)</f>
        <v>60.585599999999999</v>
      </c>
      <c r="K54" s="66">
        <f t="shared" si="18"/>
        <v>44</v>
      </c>
      <c r="L54" s="65">
        <f>VLOOKUP($A54,'Return Data'!$B$7:$R$2843,17,0)</f>
        <v>8.9215999999999998</v>
      </c>
      <c r="M54" s="66">
        <f t="shared" ref="M54:M62" si="24">RANK(L54,L$8:L$71,0)</f>
        <v>49</v>
      </c>
      <c r="N54" s="65">
        <f>VLOOKUP($A54,'Return Data'!$B$7:$R$2843,14,0)</f>
        <v>5.4939</v>
      </c>
      <c r="O54" s="66">
        <f>RANK(N54,N$8:N$71,0)</f>
        <v>44</v>
      </c>
      <c r="P54" s="65">
        <f>VLOOKUP($A54,'Return Data'!$B$7:$R$2843,15,0)</f>
        <v>11.4322</v>
      </c>
      <c r="Q54" s="66">
        <f>RANK(P54,P$8:P$71,0)</f>
        <v>31</v>
      </c>
      <c r="R54" s="65">
        <f>VLOOKUP($A54,'Return Data'!$B$7:$R$2843,16,0)</f>
        <v>12.0084</v>
      </c>
      <c r="S54" s="67">
        <f t="shared" si="21"/>
        <v>44</v>
      </c>
    </row>
    <row r="55" spans="1:19" x14ac:dyDescent="0.3">
      <c r="A55" s="63" t="s">
        <v>210</v>
      </c>
      <c r="B55" s="64">
        <f>VLOOKUP($A55,'Return Data'!$B$7:$R$2843,3,0)</f>
        <v>44302</v>
      </c>
      <c r="C55" s="65">
        <f>VLOOKUP($A55,'Return Data'!$B$7:$R$2843,4,0)</f>
        <v>12.4148</v>
      </c>
      <c r="D55" s="65">
        <f>VLOOKUP($A55,'Return Data'!$B$7:$R$2843,10,0)</f>
        <v>7.5079000000000002</v>
      </c>
      <c r="E55" s="66">
        <f t="shared" si="16"/>
        <v>14</v>
      </c>
      <c r="F55" s="65">
        <f>VLOOKUP($A55,'Return Data'!$B$7:$R$2843,11,0)</f>
        <v>40.091900000000003</v>
      </c>
      <c r="G55" s="66">
        <f t="shared" si="17"/>
        <v>7</v>
      </c>
      <c r="H55" s="65">
        <f>VLOOKUP($A55,'Return Data'!$B$7:$R$2843,12,0)</f>
        <v>56.7209</v>
      </c>
      <c r="I55" s="66">
        <f t="shared" si="11"/>
        <v>9</v>
      </c>
      <c r="J55" s="65">
        <f>VLOOKUP($A55,'Return Data'!$B$7:$R$2843,13,0)</f>
        <v>80.910499999999999</v>
      </c>
      <c r="K55" s="66">
        <f t="shared" si="18"/>
        <v>10</v>
      </c>
      <c r="L55" s="65">
        <f>VLOOKUP($A55,'Return Data'!$B$7:$R$2843,17,0)</f>
        <v>6.0275999999999996</v>
      </c>
      <c r="M55" s="66">
        <f t="shared" si="24"/>
        <v>59</v>
      </c>
      <c r="N55" s="65">
        <f>VLOOKUP($A55,'Return Data'!$B$7:$R$2843,14,0)</f>
        <v>-3.2841999999999998</v>
      </c>
      <c r="O55" s="66">
        <f>RANK(N55,N$8:N$71,0)</f>
        <v>51</v>
      </c>
      <c r="P55" s="65"/>
      <c r="Q55" s="66"/>
      <c r="R55" s="65">
        <f>VLOOKUP($A55,'Return Data'!$B$7:$R$2843,16,0)</f>
        <v>5.0259999999999998</v>
      </c>
      <c r="S55" s="67">
        <f t="shared" si="21"/>
        <v>58</v>
      </c>
    </row>
    <row r="56" spans="1:19" x14ac:dyDescent="0.3">
      <c r="A56" s="63" t="s">
        <v>211</v>
      </c>
      <c r="B56" s="64">
        <f>VLOOKUP($A56,'Return Data'!$B$7:$R$2843,3,0)</f>
        <v>44302</v>
      </c>
      <c r="C56" s="65">
        <f>VLOOKUP($A56,'Return Data'!$B$7:$R$2843,4,0)</f>
        <v>10.6655</v>
      </c>
      <c r="D56" s="65">
        <f>VLOOKUP($A56,'Return Data'!$B$7:$R$2843,10,0)</f>
        <v>8.5934000000000008</v>
      </c>
      <c r="E56" s="66">
        <f t="shared" si="16"/>
        <v>7</v>
      </c>
      <c r="F56" s="65">
        <f>VLOOKUP($A56,'Return Data'!$B$7:$R$2843,11,0)</f>
        <v>42.0154</v>
      </c>
      <c r="G56" s="66">
        <f t="shared" si="17"/>
        <v>4</v>
      </c>
      <c r="H56" s="65">
        <f>VLOOKUP($A56,'Return Data'!$B$7:$R$2843,12,0)</f>
        <v>57.976999999999997</v>
      </c>
      <c r="I56" s="66">
        <f t="shared" si="11"/>
        <v>6</v>
      </c>
      <c r="J56" s="65">
        <f>VLOOKUP($A56,'Return Data'!$B$7:$R$2843,13,0)</f>
        <v>82.503399999999999</v>
      </c>
      <c r="K56" s="66">
        <f t="shared" si="18"/>
        <v>9</v>
      </c>
      <c r="L56" s="65">
        <f>VLOOKUP($A56,'Return Data'!$B$7:$R$2843,17,0)</f>
        <v>6.9531999999999998</v>
      </c>
      <c r="M56" s="66">
        <f t="shared" si="24"/>
        <v>57</v>
      </c>
      <c r="N56" s="65">
        <f>VLOOKUP($A56,'Return Data'!$B$7:$R$2843,14,0)</f>
        <v>-2.8675999999999999</v>
      </c>
      <c r="O56" s="66">
        <f>RANK(N56,N$8:N$71,0)</f>
        <v>50</v>
      </c>
      <c r="P56" s="65"/>
      <c r="Q56" s="66"/>
      <c r="R56" s="65">
        <f>VLOOKUP($A56,'Return Data'!$B$7:$R$2843,16,0)</f>
        <v>1.5972999999999999</v>
      </c>
      <c r="S56" s="67">
        <f t="shared" si="21"/>
        <v>61</v>
      </c>
    </row>
    <row r="57" spans="1:19" x14ac:dyDescent="0.3">
      <c r="A57" s="63" t="s">
        <v>212</v>
      </c>
      <c r="B57" s="64">
        <f>VLOOKUP($A57,'Return Data'!$B$7:$R$2843,3,0)</f>
        <v>44302</v>
      </c>
      <c r="C57" s="65">
        <f>VLOOKUP($A57,'Return Data'!$B$7:$R$2843,4,0)</f>
        <v>10.531700000000001</v>
      </c>
      <c r="D57" s="65">
        <f>VLOOKUP($A57,'Return Data'!$B$7:$R$2843,10,0)</f>
        <v>9.3816000000000006</v>
      </c>
      <c r="E57" s="66">
        <f t="shared" si="16"/>
        <v>3</v>
      </c>
      <c r="F57" s="65">
        <f>VLOOKUP($A57,'Return Data'!$B$7:$R$2843,11,0)</f>
        <v>43.4602</v>
      </c>
      <c r="G57" s="66">
        <f t="shared" si="17"/>
        <v>3</v>
      </c>
      <c r="H57" s="65">
        <f>VLOOKUP($A57,'Return Data'!$B$7:$R$2843,12,0)</f>
        <v>62.001199999999997</v>
      </c>
      <c r="I57" s="66">
        <f t="shared" si="11"/>
        <v>2</v>
      </c>
      <c r="J57" s="65">
        <f>VLOOKUP($A57,'Return Data'!$B$7:$R$2843,13,0)</f>
        <v>85.655900000000003</v>
      </c>
      <c r="K57" s="66">
        <f t="shared" si="18"/>
        <v>4</v>
      </c>
      <c r="L57" s="65">
        <f>VLOOKUP($A57,'Return Data'!$B$7:$R$2843,17,0)</f>
        <v>7.7702999999999998</v>
      </c>
      <c r="M57" s="66">
        <f t="shared" si="24"/>
        <v>55</v>
      </c>
      <c r="N57" s="65">
        <f>VLOOKUP($A57,'Return Data'!$B$7:$R$2843,14,0)</f>
        <v>-1.9338</v>
      </c>
      <c r="O57" s="66">
        <f t="shared" ref="O57:O59" si="25">RANK(N57,N$8:N$71,0)</f>
        <v>48</v>
      </c>
      <c r="P57" s="65"/>
      <c r="Q57" s="66"/>
      <c r="R57" s="65">
        <f>VLOOKUP($A57,'Return Data'!$B$7:$R$2843,16,0)</f>
        <v>1.3786</v>
      </c>
      <c r="S57" s="67">
        <f t="shared" si="21"/>
        <v>62</v>
      </c>
    </row>
    <row r="58" spans="1:19" x14ac:dyDescent="0.3">
      <c r="A58" s="63" t="s">
        <v>213</v>
      </c>
      <c r="B58" s="64">
        <f>VLOOKUP($A58,'Return Data'!$B$7:$R$2843,3,0)</f>
        <v>44302</v>
      </c>
      <c r="C58" s="65">
        <f>VLOOKUP($A58,'Return Data'!$B$7:$R$2843,4,0)</f>
        <v>9.8687000000000005</v>
      </c>
      <c r="D58" s="65">
        <f>VLOOKUP($A58,'Return Data'!$B$7:$R$2843,10,0)</f>
        <v>9.5670000000000002</v>
      </c>
      <c r="E58" s="66">
        <f t="shared" si="16"/>
        <v>2</v>
      </c>
      <c r="F58" s="65">
        <f>VLOOKUP($A58,'Return Data'!$B$7:$R$2843,11,0)</f>
        <v>43.532200000000003</v>
      </c>
      <c r="G58" s="66">
        <f t="shared" si="17"/>
        <v>2</v>
      </c>
      <c r="H58" s="65">
        <f>VLOOKUP($A58,'Return Data'!$B$7:$R$2843,12,0)</f>
        <v>60.026899999999998</v>
      </c>
      <c r="I58" s="66">
        <f t="shared" si="11"/>
        <v>4</v>
      </c>
      <c r="J58" s="65">
        <f>VLOOKUP($A58,'Return Data'!$B$7:$R$2843,13,0)</f>
        <v>85.533299999999997</v>
      </c>
      <c r="K58" s="66">
        <f t="shared" si="18"/>
        <v>5</v>
      </c>
      <c r="L58" s="65">
        <f>VLOOKUP($A58,'Return Data'!$B$7:$R$2843,17,0)</f>
        <v>6.6368</v>
      </c>
      <c r="M58" s="66">
        <f t="shared" si="24"/>
        <v>58</v>
      </c>
      <c r="N58" s="65">
        <f>VLOOKUP($A58,'Return Data'!$B$7:$R$2843,14,0)</f>
        <v>-2.7345999999999999</v>
      </c>
      <c r="O58" s="66">
        <f>RANK(N58,N$8:N$71,0)</f>
        <v>49</v>
      </c>
      <c r="P58" s="65"/>
      <c r="Q58" s="66"/>
      <c r="R58" s="65">
        <f>VLOOKUP($A58,'Return Data'!$B$7:$R$2843,16,0)</f>
        <v>-0.3715</v>
      </c>
      <c r="S58" s="67">
        <f t="shared" si="21"/>
        <v>64</v>
      </c>
    </row>
    <row r="59" spans="1:19" x14ac:dyDescent="0.3">
      <c r="A59" s="63" t="s">
        <v>214</v>
      </c>
      <c r="B59" s="64">
        <f>VLOOKUP($A59,'Return Data'!$B$7:$R$2843,3,0)</f>
        <v>44302</v>
      </c>
      <c r="C59" s="65">
        <f>VLOOKUP($A59,'Return Data'!$B$7:$R$2843,4,0)</f>
        <v>17.825399999999998</v>
      </c>
      <c r="D59" s="65">
        <f>VLOOKUP($A59,'Return Data'!$B$7:$R$2843,10,0)</f>
        <v>2.8532999999999999</v>
      </c>
      <c r="E59" s="66">
        <f t="shared" si="16"/>
        <v>40</v>
      </c>
      <c r="F59" s="65">
        <f>VLOOKUP($A59,'Return Data'!$B$7:$R$2843,11,0)</f>
        <v>28.101099999999999</v>
      </c>
      <c r="G59" s="66">
        <f t="shared" si="17"/>
        <v>37</v>
      </c>
      <c r="H59" s="65">
        <f>VLOOKUP($A59,'Return Data'!$B$7:$R$2843,12,0)</f>
        <v>39.142400000000002</v>
      </c>
      <c r="I59" s="66">
        <f t="shared" si="11"/>
        <v>42</v>
      </c>
      <c r="J59" s="65">
        <f>VLOOKUP($A59,'Return Data'!$B$7:$R$2843,13,0)</f>
        <v>65.531300000000002</v>
      </c>
      <c r="K59" s="66">
        <f t="shared" si="18"/>
        <v>27</v>
      </c>
      <c r="L59" s="65">
        <f>VLOOKUP($A59,'Return Data'!$B$7:$R$2843,17,0)</f>
        <v>12.4833</v>
      </c>
      <c r="M59" s="66">
        <f t="shared" si="24"/>
        <v>31</v>
      </c>
      <c r="N59" s="65">
        <f>VLOOKUP($A59,'Return Data'!$B$7:$R$2843,14,0)</f>
        <v>9.5298999999999996</v>
      </c>
      <c r="O59" s="66">
        <f t="shared" si="25"/>
        <v>25</v>
      </c>
      <c r="P59" s="65">
        <f>VLOOKUP($A59,'Return Data'!$B$7:$R$2843,15,0)</f>
        <v>13.637499999999999</v>
      </c>
      <c r="Q59" s="66">
        <f>RANK(P59,P$8:P$71,0)</f>
        <v>21</v>
      </c>
      <c r="R59" s="65">
        <f>VLOOKUP($A59,'Return Data'!$B$7:$R$2843,16,0)</f>
        <v>10.0031</v>
      </c>
      <c r="S59" s="67">
        <f t="shared" si="21"/>
        <v>51</v>
      </c>
    </row>
    <row r="60" spans="1:19" x14ac:dyDescent="0.3">
      <c r="A60" s="63" t="s">
        <v>215</v>
      </c>
      <c r="B60" s="64">
        <f>VLOOKUP($A60,'Return Data'!$B$7:$R$2843,3,0)</f>
        <v>44302</v>
      </c>
      <c r="C60" s="65">
        <f>VLOOKUP($A60,'Return Data'!$B$7:$R$2843,4,0)</f>
        <v>19.479500000000002</v>
      </c>
      <c r="D60" s="65">
        <f>VLOOKUP($A60,'Return Data'!$B$7:$R$2843,10,0)</f>
        <v>2.9201999999999999</v>
      </c>
      <c r="E60" s="66">
        <f t="shared" si="16"/>
        <v>38</v>
      </c>
      <c r="F60" s="65">
        <f>VLOOKUP($A60,'Return Data'!$B$7:$R$2843,11,0)</f>
        <v>27.232199999999999</v>
      </c>
      <c r="G60" s="66">
        <f t="shared" si="17"/>
        <v>42</v>
      </c>
      <c r="H60" s="65">
        <f>VLOOKUP($A60,'Return Data'!$B$7:$R$2843,12,0)</f>
        <v>38.715200000000003</v>
      </c>
      <c r="I60" s="66">
        <f t="shared" si="11"/>
        <v>47</v>
      </c>
      <c r="J60" s="65">
        <f>VLOOKUP($A60,'Return Data'!$B$7:$R$2843,13,0)</f>
        <v>64.870900000000006</v>
      </c>
      <c r="K60" s="66">
        <f t="shared" si="18"/>
        <v>30</v>
      </c>
      <c r="L60" s="65">
        <f>VLOOKUP($A60,'Return Data'!$B$7:$R$2843,17,0)</f>
        <v>13.446999999999999</v>
      </c>
      <c r="M60" s="66">
        <f t="shared" si="24"/>
        <v>28</v>
      </c>
      <c r="N60" s="65">
        <f>VLOOKUP($A60,'Return Data'!$B$7:$R$2843,14,0)</f>
        <v>10.1303</v>
      </c>
      <c r="O60" s="66">
        <f>RANK(N60,N$8:N$71,0)</f>
        <v>22</v>
      </c>
      <c r="P60" s="65"/>
      <c r="Q60" s="66"/>
      <c r="R60" s="65">
        <f>VLOOKUP($A60,'Return Data'!$B$7:$R$2843,16,0)</f>
        <v>14.043699999999999</v>
      </c>
      <c r="S60" s="67">
        <f t="shared" si="21"/>
        <v>31</v>
      </c>
    </row>
    <row r="61" spans="1:19" x14ac:dyDescent="0.3">
      <c r="A61" s="63" t="s">
        <v>216</v>
      </c>
      <c r="B61" s="64">
        <f>VLOOKUP($A61,'Return Data'!$B$7:$R$2843,3,0)</f>
        <v>44302</v>
      </c>
      <c r="C61" s="65">
        <f>VLOOKUP($A61,'Return Data'!$B$7:$R$2843,4,0)</f>
        <v>10.3619</v>
      </c>
      <c r="D61" s="65">
        <f>VLOOKUP($A61,'Return Data'!$B$7:$R$2843,10,0)</f>
        <v>8.4492999999999991</v>
      </c>
      <c r="E61" s="66">
        <f t="shared" si="16"/>
        <v>9</v>
      </c>
      <c r="F61" s="65">
        <f>VLOOKUP($A61,'Return Data'!$B$7:$R$2843,11,0)</f>
        <v>40.001100000000001</v>
      </c>
      <c r="G61" s="66">
        <f t="shared" si="17"/>
        <v>8</v>
      </c>
      <c r="H61" s="65">
        <f>VLOOKUP($A61,'Return Data'!$B$7:$R$2843,12,0)</f>
        <v>58.978499999999997</v>
      </c>
      <c r="I61" s="66">
        <f t="shared" si="11"/>
        <v>5</v>
      </c>
      <c r="J61" s="65">
        <f>VLOOKUP($A61,'Return Data'!$B$7:$R$2843,13,0)</f>
        <v>82.710899999999995</v>
      </c>
      <c r="K61" s="66">
        <f t="shared" si="18"/>
        <v>6</v>
      </c>
      <c r="L61" s="65">
        <f>VLOOKUP($A61,'Return Data'!$B$7:$R$2843,17,0)</f>
        <v>7.3357999999999999</v>
      </c>
      <c r="M61" s="66">
        <f t="shared" si="24"/>
        <v>56</v>
      </c>
      <c r="N61" s="65"/>
      <c r="O61" s="66"/>
      <c r="P61" s="65"/>
      <c r="Q61" s="66"/>
      <c r="R61" s="65">
        <f>VLOOKUP($A61,'Return Data'!$B$7:$R$2843,16,0)</f>
        <v>1.1706000000000001</v>
      </c>
      <c r="S61" s="67">
        <f t="shared" si="21"/>
        <v>63</v>
      </c>
    </row>
    <row r="62" spans="1:19" x14ac:dyDescent="0.3">
      <c r="A62" s="63" t="s">
        <v>217</v>
      </c>
      <c r="B62" s="64">
        <f>VLOOKUP($A62,'Return Data'!$B$7:$R$2843,3,0)</f>
        <v>44302</v>
      </c>
      <c r="C62" s="65">
        <f>VLOOKUP($A62,'Return Data'!$B$7:$R$2843,4,0)</f>
        <v>11.9747</v>
      </c>
      <c r="D62" s="65">
        <f>VLOOKUP($A62,'Return Data'!$B$7:$R$2843,10,0)</f>
        <v>7.66</v>
      </c>
      <c r="E62" s="66">
        <f t="shared" si="16"/>
        <v>11</v>
      </c>
      <c r="F62" s="65">
        <f>VLOOKUP($A62,'Return Data'!$B$7:$R$2843,11,0)</f>
        <v>40.158200000000001</v>
      </c>
      <c r="G62" s="66">
        <f t="shared" si="17"/>
        <v>6</v>
      </c>
      <c r="H62" s="65">
        <f>VLOOKUP($A62,'Return Data'!$B$7:$R$2843,12,0)</f>
        <v>57.14</v>
      </c>
      <c r="I62" s="66">
        <f t="shared" si="11"/>
        <v>8</v>
      </c>
      <c r="J62" s="65">
        <f>VLOOKUP($A62,'Return Data'!$B$7:$R$2843,13,0)</f>
        <v>75.515199999999993</v>
      </c>
      <c r="K62" s="66">
        <f t="shared" si="18"/>
        <v>13</v>
      </c>
      <c r="L62" s="65">
        <f>VLOOKUP($A62,'Return Data'!$B$7:$R$2843,17,0)</f>
        <v>8.0142000000000007</v>
      </c>
      <c r="M62" s="66">
        <f t="shared" si="24"/>
        <v>54</v>
      </c>
      <c r="N62" s="65"/>
      <c r="O62" s="66"/>
      <c r="P62" s="65"/>
      <c r="Q62" s="66"/>
      <c r="R62" s="65">
        <f>VLOOKUP($A62,'Return Data'!$B$7:$R$2843,16,0)</f>
        <v>6.6477000000000004</v>
      </c>
      <c r="S62" s="67">
        <f t="shared" si="21"/>
        <v>55</v>
      </c>
    </row>
    <row r="63" spans="1:19" x14ac:dyDescent="0.3">
      <c r="A63" s="63" t="s">
        <v>218</v>
      </c>
      <c r="B63" s="64">
        <f>VLOOKUP($A63,'Return Data'!$B$7:$R$2843,3,0)</f>
        <v>44302</v>
      </c>
      <c r="C63" s="65">
        <f>VLOOKUP($A63,'Return Data'!$B$7:$R$2843,4,0)</f>
        <v>24.9575</v>
      </c>
      <c r="D63" s="65">
        <f>VLOOKUP($A63,'Return Data'!$B$7:$R$2843,10,0)</f>
        <v>2.6579999999999999</v>
      </c>
      <c r="E63" s="66">
        <f t="shared" si="16"/>
        <v>41</v>
      </c>
      <c r="F63" s="65">
        <f>VLOOKUP($A63,'Return Data'!$B$7:$R$2843,11,0)</f>
        <v>25.965900000000001</v>
      </c>
      <c r="G63" s="66">
        <f t="shared" si="17"/>
        <v>48</v>
      </c>
      <c r="H63" s="65">
        <f>VLOOKUP($A63,'Return Data'!$B$7:$R$2843,12,0)</f>
        <v>39.442999999999998</v>
      </c>
      <c r="I63" s="66">
        <f t="shared" si="11"/>
        <v>38</v>
      </c>
      <c r="J63" s="65">
        <f>VLOOKUP($A63,'Return Data'!$B$7:$R$2843,13,0)</f>
        <v>59.672800000000002</v>
      </c>
      <c r="K63" s="66">
        <f t="shared" si="18"/>
        <v>46</v>
      </c>
      <c r="L63" s="65">
        <f>VLOOKUP($A63,'Return Data'!$B$7:$R$2843,17,0)</f>
        <v>13.860300000000001</v>
      </c>
      <c r="M63" s="66">
        <f t="shared" ref="M63:M71" si="26">RANK(L63,L$8:L$71,0)</f>
        <v>26</v>
      </c>
      <c r="N63" s="65">
        <f>VLOOKUP($A63,'Return Data'!$B$7:$R$2843,14,0)</f>
        <v>10.4801</v>
      </c>
      <c r="O63" s="66">
        <f t="shared" ref="O63:O68" si="27">RANK(N63,N$8:N$71,0)</f>
        <v>20</v>
      </c>
      <c r="P63" s="65">
        <f>VLOOKUP($A63,'Return Data'!$B$7:$R$2843,15,0)</f>
        <v>15.2326</v>
      </c>
      <c r="Q63" s="66">
        <f t="shared" ref="Q63" si="28">RANK(P63,P$8:P$71,0)</f>
        <v>13</v>
      </c>
      <c r="R63" s="65">
        <f>VLOOKUP($A63,'Return Data'!$B$7:$R$2843,16,0)</f>
        <v>15.077999999999999</v>
      </c>
      <c r="S63" s="67">
        <f t="shared" si="21"/>
        <v>24</v>
      </c>
    </row>
    <row r="64" spans="1:19" x14ac:dyDescent="0.3">
      <c r="A64" s="63" t="s">
        <v>219</v>
      </c>
      <c r="B64" s="64">
        <f>VLOOKUP($A64,'Return Data'!$B$7:$R$2843,3,0)</f>
        <v>44302</v>
      </c>
      <c r="C64" s="65">
        <f>VLOOKUP($A64,'Return Data'!$B$7:$R$2843,4,0)</f>
        <v>101.47</v>
      </c>
      <c r="D64" s="65">
        <f>VLOOKUP($A64,'Return Data'!$B$7:$R$2843,10,0)</f>
        <v>0.75460000000000005</v>
      </c>
      <c r="E64" s="66">
        <f t="shared" si="16"/>
        <v>59</v>
      </c>
      <c r="F64" s="65">
        <f>VLOOKUP($A64,'Return Data'!$B$7:$R$2843,11,0)</f>
        <v>18.3324</v>
      </c>
      <c r="G64" s="66">
        <f t="shared" si="17"/>
        <v>63</v>
      </c>
      <c r="H64" s="65">
        <f>VLOOKUP($A64,'Return Data'!$B$7:$R$2843,12,0)</f>
        <v>29.7239</v>
      </c>
      <c r="I64" s="66">
        <f t="shared" si="11"/>
        <v>60</v>
      </c>
      <c r="J64" s="65">
        <f>VLOOKUP($A64,'Return Data'!$B$7:$R$2843,13,0)</f>
        <v>50.884799999999998</v>
      </c>
      <c r="K64" s="66">
        <f t="shared" si="18"/>
        <v>59</v>
      </c>
      <c r="L64" s="65">
        <f>VLOOKUP($A64,'Return Data'!$B$7:$R$2843,17,0)</f>
        <v>10.0246</v>
      </c>
      <c r="M64" s="66">
        <f t="shared" si="26"/>
        <v>42</v>
      </c>
      <c r="N64" s="65">
        <f>VLOOKUP($A64,'Return Data'!$B$7:$R$2843,14,0)</f>
        <v>7.9211</v>
      </c>
      <c r="O64" s="66">
        <f t="shared" si="27"/>
        <v>32</v>
      </c>
      <c r="P64" s="65">
        <f>VLOOKUP($A64,'Return Data'!$B$7:$R$2843,15,0)</f>
        <v>14.2896</v>
      </c>
      <c r="Q64" s="66">
        <f>RANK(P64,P$8:P$71,0)</f>
        <v>17</v>
      </c>
      <c r="R64" s="65">
        <f>VLOOKUP($A64,'Return Data'!$B$7:$R$2843,16,0)</f>
        <v>12.3291</v>
      </c>
      <c r="S64" s="67">
        <f t="shared" si="21"/>
        <v>42</v>
      </c>
    </row>
    <row r="65" spans="1:19" x14ac:dyDescent="0.3">
      <c r="A65" s="63" t="s">
        <v>220</v>
      </c>
      <c r="B65" s="64">
        <f>VLOOKUP($A65,'Return Data'!$B$7:$R$2843,3,0)</f>
        <v>44302</v>
      </c>
      <c r="C65" s="65">
        <f>VLOOKUP($A65,'Return Data'!$B$7:$R$2843,4,0)</f>
        <v>34.56</v>
      </c>
      <c r="D65" s="65">
        <f>VLOOKUP($A65,'Return Data'!$B$7:$R$2843,10,0)</f>
        <v>2.6433</v>
      </c>
      <c r="E65" s="66">
        <f t="shared" si="16"/>
        <v>42</v>
      </c>
      <c r="F65" s="65">
        <f>VLOOKUP($A65,'Return Data'!$B$7:$R$2843,11,0)</f>
        <v>24.900600000000001</v>
      </c>
      <c r="G65" s="66">
        <f t="shared" si="17"/>
        <v>53</v>
      </c>
      <c r="H65" s="65">
        <f>VLOOKUP($A65,'Return Data'!$B$7:$R$2843,12,0)</f>
        <v>38.795200000000001</v>
      </c>
      <c r="I65" s="66">
        <f t="shared" si="11"/>
        <v>45</v>
      </c>
      <c r="J65" s="65">
        <f>VLOOKUP($A65,'Return Data'!$B$7:$R$2843,13,0)</f>
        <v>62.253500000000003</v>
      </c>
      <c r="K65" s="66">
        <f t="shared" si="18"/>
        <v>38</v>
      </c>
      <c r="L65" s="65">
        <f>VLOOKUP($A65,'Return Data'!$B$7:$R$2843,17,0)</f>
        <v>16.415700000000001</v>
      </c>
      <c r="M65" s="66">
        <f t="shared" si="26"/>
        <v>18</v>
      </c>
      <c r="N65" s="65">
        <f>VLOOKUP($A65,'Return Data'!$B$7:$R$2843,14,0)</f>
        <v>11.7456</v>
      </c>
      <c r="O65" s="66">
        <f t="shared" si="27"/>
        <v>14</v>
      </c>
      <c r="P65" s="65">
        <f>VLOOKUP($A65,'Return Data'!$B$7:$R$2843,15,0)</f>
        <v>12.7402</v>
      </c>
      <c r="Q65" s="66">
        <f>RANK(P65,P$8:P$71,0)</f>
        <v>26</v>
      </c>
      <c r="R65" s="65">
        <f>VLOOKUP($A65,'Return Data'!$B$7:$R$2843,16,0)</f>
        <v>12.378</v>
      </c>
      <c r="S65" s="67">
        <f t="shared" si="21"/>
        <v>41</v>
      </c>
    </row>
    <row r="66" spans="1:19" x14ac:dyDescent="0.3">
      <c r="A66" s="63" t="s">
        <v>221</v>
      </c>
      <c r="B66" s="64">
        <f>VLOOKUP($A66,'Return Data'!$B$7:$R$2843,3,0)</f>
        <v>44302</v>
      </c>
      <c r="C66" s="65">
        <f>VLOOKUP($A66,'Return Data'!$B$7:$R$2843,4,0)</f>
        <v>18.8124</v>
      </c>
      <c r="D66" s="65">
        <f>VLOOKUP($A66,'Return Data'!$B$7:$R$2843,10,0)</f>
        <v>7.6334999999999997</v>
      </c>
      <c r="E66" s="66">
        <f t="shared" si="16"/>
        <v>12</v>
      </c>
      <c r="F66" s="65">
        <f>VLOOKUP($A66,'Return Data'!$B$7:$R$2843,11,0)</f>
        <v>35.557499999999997</v>
      </c>
      <c r="G66" s="66">
        <f t="shared" si="17"/>
        <v>13</v>
      </c>
      <c r="H66" s="65">
        <f>VLOOKUP($A66,'Return Data'!$B$7:$R$2843,12,0)</f>
        <v>49.090600000000002</v>
      </c>
      <c r="I66" s="66">
        <f t="shared" si="11"/>
        <v>17</v>
      </c>
      <c r="J66" s="65">
        <f>VLOOKUP($A66,'Return Data'!$B$7:$R$2843,13,0)</f>
        <v>80.551699999999997</v>
      </c>
      <c r="K66" s="66">
        <f t="shared" si="18"/>
        <v>11</v>
      </c>
      <c r="L66" s="65">
        <f>VLOOKUP($A66,'Return Data'!$B$7:$R$2843,17,0)</f>
        <v>13.102600000000001</v>
      </c>
      <c r="M66" s="66">
        <f t="shared" si="26"/>
        <v>30</v>
      </c>
      <c r="N66" s="65">
        <f>VLOOKUP($A66,'Return Data'!$B$7:$R$2843,14,0)</f>
        <v>6.6298000000000004</v>
      </c>
      <c r="O66" s="66">
        <f t="shared" si="27"/>
        <v>40</v>
      </c>
      <c r="P66" s="65"/>
      <c r="Q66" s="66"/>
      <c r="R66" s="65">
        <f>VLOOKUP($A66,'Return Data'!$B$7:$R$2843,16,0)</f>
        <v>13.332100000000001</v>
      </c>
      <c r="S66" s="67">
        <f t="shared" si="21"/>
        <v>38</v>
      </c>
    </row>
    <row r="67" spans="1:19" x14ac:dyDescent="0.3">
      <c r="A67" s="63" t="s">
        <v>222</v>
      </c>
      <c r="B67" s="64">
        <f>VLOOKUP($A67,'Return Data'!$B$7:$R$2843,3,0)</f>
        <v>44302</v>
      </c>
      <c r="C67" s="65">
        <f>VLOOKUP($A67,'Return Data'!$B$7:$R$2843,4,0)</f>
        <v>13.444000000000001</v>
      </c>
      <c r="D67" s="65">
        <f>VLOOKUP($A67,'Return Data'!$B$7:$R$2843,10,0)</f>
        <v>6.9539</v>
      </c>
      <c r="E67" s="66">
        <f t="shared" si="16"/>
        <v>16</v>
      </c>
      <c r="F67" s="65">
        <f>VLOOKUP($A67,'Return Data'!$B$7:$R$2843,11,0)</f>
        <v>37.117899999999999</v>
      </c>
      <c r="G67" s="66">
        <f t="shared" si="17"/>
        <v>10</v>
      </c>
      <c r="H67" s="65">
        <f>VLOOKUP($A67,'Return Data'!$B$7:$R$2843,12,0)</f>
        <v>48.0535</v>
      </c>
      <c r="I67" s="66">
        <f t="shared" si="11"/>
        <v>18</v>
      </c>
      <c r="J67" s="65">
        <f>VLOOKUP($A67,'Return Data'!$B$7:$R$2843,13,0)</f>
        <v>72.034800000000004</v>
      </c>
      <c r="K67" s="66">
        <f t="shared" si="18"/>
        <v>16</v>
      </c>
      <c r="L67" s="65">
        <f>VLOOKUP($A67,'Return Data'!$B$7:$R$2843,17,0)</f>
        <v>9.5734999999999992</v>
      </c>
      <c r="M67" s="66">
        <f t="shared" si="26"/>
        <v>46</v>
      </c>
      <c r="N67" s="65">
        <f>VLOOKUP($A67,'Return Data'!$B$7:$R$2843,14,0)</f>
        <v>4.2285000000000004</v>
      </c>
      <c r="O67" s="66">
        <f t="shared" si="27"/>
        <v>46</v>
      </c>
      <c r="P67" s="65"/>
      <c r="Q67" s="66"/>
      <c r="R67" s="65">
        <f>VLOOKUP($A67,'Return Data'!$B$7:$R$2843,16,0)</f>
        <v>7.2564000000000002</v>
      </c>
      <c r="S67" s="67">
        <f t="shared" si="21"/>
        <v>53</v>
      </c>
    </row>
    <row r="68" spans="1:19" x14ac:dyDescent="0.3">
      <c r="A68" s="63" t="s">
        <v>223</v>
      </c>
      <c r="B68" s="64">
        <f>VLOOKUP($A68,'Return Data'!$B$7:$R$2843,3,0)</f>
        <v>44302</v>
      </c>
      <c r="C68" s="65">
        <f>VLOOKUP($A68,'Return Data'!$B$7:$R$2843,4,0)</f>
        <v>12.5413</v>
      </c>
      <c r="D68" s="65">
        <f>VLOOKUP($A68,'Return Data'!$B$7:$R$2843,10,0)</f>
        <v>7.5380000000000003</v>
      </c>
      <c r="E68" s="66">
        <f t="shared" si="16"/>
        <v>13</v>
      </c>
      <c r="F68" s="65">
        <f>VLOOKUP($A68,'Return Data'!$B$7:$R$2843,11,0)</f>
        <v>36.429699999999997</v>
      </c>
      <c r="G68" s="66">
        <f t="shared" si="17"/>
        <v>12</v>
      </c>
      <c r="H68" s="65">
        <f>VLOOKUP($A68,'Return Data'!$B$7:$R$2843,12,0)</f>
        <v>45.975000000000001</v>
      </c>
      <c r="I68" s="66">
        <f t="shared" si="11"/>
        <v>22</v>
      </c>
      <c r="J68" s="65">
        <f>VLOOKUP($A68,'Return Data'!$B$7:$R$2843,13,0)</f>
        <v>69.950100000000006</v>
      </c>
      <c r="K68" s="66">
        <f t="shared" si="18"/>
        <v>17</v>
      </c>
      <c r="L68" s="65">
        <f>VLOOKUP($A68,'Return Data'!$B$7:$R$2843,17,0)</f>
        <v>10.2591</v>
      </c>
      <c r="M68" s="66">
        <f t="shared" si="26"/>
        <v>40</v>
      </c>
      <c r="N68" s="65">
        <f>VLOOKUP($A68,'Return Data'!$B$7:$R$2843,14,0)</f>
        <v>5.8227000000000002</v>
      </c>
      <c r="O68" s="66">
        <f t="shared" si="27"/>
        <v>43</v>
      </c>
      <c r="P68" s="65"/>
      <c r="Q68" s="66"/>
      <c r="R68" s="65">
        <f>VLOOKUP($A68,'Return Data'!$B$7:$R$2843,16,0)</f>
        <v>5.7473999999999998</v>
      </c>
      <c r="S68" s="67">
        <f t="shared" si="21"/>
        <v>56</v>
      </c>
    </row>
    <row r="69" spans="1:19" x14ac:dyDescent="0.3">
      <c r="A69" s="63" t="s">
        <v>224</v>
      </c>
      <c r="B69" s="64">
        <f>VLOOKUP($A69,'Return Data'!$B$7:$R$2843,3,0)</f>
        <v>44302</v>
      </c>
      <c r="C69" s="65">
        <f>VLOOKUP($A69,'Return Data'!$B$7:$R$2843,4,0)</f>
        <v>10.9427</v>
      </c>
      <c r="D69" s="65">
        <f>VLOOKUP($A69,'Return Data'!$B$7:$R$2843,10,0)</f>
        <v>3.0910000000000002</v>
      </c>
      <c r="E69" s="66">
        <f t="shared" si="16"/>
        <v>36</v>
      </c>
      <c r="F69" s="65">
        <f>VLOOKUP($A69,'Return Data'!$B$7:$R$2843,11,0)</f>
        <v>29.1342</v>
      </c>
      <c r="G69" s="66">
        <f t="shared" si="17"/>
        <v>31</v>
      </c>
      <c r="H69" s="65">
        <f>VLOOKUP($A69,'Return Data'!$B$7:$R$2843,12,0)</f>
        <v>32.767499999999998</v>
      </c>
      <c r="I69" s="66">
        <f t="shared" si="11"/>
        <v>57</v>
      </c>
      <c r="J69" s="65">
        <f>VLOOKUP($A69,'Return Data'!$B$7:$R$2843,13,0)</f>
        <v>61.465800000000002</v>
      </c>
      <c r="K69" s="66">
        <f t="shared" si="18"/>
        <v>42</v>
      </c>
      <c r="L69" s="65">
        <f>VLOOKUP($A69,'Return Data'!$B$7:$R$2843,17,0)</f>
        <v>8.5002999999999993</v>
      </c>
      <c r="M69" s="66">
        <f t="shared" si="26"/>
        <v>52</v>
      </c>
      <c r="N69" s="65"/>
      <c r="O69" s="66"/>
      <c r="P69" s="65"/>
      <c r="Q69" s="66"/>
      <c r="R69" s="65">
        <f>VLOOKUP($A69,'Return Data'!$B$7:$R$2843,16,0)</f>
        <v>2.8161</v>
      </c>
      <c r="S69" s="67">
        <f t="shared" si="21"/>
        <v>60</v>
      </c>
    </row>
    <row r="70" spans="1:19" x14ac:dyDescent="0.3">
      <c r="A70" s="63" t="s">
        <v>225</v>
      </c>
      <c r="B70" s="64">
        <f>VLOOKUP($A70,'Return Data'!$B$7:$R$2843,3,0)</f>
        <v>44302</v>
      </c>
      <c r="C70" s="65">
        <f>VLOOKUP($A70,'Return Data'!$B$7:$R$2843,4,0)</f>
        <v>11.3127</v>
      </c>
      <c r="D70" s="65">
        <f>VLOOKUP($A70,'Return Data'!$B$7:$R$2843,10,0)</f>
        <v>2.2625999999999999</v>
      </c>
      <c r="E70" s="66">
        <f t="shared" si="16"/>
        <v>46</v>
      </c>
      <c r="F70" s="65">
        <f>VLOOKUP($A70,'Return Data'!$B$7:$R$2843,11,0)</f>
        <v>27.7059</v>
      </c>
      <c r="G70" s="66">
        <f t="shared" si="17"/>
        <v>39</v>
      </c>
      <c r="H70" s="65">
        <f>VLOOKUP($A70,'Return Data'!$B$7:$R$2843,12,0)</f>
        <v>31.117699999999999</v>
      </c>
      <c r="I70" s="66">
        <f t="shared" si="11"/>
        <v>59</v>
      </c>
      <c r="J70" s="65">
        <f>VLOOKUP($A70,'Return Data'!$B$7:$R$2843,13,0)</f>
        <v>59.167900000000003</v>
      </c>
      <c r="K70" s="66">
        <f t="shared" si="18"/>
        <v>47</v>
      </c>
      <c r="L70" s="65">
        <f>VLOOKUP($A70,'Return Data'!$B$7:$R$2843,17,0)</f>
        <v>9.0710999999999995</v>
      </c>
      <c r="M70" s="66">
        <f t="shared" si="26"/>
        <v>48</v>
      </c>
      <c r="N70" s="65"/>
      <c r="O70" s="66"/>
      <c r="P70" s="65"/>
      <c r="Q70" s="66"/>
      <c r="R70" s="65">
        <f>VLOOKUP($A70,'Return Data'!$B$7:$R$2843,16,0)</f>
        <v>4.1165000000000003</v>
      </c>
      <c r="S70" s="67">
        <f t="shared" si="21"/>
        <v>59</v>
      </c>
    </row>
    <row r="71" spans="1:19" x14ac:dyDescent="0.3">
      <c r="A71" s="63" t="s">
        <v>226</v>
      </c>
      <c r="B71" s="64">
        <f>VLOOKUP($A71,'Return Data'!$B$7:$R$2843,3,0)</f>
        <v>44302</v>
      </c>
      <c r="C71" s="65">
        <f>VLOOKUP($A71,'Return Data'!$B$7:$R$2843,4,0)</f>
        <v>125.306</v>
      </c>
      <c r="D71" s="65">
        <f>VLOOKUP($A71,'Return Data'!$B$7:$R$2843,10,0)</f>
        <v>1.2448999999999999</v>
      </c>
      <c r="E71" s="66">
        <f t="shared" si="16"/>
        <v>54</v>
      </c>
      <c r="F71" s="65">
        <f>VLOOKUP($A71,'Return Data'!$B$7:$R$2843,11,0)</f>
        <v>29.992999999999999</v>
      </c>
      <c r="G71" s="66">
        <f t="shared" si="17"/>
        <v>30</v>
      </c>
      <c r="H71" s="65">
        <f>VLOOKUP($A71,'Return Data'!$B$7:$R$2843,12,0)</f>
        <v>41.287300000000002</v>
      </c>
      <c r="I71" s="66">
        <f t="shared" si="11"/>
        <v>31</v>
      </c>
      <c r="J71" s="65">
        <f>VLOOKUP($A71,'Return Data'!$B$7:$R$2843,13,0)</f>
        <v>63.098100000000002</v>
      </c>
      <c r="K71" s="66">
        <f t="shared" si="18"/>
        <v>34</v>
      </c>
      <c r="L71" s="65">
        <f>VLOOKUP($A71,'Return Data'!$B$7:$R$2843,17,0)</f>
        <v>15.7906</v>
      </c>
      <c r="M71" s="66">
        <f t="shared" si="26"/>
        <v>20</v>
      </c>
      <c r="N71" s="65">
        <f>VLOOKUP($A71,'Return Data'!$B$7:$R$2843,14,0)</f>
        <v>11.47</v>
      </c>
      <c r="O71" s="66">
        <f>RANK(N71,N$8:N$71,0)</f>
        <v>17</v>
      </c>
      <c r="P71" s="65">
        <f>VLOOKUP($A71,'Return Data'!$B$7:$R$2843,15,0)</f>
        <v>14.129799999999999</v>
      </c>
      <c r="Q71" s="66">
        <f>RANK(P71,P$8:P$71,0)</f>
        <v>18</v>
      </c>
      <c r="R71" s="65">
        <f>VLOOKUP($A71,'Return Data'!$B$7:$R$2843,16,0)</f>
        <v>13.9374</v>
      </c>
      <c r="S71" s="67">
        <f t="shared" si="21"/>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4.2737749999999988</v>
      </c>
      <c r="E73" s="74"/>
      <c r="F73" s="75">
        <f>AVERAGE(F8:F71)</f>
        <v>29.825262499999994</v>
      </c>
      <c r="G73" s="74"/>
      <c r="H73" s="75">
        <f>AVERAGE(H8:H71)</f>
        <v>43.422493749999994</v>
      </c>
      <c r="I73" s="74"/>
      <c r="J73" s="75">
        <f>AVERAGE(J8:J71)</f>
        <v>65.688334375000011</v>
      </c>
      <c r="K73" s="74"/>
      <c r="L73" s="75">
        <f>AVERAGE(L8:L71)</f>
        <v>13.963796721311475</v>
      </c>
      <c r="M73" s="74"/>
      <c r="N73" s="75">
        <f>AVERAGE(N8:N71)</f>
        <v>9.2045078431372538</v>
      </c>
      <c r="O73" s="74"/>
      <c r="P73" s="75">
        <f>AVERAGE(P8:P71)</f>
        <v>14.423183783783792</v>
      </c>
      <c r="Q73" s="74"/>
      <c r="R73" s="75">
        <f>AVERAGE(R8:R71)</f>
        <v>13.102628124999997</v>
      </c>
      <c r="S73" s="76"/>
    </row>
    <row r="74" spans="1:19" x14ac:dyDescent="0.3">
      <c r="A74" s="73" t="s">
        <v>28</v>
      </c>
      <c r="B74" s="74"/>
      <c r="C74" s="74"/>
      <c r="D74" s="75">
        <f>MIN(D8:D71)</f>
        <v>-0.92569999999999997</v>
      </c>
      <c r="E74" s="74"/>
      <c r="F74" s="75">
        <f>MIN(F8:F71)</f>
        <v>17.363800000000001</v>
      </c>
      <c r="G74" s="74"/>
      <c r="H74" s="75">
        <f>MIN(H8:H71)</f>
        <v>25.452200000000001</v>
      </c>
      <c r="I74" s="74"/>
      <c r="J74" s="75">
        <f>MIN(J8:J71)</f>
        <v>37.8172</v>
      </c>
      <c r="K74" s="74"/>
      <c r="L74" s="75">
        <f>MIN(L8:L71)</f>
        <v>4.915</v>
      </c>
      <c r="M74" s="74"/>
      <c r="N74" s="75">
        <f>MIN(N8:N71)</f>
        <v>-3.2841999999999998</v>
      </c>
      <c r="O74" s="74"/>
      <c r="P74" s="75">
        <f>MIN(P8:P71)</f>
        <v>8.1684000000000001</v>
      </c>
      <c r="Q74" s="74"/>
      <c r="R74" s="75">
        <f>MIN(R8:R71)</f>
        <v>-0.3715</v>
      </c>
      <c r="S74" s="76"/>
    </row>
    <row r="75" spans="1:19" ht="15" thickBot="1" x14ac:dyDescent="0.35">
      <c r="A75" s="77" t="s">
        <v>29</v>
      </c>
      <c r="B75" s="78"/>
      <c r="C75" s="78"/>
      <c r="D75" s="79">
        <f>MAX(D8:D71)</f>
        <v>11.280900000000001</v>
      </c>
      <c r="E75" s="78"/>
      <c r="F75" s="79">
        <f>MAX(F8:F71)</f>
        <v>46.863100000000003</v>
      </c>
      <c r="G75" s="78"/>
      <c r="H75" s="79">
        <f>MAX(H8:H71)</f>
        <v>74.791200000000003</v>
      </c>
      <c r="I75" s="78"/>
      <c r="J75" s="79">
        <f>MAX(J8:J71)</f>
        <v>113.9311</v>
      </c>
      <c r="K75" s="78"/>
      <c r="L75" s="79">
        <f>MAX(L8:L71)</f>
        <v>33.8386</v>
      </c>
      <c r="M75" s="78"/>
      <c r="N75" s="79">
        <f>MAX(N8:N71)</f>
        <v>23.230699999999999</v>
      </c>
      <c r="O75" s="78"/>
      <c r="P75" s="79">
        <f>MAX(P8:P71)</f>
        <v>23.128399999999999</v>
      </c>
      <c r="Q75" s="78"/>
      <c r="R75" s="79">
        <f>MAX(R8:R71)</f>
        <v>26.694500000000001</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344</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44302</v>
      </c>
      <c r="C8" s="65">
        <f>VLOOKUP($A8,'Return Data'!$B$7:$R$2843,4,0)</f>
        <v>46.56</v>
      </c>
      <c r="D8" s="65">
        <f>VLOOKUP($A8,'Return Data'!$B$7:$R$2843,10,0)</f>
        <v>0.71379999999999999</v>
      </c>
      <c r="E8" s="66">
        <f t="shared" ref="E8" si="0">RANK(D8,D$8:D$73,0)</f>
        <v>58</v>
      </c>
      <c r="F8" s="65">
        <f>VLOOKUP($A8,'Return Data'!$B$7:$R$2843,11,0)</f>
        <v>18.957599999999999</v>
      </c>
      <c r="G8" s="66">
        <f t="shared" ref="G8" si="1">RANK(F8,F$8:F$73,0)</f>
        <v>62</v>
      </c>
      <c r="H8" s="65">
        <f>VLOOKUP($A8,'Return Data'!$B$7:$R$2843,12,0)</f>
        <v>27.947199999999999</v>
      </c>
      <c r="I8" s="66">
        <f>RANK(H8,H$8:H$73,0)</f>
        <v>64</v>
      </c>
      <c r="J8" s="65">
        <f>VLOOKUP($A8,'Return Data'!$B$7:$R$2843,13,0)</f>
        <v>45.682099999999998</v>
      </c>
      <c r="K8" s="66">
        <f t="shared" ref="K8" si="2">RANK(J8,J$8:J$73,0)</f>
        <v>63</v>
      </c>
      <c r="L8" s="65">
        <f>VLOOKUP($A8,'Return Data'!$B$7:$R$2843,17,0)</f>
        <v>7.8238000000000003</v>
      </c>
      <c r="M8" s="66">
        <f t="shared" ref="M8" si="3">RANK(L8,L$8:L$73,0)</f>
        <v>52</v>
      </c>
      <c r="N8" s="65">
        <f>VLOOKUP($A8,'Return Data'!$B$7:$R$2843,14,0)</f>
        <v>5.4250999999999996</v>
      </c>
      <c r="O8" s="66">
        <f>RANK(N8,N$8:N$73,0)</f>
        <v>43</v>
      </c>
      <c r="P8" s="65">
        <f>VLOOKUP($A8,'Return Data'!$B$7:$R$2843,15,0)</f>
        <v>11.537000000000001</v>
      </c>
      <c r="Q8" s="66">
        <f>RANK(P8,P$8:P$73,0)</f>
        <v>29</v>
      </c>
      <c r="R8" s="65">
        <f>VLOOKUP($A8,'Return Data'!$B$7:$R$2843,16,0)</f>
        <v>11.154400000000001</v>
      </c>
      <c r="S8" s="67">
        <f t="shared" ref="S8" si="4">RANK(R8,R$8:R$73,0)</f>
        <v>43</v>
      </c>
    </row>
    <row r="9" spans="1:20" x14ac:dyDescent="0.3">
      <c r="A9" s="63" t="s">
        <v>267</v>
      </c>
      <c r="B9" s="64">
        <f>VLOOKUP($A9,'Return Data'!$B$7:$R$2843,3,0)</f>
        <v>44302</v>
      </c>
      <c r="C9" s="65">
        <f>VLOOKUP($A9,'Return Data'!$B$7:$R$2843,4,0)</f>
        <v>38.04</v>
      </c>
      <c r="D9" s="65">
        <f>VLOOKUP($A9,'Return Data'!$B$7:$R$2843,10,0)</f>
        <v>0.76819999999999999</v>
      </c>
      <c r="E9" s="66">
        <f t="shared" ref="E9:E72" si="5">RANK(D9,D$8:D$73,0)</f>
        <v>57</v>
      </c>
      <c r="F9" s="65">
        <f>VLOOKUP($A9,'Return Data'!$B$7:$R$2843,11,0)</f>
        <v>18.949300000000001</v>
      </c>
      <c r="G9" s="66">
        <f t="shared" ref="G9:G72" si="6">RANK(F9,F$8:F$73,0)</f>
        <v>63</v>
      </c>
      <c r="H9" s="65">
        <f>VLOOKUP($A9,'Return Data'!$B$7:$R$2843,12,0)</f>
        <v>28.123899999999999</v>
      </c>
      <c r="I9" s="66">
        <f t="shared" ref="I9:I72" si="7">RANK(H9,H$8:H$73,0)</f>
        <v>63</v>
      </c>
      <c r="J9" s="65">
        <f>VLOOKUP($A9,'Return Data'!$B$7:$R$2843,13,0)</f>
        <v>45.970799999999997</v>
      </c>
      <c r="K9" s="66">
        <f t="shared" ref="K9:K72" si="8">RANK(J9,J$8:J$73,0)</f>
        <v>62</v>
      </c>
      <c r="L9" s="65">
        <f>VLOOKUP($A9,'Return Data'!$B$7:$R$2843,17,0)</f>
        <v>8.7627000000000006</v>
      </c>
      <c r="M9" s="66">
        <f t="shared" ref="M9:M72" si="9">RANK(L9,L$8:L$73,0)</f>
        <v>46</v>
      </c>
      <c r="N9" s="65">
        <f>VLOOKUP($A9,'Return Data'!$B$7:$R$2843,14,0)</f>
        <v>6.2264999999999997</v>
      </c>
      <c r="O9" s="66">
        <f t="shared" ref="O9:O72" si="10">RANK(N9,N$8:N$73,0)</f>
        <v>37</v>
      </c>
      <c r="P9" s="65">
        <f>VLOOKUP($A9,'Return Data'!$B$7:$R$2843,15,0)</f>
        <v>12.227499999999999</v>
      </c>
      <c r="Q9" s="66">
        <f t="shared" ref="Q9:Q72" si="11">RANK(P9,P$8:P$73,0)</f>
        <v>25</v>
      </c>
      <c r="R9" s="65">
        <f>VLOOKUP($A9,'Return Data'!$B$7:$R$2843,16,0)</f>
        <v>10.8309</v>
      </c>
      <c r="S9" s="67">
        <f t="shared" ref="S9:S72" si="12">RANK(R9,R$8:R$73,0)</f>
        <v>46</v>
      </c>
    </row>
    <row r="10" spans="1:20" x14ac:dyDescent="0.3">
      <c r="A10" s="63" t="s">
        <v>268</v>
      </c>
      <c r="B10" s="64">
        <f>VLOOKUP($A10,'Return Data'!$B$7:$R$2843,3,0)</f>
        <v>44302</v>
      </c>
      <c r="C10" s="65">
        <f>VLOOKUP($A10,'Return Data'!$B$7:$R$2843,4,0)</f>
        <v>60.760800000000003</v>
      </c>
      <c r="D10" s="65">
        <f>VLOOKUP($A10,'Return Data'!$B$7:$R$2843,10,0)</f>
        <v>1.5995999999999999</v>
      </c>
      <c r="E10" s="66">
        <f t="shared" si="5"/>
        <v>49</v>
      </c>
      <c r="F10" s="65">
        <f>VLOOKUP($A10,'Return Data'!$B$7:$R$2843,11,0)</f>
        <v>28.311599999999999</v>
      </c>
      <c r="G10" s="66">
        <f t="shared" si="6"/>
        <v>33</v>
      </c>
      <c r="H10" s="65">
        <f>VLOOKUP($A10,'Return Data'!$B$7:$R$2843,12,0)</f>
        <v>38.597999999999999</v>
      </c>
      <c r="I10" s="66">
        <f t="shared" si="7"/>
        <v>42</v>
      </c>
      <c r="J10" s="65">
        <f>VLOOKUP($A10,'Return Data'!$B$7:$R$2843,13,0)</f>
        <v>53.506900000000002</v>
      </c>
      <c r="K10" s="66">
        <f t="shared" si="8"/>
        <v>55</v>
      </c>
      <c r="L10" s="65">
        <f>VLOOKUP($A10,'Return Data'!$B$7:$R$2843,17,0)</f>
        <v>16.648399999999999</v>
      </c>
      <c r="M10" s="66">
        <f t="shared" si="9"/>
        <v>14</v>
      </c>
      <c r="N10" s="65">
        <f>VLOOKUP($A10,'Return Data'!$B$7:$R$2843,14,0)</f>
        <v>12.321899999999999</v>
      </c>
      <c r="O10" s="66">
        <f t="shared" si="10"/>
        <v>9</v>
      </c>
      <c r="P10" s="65">
        <f>VLOOKUP($A10,'Return Data'!$B$7:$R$2843,15,0)</f>
        <v>15.3126</v>
      </c>
      <c r="Q10" s="66">
        <f t="shared" si="11"/>
        <v>10</v>
      </c>
      <c r="R10" s="65">
        <f>VLOOKUP($A10,'Return Data'!$B$7:$R$2843,16,0)</f>
        <v>17.3065</v>
      </c>
      <c r="S10" s="67">
        <f t="shared" si="12"/>
        <v>17</v>
      </c>
    </row>
    <row r="11" spans="1:20" x14ac:dyDescent="0.3">
      <c r="A11" s="63" t="s">
        <v>269</v>
      </c>
      <c r="B11" s="64">
        <f>VLOOKUP($A11,'Return Data'!$B$7:$R$2843,3,0)</f>
        <v>44302</v>
      </c>
      <c r="C11" s="65">
        <f>VLOOKUP($A11,'Return Data'!$B$7:$R$2843,4,0)</f>
        <v>56.46</v>
      </c>
      <c r="D11" s="65">
        <f>VLOOKUP($A11,'Return Data'!$B$7:$R$2843,10,0)</f>
        <v>2.9165000000000001</v>
      </c>
      <c r="E11" s="66">
        <f t="shared" si="5"/>
        <v>38</v>
      </c>
      <c r="F11" s="65">
        <f>VLOOKUP($A11,'Return Data'!$B$7:$R$2843,11,0)</f>
        <v>26.1112</v>
      </c>
      <c r="G11" s="66">
        <f t="shared" si="6"/>
        <v>45</v>
      </c>
      <c r="H11" s="65">
        <f>VLOOKUP($A11,'Return Data'!$B$7:$R$2843,12,0)</f>
        <v>39.5107</v>
      </c>
      <c r="I11" s="66">
        <f t="shared" si="7"/>
        <v>36</v>
      </c>
      <c r="J11" s="65">
        <f>VLOOKUP($A11,'Return Data'!$B$7:$R$2843,13,0)</f>
        <v>61.822899999999997</v>
      </c>
      <c r="K11" s="66">
        <f t="shared" si="8"/>
        <v>33</v>
      </c>
      <c r="L11" s="65">
        <f>VLOOKUP($A11,'Return Data'!$B$7:$R$2843,17,0)</f>
        <v>12.520099999999999</v>
      </c>
      <c r="M11" s="66">
        <f t="shared" si="9"/>
        <v>29</v>
      </c>
      <c r="N11" s="65">
        <f>VLOOKUP($A11,'Return Data'!$B$7:$R$2843,14,0)</f>
        <v>6.1699000000000002</v>
      </c>
      <c r="O11" s="66">
        <f t="shared" si="10"/>
        <v>39</v>
      </c>
      <c r="P11" s="65">
        <f>VLOOKUP($A11,'Return Data'!$B$7:$R$2843,15,0)</f>
        <v>10.8405</v>
      </c>
      <c r="Q11" s="66">
        <f t="shared" si="11"/>
        <v>33</v>
      </c>
      <c r="R11" s="65">
        <f>VLOOKUP($A11,'Return Data'!$B$7:$R$2843,16,0)</f>
        <v>6.2759999999999998</v>
      </c>
      <c r="S11" s="67">
        <f t="shared" si="12"/>
        <v>55</v>
      </c>
    </row>
    <row r="12" spans="1:20" x14ac:dyDescent="0.3">
      <c r="A12" s="63" t="s">
        <v>270</v>
      </c>
      <c r="B12" s="64">
        <f>VLOOKUP($A12,'Return Data'!$B$7:$R$2843,3,0)</f>
        <v>44302</v>
      </c>
      <c r="C12" s="65">
        <f>VLOOKUP($A12,'Return Data'!$B$7:$R$2843,4,0)</f>
        <v>50.445999999999998</v>
      </c>
      <c r="D12" s="65">
        <f>VLOOKUP($A12,'Return Data'!$B$7:$R$2843,10,0)</f>
        <v>0.2384</v>
      </c>
      <c r="E12" s="66">
        <f t="shared" si="5"/>
        <v>61</v>
      </c>
      <c r="F12" s="65">
        <f>VLOOKUP($A12,'Return Data'!$B$7:$R$2843,11,0)</f>
        <v>21.533200000000001</v>
      </c>
      <c r="G12" s="66">
        <f t="shared" si="6"/>
        <v>59</v>
      </c>
      <c r="H12" s="65">
        <f>VLOOKUP($A12,'Return Data'!$B$7:$R$2843,12,0)</f>
        <v>31.599399999999999</v>
      </c>
      <c r="I12" s="66">
        <f t="shared" si="7"/>
        <v>58</v>
      </c>
      <c r="J12" s="65">
        <f>VLOOKUP($A12,'Return Data'!$B$7:$R$2843,13,0)</f>
        <v>50.186100000000003</v>
      </c>
      <c r="K12" s="66">
        <f t="shared" si="8"/>
        <v>59</v>
      </c>
      <c r="L12" s="65">
        <f>VLOOKUP($A12,'Return Data'!$B$7:$R$2843,17,0)</f>
        <v>14.917</v>
      </c>
      <c r="M12" s="66">
        <f t="shared" si="9"/>
        <v>20</v>
      </c>
      <c r="N12" s="65">
        <f>VLOOKUP($A12,'Return Data'!$B$7:$R$2843,14,0)</f>
        <v>10.3277</v>
      </c>
      <c r="O12" s="66">
        <f t="shared" si="10"/>
        <v>19</v>
      </c>
      <c r="P12" s="65">
        <f>VLOOKUP($A12,'Return Data'!$B$7:$R$2843,15,0)</f>
        <v>11.917999999999999</v>
      </c>
      <c r="Q12" s="66">
        <f t="shared" si="11"/>
        <v>27</v>
      </c>
      <c r="R12" s="65">
        <f>VLOOKUP($A12,'Return Data'!$B$7:$R$2843,16,0)</f>
        <v>11.166399999999999</v>
      </c>
      <c r="S12" s="67">
        <f t="shared" si="12"/>
        <v>42</v>
      </c>
    </row>
    <row r="13" spans="1:20" x14ac:dyDescent="0.3">
      <c r="A13" s="63" t="s">
        <v>271</v>
      </c>
      <c r="B13" s="64">
        <f>VLOOKUP($A13,'Return Data'!$B$7:$R$2843,3,0)</f>
        <v>44302</v>
      </c>
      <c r="C13" s="65">
        <f>VLOOKUP($A13,'Return Data'!$B$7:$R$2843,4,0)</f>
        <v>13.36</v>
      </c>
      <c r="D13" s="65">
        <f>VLOOKUP($A13,'Return Data'!$B$7:$R$2843,10,0)</f>
        <v>8.3536000000000001</v>
      </c>
      <c r="E13" s="66">
        <f t="shared" si="5"/>
        <v>10</v>
      </c>
      <c r="F13" s="65">
        <f>VLOOKUP($A13,'Return Data'!$B$7:$R$2843,11,0)</f>
        <v>29.961099999999998</v>
      </c>
      <c r="G13" s="66">
        <f t="shared" si="6"/>
        <v>29</v>
      </c>
      <c r="H13" s="65">
        <f>VLOOKUP($A13,'Return Data'!$B$7:$R$2843,12,0)</f>
        <v>49.943899999999999</v>
      </c>
      <c r="I13" s="66">
        <f t="shared" si="7"/>
        <v>16</v>
      </c>
      <c r="J13" s="65">
        <f>VLOOKUP($A13,'Return Data'!$B$7:$R$2843,13,0)</f>
        <v>68.474100000000007</v>
      </c>
      <c r="K13" s="66">
        <f t="shared" si="8"/>
        <v>19</v>
      </c>
      <c r="L13" s="65">
        <f>VLOOKUP($A13,'Return Data'!$B$7:$R$2843,17,0)</f>
        <v>23.813199999999998</v>
      </c>
      <c r="M13" s="66">
        <f t="shared" si="9"/>
        <v>6</v>
      </c>
      <c r="N13" s="65"/>
      <c r="O13" s="66"/>
      <c r="P13" s="65"/>
      <c r="Q13" s="66"/>
      <c r="R13" s="65">
        <f>VLOOKUP($A13,'Return Data'!$B$7:$R$2843,16,0)</f>
        <v>9.6126000000000005</v>
      </c>
      <c r="S13" s="67">
        <f t="shared" si="12"/>
        <v>49</v>
      </c>
    </row>
    <row r="14" spans="1:20" x14ac:dyDescent="0.3">
      <c r="A14" s="63" t="s">
        <v>272</v>
      </c>
      <c r="B14" s="64">
        <f>VLOOKUP($A14,'Return Data'!$B$7:$R$2843,3,0)</f>
        <v>44302</v>
      </c>
      <c r="C14" s="65">
        <f>VLOOKUP($A14,'Return Data'!$B$7:$R$2843,4,0)</f>
        <v>16.170000000000002</v>
      </c>
      <c r="D14" s="65">
        <f>VLOOKUP($A14,'Return Data'!$B$7:$R$2843,10,0)</f>
        <v>7.6565000000000003</v>
      </c>
      <c r="E14" s="66">
        <f t="shared" si="5"/>
        <v>11</v>
      </c>
      <c r="F14" s="65">
        <f>VLOOKUP($A14,'Return Data'!$B$7:$R$2843,11,0)</f>
        <v>29.983899999999998</v>
      </c>
      <c r="G14" s="66">
        <f t="shared" si="6"/>
        <v>28</v>
      </c>
      <c r="H14" s="65">
        <f>VLOOKUP($A14,'Return Data'!$B$7:$R$2843,12,0)</f>
        <v>50.839599999999997</v>
      </c>
      <c r="I14" s="66">
        <f t="shared" si="7"/>
        <v>15</v>
      </c>
      <c r="J14" s="65">
        <f>VLOOKUP($A14,'Return Data'!$B$7:$R$2843,13,0)</f>
        <v>67.564800000000005</v>
      </c>
      <c r="K14" s="66">
        <f t="shared" si="8"/>
        <v>20</v>
      </c>
      <c r="L14" s="65">
        <f>VLOOKUP($A14,'Return Data'!$B$7:$R$2843,17,0)</f>
        <v>21.598600000000001</v>
      </c>
      <c r="M14" s="66">
        <f t="shared" ref="M14" si="13">RANK(L14,L$8:L$73,0)</f>
        <v>7</v>
      </c>
      <c r="N14" s="65"/>
      <c r="O14" s="66"/>
      <c r="P14" s="65"/>
      <c r="Q14" s="66"/>
      <c r="R14" s="65">
        <f>VLOOKUP($A14,'Return Data'!$B$7:$R$2843,16,0)</f>
        <v>21.258800000000001</v>
      </c>
      <c r="S14" s="67">
        <f t="shared" si="12"/>
        <v>5</v>
      </c>
    </row>
    <row r="15" spans="1:20" x14ac:dyDescent="0.3">
      <c r="A15" s="63" t="s">
        <v>273</v>
      </c>
      <c r="B15" s="64">
        <f>VLOOKUP($A15,'Return Data'!$B$7:$R$2843,3,0)</f>
        <v>44302</v>
      </c>
      <c r="C15" s="65">
        <f>VLOOKUP($A15,'Return Data'!$B$7:$R$2843,4,0)</f>
        <v>79.3</v>
      </c>
      <c r="D15" s="65">
        <f>VLOOKUP($A15,'Return Data'!$B$7:$R$2843,10,0)</f>
        <v>5.7191999999999998</v>
      </c>
      <c r="E15" s="66">
        <f t="shared" si="5"/>
        <v>22</v>
      </c>
      <c r="F15" s="65">
        <f>VLOOKUP($A15,'Return Data'!$B$7:$R$2843,11,0)</f>
        <v>27.985800000000001</v>
      </c>
      <c r="G15" s="66">
        <f t="shared" si="6"/>
        <v>36</v>
      </c>
      <c r="H15" s="65">
        <f>VLOOKUP($A15,'Return Data'!$B$7:$R$2843,12,0)</f>
        <v>48.4741</v>
      </c>
      <c r="I15" s="66">
        <f t="shared" si="7"/>
        <v>18</v>
      </c>
      <c r="J15" s="65">
        <f>VLOOKUP($A15,'Return Data'!$B$7:$R$2843,13,0)</f>
        <v>65.242800000000003</v>
      </c>
      <c r="K15" s="66">
        <f t="shared" si="8"/>
        <v>28</v>
      </c>
      <c r="L15" s="65">
        <f>VLOOKUP($A15,'Return Data'!$B$7:$R$2843,17,0)</f>
        <v>24.8415</v>
      </c>
      <c r="M15" s="66">
        <f t="shared" si="9"/>
        <v>5</v>
      </c>
      <c r="N15" s="65">
        <f>VLOOKUP($A15,'Return Data'!$B$7:$R$2843,14,0)</f>
        <v>11.1707</v>
      </c>
      <c r="O15" s="66">
        <f t="shared" si="10"/>
        <v>14</v>
      </c>
      <c r="P15" s="65">
        <f>VLOOKUP($A15,'Return Data'!$B$7:$R$2843,15,0)</f>
        <v>17.317799999999998</v>
      </c>
      <c r="Q15" s="66">
        <f t="shared" si="11"/>
        <v>4</v>
      </c>
      <c r="R15" s="65">
        <f>VLOOKUP($A15,'Return Data'!$B$7:$R$2843,16,0)</f>
        <v>18.588699999999999</v>
      </c>
      <c r="S15" s="67">
        <f t="shared" si="12"/>
        <v>13</v>
      </c>
    </row>
    <row r="16" spans="1:20" x14ac:dyDescent="0.3">
      <c r="A16" s="63" t="s">
        <v>274</v>
      </c>
      <c r="B16" s="64">
        <f>VLOOKUP($A16,'Return Data'!$B$7:$R$2843,3,0)</f>
        <v>44302</v>
      </c>
      <c r="C16" s="65">
        <f>VLOOKUP($A16,'Return Data'!$B$7:$R$2843,4,0)</f>
        <v>93.31</v>
      </c>
      <c r="D16" s="65">
        <f>VLOOKUP($A16,'Return Data'!$B$7:$R$2843,10,0)</f>
        <v>3.0024999999999999</v>
      </c>
      <c r="E16" s="66">
        <f t="shared" si="5"/>
        <v>35</v>
      </c>
      <c r="F16" s="65">
        <f>VLOOKUP($A16,'Return Data'!$B$7:$R$2843,11,0)</f>
        <v>25.080400000000001</v>
      </c>
      <c r="G16" s="66">
        <f t="shared" si="6"/>
        <v>51</v>
      </c>
      <c r="H16" s="65">
        <f>VLOOKUP($A16,'Return Data'!$B$7:$R$2843,12,0)</f>
        <v>41.830100000000002</v>
      </c>
      <c r="I16" s="66">
        <f t="shared" si="7"/>
        <v>28</v>
      </c>
      <c r="J16" s="65">
        <f>VLOOKUP($A16,'Return Data'!$B$7:$R$2843,13,0)</f>
        <v>60.685400000000001</v>
      </c>
      <c r="K16" s="66">
        <f t="shared" si="8"/>
        <v>42</v>
      </c>
      <c r="L16" s="65">
        <f>VLOOKUP($A16,'Return Data'!$B$7:$R$2843,17,0)</f>
        <v>19.036899999999999</v>
      </c>
      <c r="M16" s="66">
        <f t="shared" si="9"/>
        <v>11</v>
      </c>
      <c r="N16" s="65">
        <f>VLOOKUP($A16,'Return Data'!$B$7:$R$2843,14,0)</f>
        <v>15.592700000000001</v>
      </c>
      <c r="O16" s="66">
        <f t="shared" si="10"/>
        <v>6</v>
      </c>
      <c r="P16" s="65">
        <f>VLOOKUP($A16,'Return Data'!$B$7:$R$2843,15,0)</f>
        <v>16.217199999999998</v>
      </c>
      <c r="Q16" s="66">
        <f t="shared" si="11"/>
        <v>5</v>
      </c>
      <c r="R16" s="65">
        <f>VLOOKUP($A16,'Return Data'!$B$7:$R$2843,16,0)</f>
        <v>19.670000000000002</v>
      </c>
      <c r="S16" s="67">
        <f t="shared" si="12"/>
        <v>9</v>
      </c>
    </row>
    <row r="17" spans="1:19" x14ac:dyDescent="0.3">
      <c r="A17" s="63" t="s">
        <v>275</v>
      </c>
      <c r="B17" s="64">
        <f>VLOOKUP($A17,'Return Data'!$B$7:$R$2843,3,0)</f>
        <v>44302</v>
      </c>
      <c r="C17" s="65">
        <f>VLOOKUP($A17,'Return Data'!$B$7:$R$2843,4,0)</f>
        <v>65.477999999999994</v>
      </c>
      <c r="D17" s="65">
        <f>VLOOKUP($A17,'Return Data'!$B$7:$R$2843,10,0)</f>
        <v>4.9360999999999997</v>
      </c>
      <c r="E17" s="66">
        <f t="shared" si="5"/>
        <v>24</v>
      </c>
      <c r="F17" s="65">
        <f>VLOOKUP($A17,'Return Data'!$B$7:$R$2843,11,0)</f>
        <v>32.9908</v>
      </c>
      <c r="G17" s="66">
        <f t="shared" si="6"/>
        <v>15</v>
      </c>
      <c r="H17" s="65">
        <f>VLOOKUP($A17,'Return Data'!$B$7:$R$2843,12,0)</f>
        <v>41.97</v>
      </c>
      <c r="I17" s="66">
        <f t="shared" si="7"/>
        <v>27</v>
      </c>
      <c r="J17" s="65">
        <f>VLOOKUP($A17,'Return Data'!$B$7:$R$2843,13,0)</f>
        <v>66.187799999999996</v>
      </c>
      <c r="K17" s="66">
        <f t="shared" si="8"/>
        <v>22</v>
      </c>
      <c r="L17" s="65">
        <f>VLOOKUP($A17,'Return Data'!$B$7:$R$2843,17,0)</f>
        <v>15.912000000000001</v>
      </c>
      <c r="M17" s="66">
        <f t="shared" si="9"/>
        <v>15</v>
      </c>
      <c r="N17" s="65">
        <f>VLOOKUP($A17,'Return Data'!$B$7:$R$2843,14,0)</f>
        <v>12.1408</v>
      </c>
      <c r="O17" s="66">
        <f t="shared" si="10"/>
        <v>10</v>
      </c>
      <c r="P17" s="65">
        <f>VLOOKUP($A17,'Return Data'!$B$7:$R$2843,15,0)</f>
        <v>15.372400000000001</v>
      </c>
      <c r="Q17" s="66">
        <f t="shared" si="11"/>
        <v>9</v>
      </c>
      <c r="R17" s="65">
        <f>VLOOKUP($A17,'Return Data'!$B$7:$R$2843,16,0)</f>
        <v>14.0937</v>
      </c>
      <c r="S17" s="67">
        <f t="shared" si="12"/>
        <v>28</v>
      </c>
    </row>
    <row r="18" spans="1:19" x14ac:dyDescent="0.3">
      <c r="A18" s="63" t="s">
        <v>276</v>
      </c>
      <c r="B18" s="64">
        <f>VLOOKUP($A18,'Return Data'!$B$7:$R$2843,3,0)</f>
        <v>44302</v>
      </c>
      <c r="C18" s="65">
        <f>VLOOKUP($A18,'Return Data'!$B$7:$R$2843,4,0)</f>
        <v>58.3</v>
      </c>
      <c r="D18" s="65">
        <f>VLOOKUP($A18,'Return Data'!$B$7:$R$2843,10,0)</f>
        <v>2.1732</v>
      </c>
      <c r="E18" s="66">
        <f t="shared" si="5"/>
        <v>47</v>
      </c>
      <c r="F18" s="65">
        <f>VLOOKUP($A18,'Return Data'!$B$7:$R$2843,11,0)</f>
        <v>25.161000000000001</v>
      </c>
      <c r="G18" s="66">
        <f t="shared" si="6"/>
        <v>49</v>
      </c>
      <c r="H18" s="65">
        <f>VLOOKUP($A18,'Return Data'!$B$7:$R$2843,12,0)</f>
        <v>36.9831</v>
      </c>
      <c r="I18" s="66">
        <f t="shared" si="7"/>
        <v>50</v>
      </c>
      <c r="J18" s="65">
        <f>VLOOKUP($A18,'Return Data'!$B$7:$R$2843,13,0)</f>
        <v>55.965800000000002</v>
      </c>
      <c r="K18" s="66">
        <f t="shared" si="8"/>
        <v>52</v>
      </c>
      <c r="L18" s="65">
        <f>VLOOKUP($A18,'Return Data'!$B$7:$R$2843,17,0)</f>
        <v>11.6549</v>
      </c>
      <c r="M18" s="66">
        <f t="shared" si="9"/>
        <v>32</v>
      </c>
      <c r="N18" s="65">
        <f>VLOOKUP($A18,'Return Data'!$B$7:$R$2843,14,0)</f>
        <v>7.2870999999999997</v>
      </c>
      <c r="O18" s="66">
        <f t="shared" si="10"/>
        <v>32</v>
      </c>
      <c r="P18" s="65">
        <f>VLOOKUP($A18,'Return Data'!$B$7:$R$2843,15,0)</f>
        <v>11.127800000000001</v>
      </c>
      <c r="Q18" s="66">
        <f t="shared" si="11"/>
        <v>30</v>
      </c>
      <c r="R18" s="65">
        <f>VLOOKUP($A18,'Return Data'!$B$7:$R$2843,16,0)</f>
        <v>15.409800000000001</v>
      </c>
      <c r="S18" s="67">
        <f t="shared" si="12"/>
        <v>22</v>
      </c>
    </row>
    <row r="19" spans="1:19" x14ac:dyDescent="0.3">
      <c r="A19" s="63" t="s">
        <v>277</v>
      </c>
      <c r="B19" s="64">
        <f>VLOOKUP($A19,'Return Data'!$B$7:$R$2843,3,0)</f>
        <v>44302</v>
      </c>
      <c r="C19" s="65">
        <f>VLOOKUP($A19,'Return Data'!$B$7:$R$2843,4,0)</f>
        <v>16.925000000000001</v>
      </c>
      <c r="D19" s="65">
        <f>VLOOKUP($A19,'Return Data'!$B$7:$R$2843,10,0)</f>
        <v>0.5806</v>
      </c>
      <c r="E19" s="66">
        <f t="shared" si="5"/>
        <v>60</v>
      </c>
      <c r="F19" s="65">
        <f>VLOOKUP($A19,'Return Data'!$B$7:$R$2843,11,0)</f>
        <v>20.9819</v>
      </c>
      <c r="G19" s="66">
        <f t="shared" si="6"/>
        <v>60</v>
      </c>
      <c r="H19" s="65">
        <f>VLOOKUP($A19,'Return Data'!$B$7:$R$2843,12,0)</f>
        <v>31.342099999999999</v>
      </c>
      <c r="I19" s="66">
        <f t="shared" si="7"/>
        <v>59</v>
      </c>
      <c r="J19" s="65">
        <f>VLOOKUP($A19,'Return Data'!$B$7:$R$2843,13,0)</f>
        <v>52.606699999999996</v>
      </c>
      <c r="K19" s="66">
        <f t="shared" si="8"/>
        <v>56</v>
      </c>
      <c r="L19" s="65">
        <f>VLOOKUP($A19,'Return Data'!$B$7:$R$2843,17,0)</f>
        <v>7.3446999999999996</v>
      </c>
      <c r="M19" s="66">
        <f t="shared" si="9"/>
        <v>57</v>
      </c>
      <c r="N19" s="65">
        <f>VLOOKUP($A19,'Return Data'!$B$7:$R$2843,14,0)</f>
        <v>6.8936000000000002</v>
      </c>
      <c r="O19" s="66">
        <f t="shared" si="10"/>
        <v>34</v>
      </c>
      <c r="P19" s="65"/>
      <c r="Q19" s="66"/>
      <c r="R19" s="65">
        <f>VLOOKUP($A19,'Return Data'!$B$7:$R$2843,16,0)</f>
        <v>10.440899999999999</v>
      </c>
      <c r="S19" s="67">
        <f t="shared" si="12"/>
        <v>47</v>
      </c>
    </row>
    <row r="20" spans="1:19" x14ac:dyDescent="0.3">
      <c r="A20" s="63" t="s">
        <v>278</v>
      </c>
      <c r="B20" s="64">
        <f>VLOOKUP($A20,'Return Data'!$B$7:$R$2843,3,0)</f>
        <v>44302</v>
      </c>
      <c r="C20" s="65">
        <f>VLOOKUP($A20,'Return Data'!$B$7:$R$2843,4,0)</f>
        <v>686.60860000000002</v>
      </c>
      <c r="D20" s="65">
        <f>VLOOKUP($A20,'Return Data'!$B$7:$R$2843,10,0)</f>
        <v>2.0379999999999998</v>
      </c>
      <c r="E20" s="66">
        <f t="shared" si="5"/>
        <v>48</v>
      </c>
      <c r="F20" s="65">
        <f>VLOOKUP($A20,'Return Data'!$B$7:$R$2843,11,0)</f>
        <v>33.117199999999997</v>
      </c>
      <c r="G20" s="66">
        <f t="shared" si="6"/>
        <v>14</v>
      </c>
      <c r="H20" s="65">
        <f>VLOOKUP($A20,'Return Data'!$B$7:$R$2843,12,0)</f>
        <v>43.3872</v>
      </c>
      <c r="I20" s="66">
        <f t="shared" si="7"/>
        <v>25</v>
      </c>
      <c r="J20" s="65">
        <f>VLOOKUP($A20,'Return Data'!$B$7:$R$2843,13,0)</f>
        <v>63.501100000000001</v>
      </c>
      <c r="K20" s="66">
        <f t="shared" si="8"/>
        <v>30</v>
      </c>
      <c r="L20" s="65">
        <f>VLOOKUP($A20,'Return Data'!$B$7:$R$2843,17,0)</f>
        <v>8.9718</v>
      </c>
      <c r="M20" s="66">
        <f t="shared" si="9"/>
        <v>45</v>
      </c>
      <c r="N20" s="65">
        <f>VLOOKUP($A20,'Return Data'!$B$7:$R$2843,14,0)</f>
        <v>7.6253000000000002</v>
      </c>
      <c r="O20" s="66">
        <f t="shared" si="10"/>
        <v>30</v>
      </c>
      <c r="P20" s="65">
        <f>VLOOKUP($A20,'Return Data'!$B$7:$R$2843,15,0)</f>
        <v>10.336499999999999</v>
      </c>
      <c r="Q20" s="66">
        <f t="shared" si="11"/>
        <v>36</v>
      </c>
      <c r="R20" s="65">
        <f>VLOOKUP($A20,'Return Data'!$B$7:$R$2843,16,0)</f>
        <v>21.160799999999998</v>
      </c>
      <c r="S20" s="67">
        <f t="shared" si="12"/>
        <v>6</v>
      </c>
    </row>
    <row r="21" spans="1:19" x14ac:dyDescent="0.3">
      <c r="A21" s="63" t="s">
        <v>279</v>
      </c>
      <c r="B21" s="64">
        <f>VLOOKUP($A21,'Return Data'!$B$7:$R$2843,3,0)</f>
        <v>44302</v>
      </c>
      <c r="C21" s="65">
        <f>VLOOKUP($A21,'Return Data'!$B$7:$R$2843,4,0)</f>
        <v>449.738</v>
      </c>
      <c r="D21" s="65">
        <f>VLOOKUP($A21,'Return Data'!$B$7:$R$2843,10,0)</f>
        <v>3.1522999999999999</v>
      </c>
      <c r="E21" s="66">
        <f t="shared" si="5"/>
        <v>33</v>
      </c>
      <c r="F21" s="65">
        <f>VLOOKUP($A21,'Return Data'!$B$7:$R$2843,11,0)</f>
        <v>30.092600000000001</v>
      </c>
      <c r="G21" s="66">
        <f t="shared" si="6"/>
        <v>26</v>
      </c>
      <c r="H21" s="65">
        <f>VLOOKUP($A21,'Return Data'!$B$7:$R$2843,12,0)</f>
        <v>40.400100000000002</v>
      </c>
      <c r="I21" s="66">
        <f t="shared" si="7"/>
        <v>30</v>
      </c>
      <c r="J21" s="65">
        <f>VLOOKUP($A21,'Return Data'!$B$7:$R$2843,13,0)</f>
        <v>66.267899999999997</v>
      </c>
      <c r="K21" s="66">
        <f t="shared" si="8"/>
        <v>21</v>
      </c>
      <c r="L21" s="65">
        <f>VLOOKUP($A21,'Return Data'!$B$7:$R$2843,17,0)</f>
        <v>11.228999999999999</v>
      </c>
      <c r="M21" s="66">
        <f t="shared" si="9"/>
        <v>36</v>
      </c>
      <c r="N21" s="65">
        <f>VLOOKUP($A21,'Return Data'!$B$7:$R$2843,14,0)</f>
        <v>9.7516999999999996</v>
      </c>
      <c r="O21" s="66">
        <f t="shared" si="10"/>
        <v>21</v>
      </c>
      <c r="P21" s="65">
        <f>VLOOKUP($A21,'Return Data'!$B$7:$R$2843,15,0)</f>
        <v>14.2752</v>
      </c>
      <c r="Q21" s="66">
        <f t="shared" si="11"/>
        <v>14</v>
      </c>
      <c r="R21" s="65">
        <f>VLOOKUP($A21,'Return Data'!$B$7:$R$2843,16,0)</f>
        <v>20.6235</v>
      </c>
      <c r="S21" s="67">
        <f t="shared" si="12"/>
        <v>7</v>
      </c>
    </row>
    <row r="22" spans="1:19" x14ac:dyDescent="0.3">
      <c r="A22" s="63" t="s">
        <v>280</v>
      </c>
      <c r="B22" s="64">
        <f>VLOOKUP($A22,'Return Data'!$B$7:$R$2843,3,0)</f>
        <v>44302</v>
      </c>
      <c r="C22" s="65">
        <f>VLOOKUP($A22,'Return Data'!$B$7:$R$2843,4,0)</f>
        <v>1887.6336958680799</v>
      </c>
      <c r="D22" s="65">
        <f>VLOOKUP($A22,'Return Data'!$B$7:$R$2843,10,0)</f>
        <v>1.4826999999999999</v>
      </c>
      <c r="E22" s="66">
        <f t="shared" si="5"/>
        <v>51</v>
      </c>
      <c r="F22" s="65">
        <f>VLOOKUP($A22,'Return Data'!$B$7:$R$2843,11,0)</f>
        <v>25.305099999999999</v>
      </c>
      <c r="G22" s="66">
        <f t="shared" si="6"/>
        <v>48</v>
      </c>
      <c r="H22" s="65">
        <f>VLOOKUP($A22,'Return Data'!$B$7:$R$2843,12,0)</f>
        <v>32.451500000000003</v>
      </c>
      <c r="I22" s="66">
        <f t="shared" si="7"/>
        <v>56</v>
      </c>
      <c r="J22" s="65">
        <f>VLOOKUP($A22,'Return Data'!$B$7:$R$2843,13,0)</f>
        <v>50.435299999999998</v>
      </c>
      <c r="K22" s="66">
        <f t="shared" si="8"/>
        <v>58</v>
      </c>
      <c r="L22" s="65">
        <f>VLOOKUP($A22,'Return Data'!$B$7:$R$2843,17,0)</f>
        <v>4.3129999999999997</v>
      </c>
      <c r="M22" s="66">
        <f t="shared" si="9"/>
        <v>62</v>
      </c>
      <c r="N22" s="65">
        <f>VLOOKUP($A22,'Return Data'!$B$7:$R$2843,14,0)</f>
        <v>4.0462999999999996</v>
      </c>
      <c r="O22" s="66">
        <f t="shared" si="10"/>
        <v>47</v>
      </c>
      <c r="P22" s="65">
        <f>VLOOKUP($A22,'Return Data'!$B$7:$R$2843,15,0)</f>
        <v>10.0434</v>
      </c>
      <c r="Q22" s="66">
        <f t="shared" si="11"/>
        <v>37</v>
      </c>
      <c r="R22" s="65">
        <f>VLOOKUP($A22,'Return Data'!$B$7:$R$2843,16,0)</f>
        <v>23.258700000000001</v>
      </c>
      <c r="S22" s="67">
        <f t="shared" si="12"/>
        <v>2</v>
      </c>
    </row>
    <row r="23" spans="1:19" x14ac:dyDescent="0.3">
      <c r="A23" s="63" t="s">
        <v>281</v>
      </c>
      <c r="B23" s="64">
        <f>VLOOKUP($A23,'Return Data'!$B$7:$R$2843,3,0)</f>
        <v>44302</v>
      </c>
      <c r="C23" s="65">
        <f>VLOOKUP($A23,'Return Data'!$B$7:$R$2843,4,0)</f>
        <v>44.866</v>
      </c>
      <c r="D23" s="65">
        <f>VLOOKUP($A23,'Return Data'!$B$7:$R$2843,10,0)</f>
        <v>0.78759999999999997</v>
      </c>
      <c r="E23" s="66">
        <f t="shared" si="5"/>
        <v>56</v>
      </c>
      <c r="F23" s="65">
        <f>VLOOKUP($A23,'Return Data'!$B$7:$R$2843,11,0)</f>
        <v>24.129899999999999</v>
      </c>
      <c r="G23" s="66">
        <f t="shared" si="6"/>
        <v>54</v>
      </c>
      <c r="H23" s="65">
        <f>VLOOKUP($A23,'Return Data'!$B$7:$R$2843,12,0)</f>
        <v>34.785800000000002</v>
      </c>
      <c r="I23" s="66">
        <f t="shared" si="7"/>
        <v>54</v>
      </c>
      <c r="J23" s="65">
        <f>VLOOKUP($A23,'Return Data'!$B$7:$R$2843,13,0)</f>
        <v>53.7181</v>
      </c>
      <c r="K23" s="66">
        <f t="shared" si="8"/>
        <v>54</v>
      </c>
      <c r="L23" s="65">
        <f>VLOOKUP($A23,'Return Data'!$B$7:$R$2843,17,0)</f>
        <v>9.3436000000000003</v>
      </c>
      <c r="M23" s="66">
        <f t="shared" si="9"/>
        <v>41</v>
      </c>
      <c r="N23" s="65">
        <f>VLOOKUP($A23,'Return Data'!$B$7:$R$2843,14,0)</f>
        <v>5.5743</v>
      </c>
      <c r="O23" s="66">
        <f t="shared" si="10"/>
        <v>42</v>
      </c>
      <c r="P23" s="65">
        <f>VLOOKUP($A23,'Return Data'!$B$7:$R$2843,15,0)</f>
        <v>11.831899999999999</v>
      </c>
      <c r="Q23" s="66">
        <f t="shared" si="11"/>
        <v>28</v>
      </c>
      <c r="R23" s="65">
        <f>VLOOKUP($A23,'Return Data'!$B$7:$R$2843,16,0)</f>
        <v>11.077999999999999</v>
      </c>
      <c r="S23" s="67">
        <f t="shared" si="12"/>
        <v>45</v>
      </c>
    </row>
    <row r="24" spans="1:19" x14ac:dyDescent="0.3">
      <c r="A24" s="63" t="s">
        <v>282</v>
      </c>
      <c r="B24" s="64">
        <f>VLOOKUP($A24,'Return Data'!$B$7:$R$2843,3,0)</f>
        <v>44302</v>
      </c>
      <c r="C24" s="65">
        <f>VLOOKUP($A24,'Return Data'!$B$7:$R$2843,4,0)</f>
        <v>479.34</v>
      </c>
      <c r="D24" s="65">
        <f>VLOOKUP($A24,'Return Data'!$B$7:$R$2843,10,0)</f>
        <v>2.48</v>
      </c>
      <c r="E24" s="66">
        <f t="shared" si="5"/>
        <v>43</v>
      </c>
      <c r="F24" s="65">
        <f>VLOOKUP($A24,'Return Data'!$B$7:$R$2843,11,0)</f>
        <v>32.286499999999997</v>
      </c>
      <c r="G24" s="66">
        <f t="shared" si="6"/>
        <v>16</v>
      </c>
      <c r="H24" s="65">
        <f>VLOOKUP($A24,'Return Data'!$B$7:$R$2843,12,0)</f>
        <v>39.904299999999999</v>
      </c>
      <c r="I24" s="66">
        <f t="shared" si="7"/>
        <v>35</v>
      </c>
      <c r="J24" s="65">
        <f>VLOOKUP($A24,'Return Data'!$B$7:$R$2843,13,0)</f>
        <v>60.089500000000001</v>
      </c>
      <c r="K24" s="66">
        <f t="shared" si="8"/>
        <v>43</v>
      </c>
      <c r="L24" s="65">
        <f>VLOOKUP($A24,'Return Data'!$B$7:$R$2843,17,0)</f>
        <v>11.5053</v>
      </c>
      <c r="M24" s="66">
        <f t="shared" si="9"/>
        <v>34</v>
      </c>
      <c r="N24" s="65">
        <f>VLOOKUP($A24,'Return Data'!$B$7:$R$2843,14,0)</f>
        <v>10.5572</v>
      </c>
      <c r="O24" s="66">
        <f t="shared" si="10"/>
        <v>15</v>
      </c>
      <c r="P24" s="65">
        <f>VLOOKUP($A24,'Return Data'!$B$7:$R$2843,15,0)</f>
        <v>12.9072</v>
      </c>
      <c r="Q24" s="66">
        <f t="shared" si="11"/>
        <v>22</v>
      </c>
      <c r="R24" s="65">
        <f>VLOOKUP($A24,'Return Data'!$B$7:$R$2843,16,0)</f>
        <v>19.547899999999998</v>
      </c>
      <c r="S24" s="67">
        <f t="shared" si="12"/>
        <v>10</v>
      </c>
    </row>
    <row r="25" spans="1:19" x14ac:dyDescent="0.3">
      <c r="A25" s="63" t="s">
        <v>283</v>
      </c>
      <c r="B25" s="64">
        <f>VLOOKUP($A25,'Return Data'!$B$7:$R$2843,3,0)</f>
        <v>44302</v>
      </c>
      <c r="C25" s="65">
        <f>VLOOKUP($A25,'Return Data'!$B$7:$R$2843,4,0)</f>
        <v>12.72</v>
      </c>
      <c r="D25" s="65">
        <f>VLOOKUP($A25,'Return Data'!$B$7:$R$2843,10,0)</f>
        <v>-0.23530000000000001</v>
      </c>
      <c r="E25" s="66">
        <f t="shared" si="5"/>
        <v>64</v>
      </c>
      <c r="F25" s="65">
        <f>VLOOKUP($A25,'Return Data'!$B$7:$R$2843,11,0)</f>
        <v>24.7059</v>
      </c>
      <c r="G25" s="66">
        <f t="shared" si="6"/>
        <v>52</v>
      </c>
      <c r="H25" s="65">
        <f>VLOOKUP($A25,'Return Data'!$B$7:$R$2843,12,0)</f>
        <v>38.713200000000001</v>
      </c>
      <c r="I25" s="66">
        <f t="shared" si="7"/>
        <v>41</v>
      </c>
      <c r="J25" s="65">
        <f>VLOOKUP($A25,'Return Data'!$B$7:$R$2843,13,0)</f>
        <v>58.405999999999999</v>
      </c>
      <c r="K25" s="66">
        <f t="shared" si="8"/>
        <v>48</v>
      </c>
      <c r="L25" s="65">
        <f>VLOOKUP($A25,'Return Data'!$B$7:$R$2843,17,0)</f>
        <v>8.1142000000000003</v>
      </c>
      <c r="M25" s="66">
        <f t="shared" si="9"/>
        <v>50</v>
      </c>
      <c r="N25" s="65"/>
      <c r="O25" s="66"/>
      <c r="P25" s="65"/>
      <c r="Q25" s="66"/>
      <c r="R25" s="65">
        <f>VLOOKUP($A25,'Return Data'!$B$7:$R$2843,16,0)</f>
        <v>8.1562000000000001</v>
      </c>
      <c r="S25" s="67">
        <f t="shared" si="12"/>
        <v>53</v>
      </c>
    </row>
    <row r="26" spans="1:19" x14ac:dyDescent="0.3">
      <c r="A26" s="63" t="s">
        <v>284</v>
      </c>
      <c r="B26" s="64">
        <f>VLOOKUP($A26,'Return Data'!$B$7:$R$2843,3,0)</f>
        <v>44302</v>
      </c>
      <c r="C26" s="65">
        <f>VLOOKUP($A26,'Return Data'!$B$7:$R$2843,4,0)</f>
        <v>31.29</v>
      </c>
      <c r="D26" s="65">
        <f>VLOOKUP($A26,'Return Data'!$B$7:$R$2843,10,0)</f>
        <v>0.128</v>
      </c>
      <c r="E26" s="66">
        <f t="shared" si="5"/>
        <v>62</v>
      </c>
      <c r="F26" s="65">
        <f>VLOOKUP($A26,'Return Data'!$B$7:$R$2843,11,0)</f>
        <v>21.798400000000001</v>
      </c>
      <c r="G26" s="66">
        <f t="shared" si="6"/>
        <v>57</v>
      </c>
      <c r="H26" s="65">
        <f>VLOOKUP($A26,'Return Data'!$B$7:$R$2843,12,0)</f>
        <v>27.5061</v>
      </c>
      <c r="I26" s="66">
        <f t="shared" si="7"/>
        <v>65</v>
      </c>
      <c r="J26" s="65">
        <f>VLOOKUP($A26,'Return Data'!$B$7:$R$2843,13,0)</f>
        <v>36.221200000000003</v>
      </c>
      <c r="K26" s="66">
        <f t="shared" si="8"/>
        <v>66</v>
      </c>
      <c r="L26" s="65">
        <f>VLOOKUP($A26,'Return Data'!$B$7:$R$2843,17,0)</f>
        <v>8.5888000000000009</v>
      </c>
      <c r="M26" s="66">
        <f t="shared" si="9"/>
        <v>48</v>
      </c>
      <c r="N26" s="65">
        <f>VLOOKUP($A26,'Return Data'!$B$7:$R$2843,14,0)</f>
        <v>4.4695999999999998</v>
      </c>
      <c r="O26" s="66">
        <f t="shared" si="10"/>
        <v>46</v>
      </c>
      <c r="P26" s="65">
        <f>VLOOKUP($A26,'Return Data'!$B$7:$R$2843,15,0)</f>
        <v>9.4852000000000007</v>
      </c>
      <c r="Q26" s="66">
        <f t="shared" si="11"/>
        <v>38</v>
      </c>
      <c r="R26" s="65">
        <f>VLOOKUP($A26,'Return Data'!$B$7:$R$2843,16,0)</f>
        <v>16.187999999999999</v>
      </c>
      <c r="S26" s="67">
        <f t="shared" si="12"/>
        <v>19</v>
      </c>
    </row>
    <row r="27" spans="1:19" x14ac:dyDescent="0.3">
      <c r="A27" s="63" t="s">
        <v>285</v>
      </c>
      <c r="B27" s="64">
        <f>VLOOKUP($A27,'Return Data'!$B$7:$R$2843,3,0)</f>
        <v>44302</v>
      </c>
      <c r="C27" s="65">
        <f>VLOOKUP($A27,'Return Data'!$B$7:$R$2843,4,0)</f>
        <v>75.489999999999995</v>
      </c>
      <c r="D27" s="65">
        <f>VLOOKUP($A27,'Return Data'!$B$7:$R$2843,10,0)</f>
        <v>8.7594999999999992</v>
      </c>
      <c r="E27" s="66">
        <f t="shared" si="5"/>
        <v>6</v>
      </c>
      <c r="F27" s="65">
        <f>VLOOKUP($A27,'Return Data'!$B$7:$R$2843,11,0)</f>
        <v>39.667000000000002</v>
      </c>
      <c r="G27" s="66">
        <f t="shared" si="6"/>
        <v>8</v>
      </c>
      <c r="H27" s="65">
        <f>VLOOKUP($A27,'Return Data'!$B$7:$R$2843,12,0)</f>
        <v>55.233400000000003</v>
      </c>
      <c r="I27" s="66">
        <f t="shared" si="7"/>
        <v>11</v>
      </c>
      <c r="J27" s="65">
        <f>VLOOKUP($A27,'Return Data'!$B$7:$R$2843,13,0)</f>
        <v>86.671599999999998</v>
      </c>
      <c r="K27" s="66">
        <f t="shared" si="8"/>
        <v>2</v>
      </c>
      <c r="L27" s="65">
        <f>VLOOKUP($A27,'Return Data'!$B$7:$R$2843,17,0)</f>
        <v>15.150700000000001</v>
      </c>
      <c r="M27" s="66">
        <f t="shared" si="9"/>
        <v>19</v>
      </c>
      <c r="N27" s="65">
        <f>VLOOKUP($A27,'Return Data'!$B$7:$R$2843,14,0)</f>
        <v>8.3804999999999996</v>
      </c>
      <c r="O27" s="66">
        <f t="shared" si="10"/>
        <v>26</v>
      </c>
      <c r="P27" s="65">
        <f>VLOOKUP($A27,'Return Data'!$B$7:$R$2843,15,0)</f>
        <v>15.4497</v>
      </c>
      <c r="Q27" s="66">
        <f t="shared" si="11"/>
        <v>8</v>
      </c>
      <c r="R27" s="65">
        <f>VLOOKUP($A27,'Return Data'!$B$7:$R$2843,16,0)</f>
        <v>17.842400000000001</v>
      </c>
      <c r="S27" s="67">
        <f t="shared" si="12"/>
        <v>15</v>
      </c>
    </row>
    <row r="28" spans="1:19" x14ac:dyDescent="0.3">
      <c r="A28" s="63" t="s">
        <v>286</v>
      </c>
      <c r="B28" s="64">
        <f>VLOOKUP($A28,'Return Data'!$B$7:$R$2843,3,0)</f>
        <v>44302</v>
      </c>
      <c r="C28" s="65">
        <f>VLOOKUP($A28,'Return Data'!$B$7:$R$2843,4,0)</f>
        <v>11.28</v>
      </c>
      <c r="D28" s="65">
        <f>VLOOKUP($A28,'Return Data'!$B$7:$R$2843,10,0)</f>
        <v>-0.52910000000000001</v>
      </c>
      <c r="E28" s="66">
        <f t="shared" si="5"/>
        <v>65</v>
      </c>
      <c r="F28" s="65">
        <f>VLOOKUP($A28,'Return Data'!$B$7:$R$2843,11,0)</f>
        <v>18.987300000000001</v>
      </c>
      <c r="G28" s="66">
        <f t="shared" si="6"/>
        <v>61</v>
      </c>
      <c r="H28" s="65">
        <f>VLOOKUP($A28,'Return Data'!$B$7:$R$2843,12,0)</f>
        <v>28.3276</v>
      </c>
      <c r="I28" s="66">
        <f t="shared" si="7"/>
        <v>62</v>
      </c>
      <c r="J28" s="65">
        <f>VLOOKUP($A28,'Return Data'!$B$7:$R$2843,13,0)</f>
        <v>44.430199999999999</v>
      </c>
      <c r="K28" s="66">
        <f t="shared" si="8"/>
        <v>64</v>
      </c>
      <c r="L28" s="65">
        <f>VLOOKUP($A28,'Return Data'!$B$7:$R$2843,17,0)</f>
        <v>7.7153</v>
      </c>
      <c r="M28" s="66">
        <f t="shared" si="9"/>
        <v>54</v>
      </c>
      <c r="N28" s="65"/>
      <c r="O28" s="66"/>
      <c r="P28" s="65"/>
      <c r="Q28" s="66"/>
      <c r="R28" s="65">
        <f>VLOOKUP($A28,'Return Data'!$B$7:$R$2843,16,0)</f>
        <v>3.7157</v>
      </c>
      <c r="S28" s="67">
        <f t="shared" si="12"/>
        <v>60</v>
      </c>
    </row>
    <row r="29" spans="1:19" x14ac:dyDescent="0.3">
      <c r="A29" s="63" t="s">
        <v>287</v>
      </c>
      <c r="B29" s="64">
        <f>VLOOKUP($A29,'Return Data'!$B$7:$R$2843,3,0)</f>
        <v>44302</v>
      </c>
      <c r="C29" s="65">
        <f>VLOOKUP($A29,'Return Data'!$B$7:$R$2843,4,0)</f>
        <v>66.680000000000007</v>
      </c>
      <c r="D29" s="65">
        <f>VLOOKUP($A29,'Return Data'!$B$7:$R$2843,10,0)</f>
        <v>1.5844</v>
      </c>
      <c r="E29" s="66">
        <f t="shared" si="5"/>
        <v>50</v>
      </c>
      <c r="F29" s="65">
        <f>VLOOKUP($A29,'Return Data'!$B$7:$R$2843,11,0)</f>
        <v>22.912400000000002</v>
      </c>
      <c r="G29" s="66">
        <f t="shared" si="6"/>
        <v>56</v>
      </c>
      <c r="H29" s="65">
        <f>VLOOKUP($A29,'Return Data'!$B$7:$R$2843,12,0)</f>
        <v>34.843299999999999</v>
      </c>
      <c r="I29" s="66">
        <f t="shared" si="7"/>
        <v>53</v>
      </c>
      <c r="J29" s="65">
        <f>VLOOKUP($A29,'Return Data'!$B$7:$R$2843,13,0)</f>
        <v>56.746600000000001</v>
      </c>
      <c r="K29" s="66">
        <f t="shared" si="8"/>
        <v>50</v>
      </c>
      <c r="L29" s="65">
        <f>VLOOKUP($A29,'Return Data'!$B$7:$R$2843,17,0)</f>
        <v>13.8446</v>
      </c>
      <c r="M29" s="66">
        <f t="shared" si="9"/>
        <v>24</v>
      </c>
      <c r="N29" s="65">
        <f>VLOOKUP($A29,'Return Data'!$B$7:$R$2843,14,0)</f>
        <v>10.4384</v>
      </c>
      <c r="O29" s="66">
        <f t="shared" si="10"/>
        <v>17</v>
      </c>
      <c r="P29" s="65">
        <f>VLOOKUP($A29,'Return Data'!$B$7:$R$2843,15,0)</f>
        <v>14.1531</v>
      </c>
      <c r="Q29" s="66">
        <f t="shared" si="11"/>
        <v>15</v>
      </c>
      <c r="R29" s="65">
        <f>VLOOKUP($A29,'Return Data'!$B$7:$R$2843,16,0)</f>
        <v>14.1812</v>
      </c>
      <c r="S29" s="67">
        <f t="shared" si="12"/>
        <v>27</v>
      </c>
    </row>
    <row r="30" spans="1:19" x14ac:dyDescent="0.3">
      <c r="A30" s="63" t="s">
        <v>288</v>
      </c>
      <c r="B30" s="64">
        <f>VLOOKUP($A30,'Return Data'!$B$7:$R$2843,3,0)</f>
        <v>44302</v>
      </c>
      <c r="C30" s="65">
        <f>VLOOKUP($A30,'Return Data'!$B$7:$R$2843,4,0)</f>
        <v>12.832599999999999</v>
      </c>
      <c r="D30" s="65">
        <f>VLOOKUP($A30,'Return Data'!$B$7:$R$2843,10,0)</f>
        <v>4.3657000000000004</v>
      </c>
      <c r="E30" s="66">
        <f t="shared" si="5"/>
        <v>27</v>
      </c>
      <c r="F30" s="65">
        <f>VLOOKUP($A30,'Return Data'!$B$7:$R$2843,11,0)</f>
        <v>27.517499999999998</v>
      </c>
      <c r="G30" s="66">
        <f t="shared" si="6"/>
        <v>39</v>
      </c>
      <c r="H30" s="65">
        <f>VLOOKUP($A30,'Return Data'!$B$7:$R$2843,12,0)</f>
        <v>38.763800000000003</v>
      </c>
      <c r="I30" s="66">
        <f t="shared" ref="I30" si="14">RANK(H30,H$8:H$73,0)</f>
        <v>39</v>
      </c>
      <c r="J30" s="65">
        <f>VLOOKUP($A30,'Return Data'!$B$7:$R$2843,13,0)</f>
        <v>60.047400000000003</v>
      </c>
      <c r="K30" s="66">
        <f t="shared" ref="K30" si="15">RANK(J30,J$8:J$73,0)</f>
        <v>44</v>
      </c>
      <c r="L30" s="65"/>
      <c r="M30" s="66"/>
      <c r="N30" s="65"/>
      <c r="O30" s="66"/>
      <c r="P30" s="65"/>
      <c r="Q30" s="66"/>
      <c r="R30" s="65">
        <f>VLOOKUP($A30,'Return Data'!$B$7:$R$2843,16,0)</f>
        <v>18.143000000000001</v>
      </c>
      <c r="S30" s="67">
        <f t="shared" si="12"/>
        <v>14</v>
      </c>
    </row>
    <row r="31" spans="1:19" x14ac:dyDescent="0.3">
      <c r="A31" s="63" t="s">
        <v>289</v>
      </c>
      <c r="B31" s="64">
        <f>VLOOKUP($A31,'Return Data'!$B$7:$R$2843,3,0)</f>
        <v>44302</v>
      </c>
      <c r="C31" s="65">
        <f>VLOOKUP($A31,'Return Data'!$B$7:$R$2843,4,0)</f>
        <v>23.0044</v>
      </c>
      <c r="D31" s="65">
        <f>VLOOKUP($A31,'Return Data'!$B$7:$R$2843,10,0)</f>
        <v>2.7027999999999999</v>
      </c>
      <c r="E31" s="66">
        <f t="shared" si="5"/>
        <v>41</v>
      </c>
      <c r="F31" s="65">
        <f>VLOOKUP($A31,'Return Data'!$B$7:$R$2843,11,0)</f>
        <v>30.130800000000001</v>
      </c>
      <c r="G31" s="66">
        <f t="shared" si="6"/>
        <v>25</v>
      </c>
      <c r="H31" s="65">
        <f>VLOOKUP($A31,'Return Data'!$B$7:$R$2843,12,0)</f>
        <v>42.9253</v>
      </c>
      <c r="I31" s="66">
        <f t="shared" si="7"/>
        <v>26</v>
      </c>
      <c r="J31" s="65">
        <f>VLOOKUP($A31,'Return Data'!$B$7:$R$2843,13,0)</f>
        <v>65.616</v>
      </c>
      <c r="K31" s="66">
        <f t="shared" si="8"/>
        <v>25</v>
      </c>
      <c r="L31" s="65">
        <f>VLOOKUP($A31,'Return Data'!$B$7:$R$2843,17,0)</f>
        <v>15.6944</v>
      </c>
      <c r="M31" s="66">
        <f t="shared" si="9"/>
        <v>17</v>
      </c>
      <c r="N31" s="65">
        <f>VLOOKUP($A31,'Return Data'!$B$7:$R$2843,14,0)</f>
        <v>11.361800000000001</v>
      </c>
      <c r="O31" s="66">
        <f t="shared" si="10"/>
        <v>12</v>
      </c>
      <c r="P31" s="65">
        <f>VLOOKUP($A31,'Return Data'!$B$7:$R$2843,15,0)</f>
        <v>16.124700000000001</v>
      </c>
      <c r="Q31" s="66">
        <f t="shared" si="11"/>
        <v>6</v>
      </c>
      <c r="R31" s="65">
        <f>VLOOKUP($A31,'Return Data'!$B$7:$R$2843,16,0)</f>
        <v>6.5910000000000002</v>
      </c>
      <c r="S31" s="67">
        <f t="shared" si="12"/>
        <v>54</v>
      </c>
    </row>
    <row r="32" spans="1:19" x14ac:dyDescent="0.3">
      <c r="A32" s="63" t="s">
        <v>290</v>
      </c>
      <c r="B32" s="64">
        <f>VLOOKUP($A32,'Return Data'!$B$7:$R$2843,3,0)</f>
        <v>44302</v>
      </c>
      <c r="C32" s="65">
        <f>VLOOKUP($A32,'Return Data'!$B$7:$R$2843,4,0)</f>
        <v>59.02</v>
      </c>
      <c r="D32" s="65">
        <f>VLOOKUP($A32,'Return Data'!$B$7:$R$2843,10,0)</f>
        <v>5.9244000000000003</v>
      </c>
      <c r="E32" s="66">
        <f t="shared" si="5"/>
        <v>21</v>
      </c>
      <c r="F32" s="65">
        <f>VLOOKUP($A32,'Return Data'!$B$7:$R$2843,11,0)</f>
        <v>27.668800000000001</v>
      </c>
      <c r="G32" s="66">
        <f t="shared" si="6"/>
        <v>37</v>
      </c>
      <c r="H32" s="65">
        <f>VLOOKUP($A32,'Return Data'!$B$7:$R$2843,12,0)</f>
        <v>40.017099999999999</v>
      </c>
      <c r="I32" s="66">
        <f t="shared" si="7"/>
        <v>33</v>
      </c>
      <c r="J32" s="65">
        <f>VLOOKUP($A32,'Return Data'!$B$7:$R$2843,13,0)</f>
        <v>60.808700000000002</v>
      </c>
      <c r="K32" s="66">
        <f t="shared" si="8"/>
        <v>39</v>
      </c>
      <c r="L32" s="65">
        <f>VLOOKUP($A32,'Return Data'!$B$7:$R$2843,17,0)</f>
        <v>15.1774</v>
      </c>
      <c r="M32" s="66">
        <f t="shared" si="9"/>
        <v>18</v>
      </c>
      <c r="N32" s="65">
        <f>VLOOKUP($A32,'Return Data'!$B$7:$R$2843,14,0)</f>
        <v>12.7719</v>
      </c>
      <c r="O32" s="66">
        <f t="shared" si="10"/>
        <v>8</v>
      </c>
      <c r="P32" s="65">
        <f>VLOOKUP($A32,'Return Data'!$B$7:$R$2843,15,0)</f>
        <v>14.935499999999999</v>
      </c>
      <c r="Q32" s="66">
        <f t="shared" si="11"/>
        <v>12</v>
      </c>
      <c r="R32" s="65">
        <f>VLOOKUP($A32,'Return Data'!$B$7:$R$2843,16,0)</f>
        <v>12.214</v>
      </c>
      <c r="S32" s="67">
        <f t="shared" si="12"/>
        <v>38</v>
      </c>
    </row>
    <row r="33" spans="1:19" x14ac:dyDescent="0.3">
      <c r="A33" s="63" t="s">
        <v>291</v>
      </c>
      <c r="B33" s="64">
        <f>VLOOKUP($A33,'Return Data'!$B$7:$R$2843,3,0)</f>
        <v>44302</v>
      </c>
      <c r="C33" s="65">
        <f>VLOOKUP($A33,'Return Data'!$B$7:$R$2843,4,0)</f>
        <v>67.456000000000003</v>
      </c>
      <c r="D33" s="65">
        <f>VLOOKUP($A33,'Return Data'!$B$7:$R$2843,10,0)</f>
        <v>4.3887</v>
      </c>
      <c r="E33" s="66">
        <f t="shared" si="5"/>
        <v>26</v>
      </c>
      <c r="F33" s="65">
        <f>VLOOKUP($A33,'Return Data'!$B$7:$R$2843,11,0)</f>
        <v>25.667899999999999</v>
      </c>
      <c r="G33" s="66">
        <f t="shared" si="6"/>
        <v>47</v>
      </c>
      <c r="H33" s="65">
        <f>VLOOKUP($A33,'Return Data'!$B$7:$R$2843,12,0)</f>
        <v>38.735599999999998</v>
      </c>
      <c r="I33" s="66">
        <f t="shared" si="7"/>
        <v>40</v>
      </c>
      <c r="J33" s="65">
        <f>VLOOKUP($A33,'Return Data'!$B$7:$R$2843,13,0)</f>
        <v>59.4818</v>
      </c>
      <c r="K33" s="66">
        <f t="shared" si="8"/>
        <v>46</v>
      </c>
      <c r="L33" s="65">
        <f>VLOOKUP($A33,'Return Data'!$B$7:$R$2843,17,0)</f>
        <v>11.6416</v>
      </c>
      <c r="M33" s="66">
        <f t="shared" si="9"/>
        <v>33</v>
      </c>
      <c r="N33" s="65">
        <f>VLOOKUP($A33,'Return Data'!$B$7:$R$2843,14,0)</f>
        <v>6.1252000000000004</v>
      </c>
      <c r="O33" s="66">
        <f t="shared" si="10"/>
        <v>41</v>
      </c>
      <c r="P33" s="65">
        <f>VLOOKUP($A33,'Return Data'!$B$7:$R$2843,15,0)</f>
        <v>13.165699999999999</v>
      </c>
      <c r="Q33" s="66">
        <f t="shared" si="11"/>
        <v>20</v>
      </c>
      <c r="R33" s="65">
        <f>VLOOKUP($A33,'Return Data'!$B$7:$R$2843,16,0)</f>
        <v>13.4353</v>
      </c>
      <c r="S33" s="67">
        <f t="shared" si="12"/>
        <v>32</v>
      </c>
    </row>
    <row r="34" spans="1:19" x14ac:dyDescent="0.3">
      <c r="A34" s="63" t="s">
        <v>292</v>
      </c>
      <c r="B34" s="64">
        <f>VLOOKUP($A34,'Return Data'!$B$7:$R$2843,3,0)</f>
        <v>44302</v>
      </c>
      <c r="C34" s="65">
        <f>VLOOKUP($A34,'Return Data'!$B$7:$R$2843,4,0)</f>
        <v>81.226500000000001</v>
      </c>
      <c r="D34" s="65">
        <f>VLOOKUP($A34,'Return Data'!$B$7:$R$2843,10,0)</f>
        <v>-0.19650000000000001</v>
      </c>
      <c r="E34" s="66">
        <f t="shared" si="5"/>
        <v>63</v>
      </c>
      <c r="F34" s="65">
        <f>VLOOKUP($A34,'Return Data'!$B$7:$R$2843,11,0)</f>
        <v>21.688400000000001</v>
      </c>
      <c r="G34" s="66">
        <f t="shared" si="6"/>
        <v>58</v>
      </c>
      <c r="H34" s="65">
        <f>VLOOKUP($A34,'Return Data'!$B$7:$R$2843,12,0)</f>
        <v>33.913800000000002</v>
      </c>
      <c r="I34" s="66">
        <f t="shared" si="7"/>
        <v>55</v>
      </c>
      <c r="J34" s="65">
        <f>VLOOKUP($A34,'Return Data'!$B$7:$R$2843,13,0)</f>
        <v>50.114800000000002</v>
      </c>
      <c r="K34" s="66">
        <f t="shared" si="8"/>
        <v>60</v>
      </c>
      <c r="L34" s="65">
        <f>VLOOKUP($A34,'Return Data'!$B$7:$R$2843,17,0)</f>
        <v>10.2865</v>
      </c>
      <c r="M34" s="66">
        <f t="shared" si="9"/>
        <v>39</v>
      </c>
      <c r="N34" s="65">
        <f>VLOOKUP($A34,'Return Data'!$B$7:$R$2843,14,0)</f>
        <v>7.375</v>
      </c>
      <c r="O34" s="66">
        <f t="shared" si="10"/>
        <v>31</v>
      </c>
      <c r="P34" s="65">
        <f>VLOOKUP($A34,'Return Data'!$B$7:$R$2843,15,0)</f>
        <v>12.357200000000001</v>
      </c>
      <c r="Q34" s="66">
        <f t="shared" si="11"/>
        <v>24</v>
      </c>
      <c r="R34" s="65">
        <f>VLOOKUP($A34,'Return Data'!$B$7:$R$2843,16,0)</f>
        <v>9.3545999999999996</v>
      </c>
      <c r="S34" s="67">
        <f t="shared" si="12"/>
        <v>50</v>
      </c>
    </row>
    <row r="35" spans="1:19" x14ac:dyDescent="0.3">
      <c r="A35" s="63" t="s">
        <v>435</v>
      </c>
      <c r="B35" s="64">
        <f>VLOOKUP($A35,'Return Data'!$B$7:$R$2843,3,0)</f>
        <v>44302</v>
      </c>
      <c r="C35" s="65">
        <f>VLOOKUP($A35,'Return Data'!$B$7:$R$2843,4,0)</f>
        <v>14.866899999999999</v>
      </c>
      <c r="D35" s="65">
        <f>VLOOKUP($A35,'Return Data'!$B$7:$R$2843,10,0)</f>
        <v>6.0029000000000003</v>
      </c>
      <c r="E35" s="66">
        <f t="shared" si="5"/>
        <v>20</v>
      </c>
      <c r="F35" s="65">
        <f>VLOOKUP($A35,'Return Data'!$B$7:$R$2843,11,0)</f>
        <v>31.443300000000001</v>
      </c>
      <c r="G35" s="66">
        <f t="shared" si="6"/>
        <v>20</v>
      </c>
      <c r="H35" s="65">
        <f>VLOOKUP($A35,'Return Data'!$B$7:$R$2843,12,0)</f>
        <v>41.427900000000001</v>
      </c>
      <c r="I35" s="66">
        <f t="shared" si="7"/>
        <v>29</v>
      </c>
      <c r="J35" s="65">
        <f>VLOOKUP($A35,'Return Data'!$B$7:$R$2843,13,0)</f>
        <v>61.623100000000001</v>
      </c>
      <c r="K35" s="66">
        <f t="shared" si="8"/>
        <v>34</v>
      </c>
      <c r="L35" s="65">
        <f>VLOOKUP($A35,'Return Data'!$B$7:$R$2843,17,0)</f>
        <v>12.6471</v>
      </c>
      <c r="M35" s="66">
        <f t="shared" si="9"/>
        <v>27</v>
      </c>
      <c r="N35" s="65">
        <f>VLOOKUP($A35,'Return Data'!$B$7:$R$2843,14,0)</f>
        <v>7.9550000000000001</v>
      </c>
      <c r="O35" s="66">
        <f t="shared" si="10"/>
        <v>28</v>
      </c>
      <c r="P35" s="65"/>
      <c r="Q35" s="66"/>
      <c r="R35" s="65">
        <f>VLOOKUP($A35,'Return Data'!$B$7:$R$2843,16,0)</f>
        <v>9.2210000000000001</v>
      </c>
      <c r="S35" s="67">
        <f t="shared" si="12"/>
        <v>52</v>
      </c>
    </row>
    <row r="36" spans="1:19" x14ac:dyDescent="0.3">
      <c r="A36" s="63" t="s">
        <v>294</v>
      </c>
      <c r="B36" s="64">
        <f>VLOOKUP($A36,'Return Data'!$B$7:$R$2843,3,0)</f>
        <v>44302</v>
      </c>
      <c r="C36" s="65">
        <f>VLOOKUP($A36,'Return Data'!$B$7:$R$2843,4,0)</f>
        <v>25.218</v>
      </c>
      <c r="D36" s="65">
        <f>VLOOKUP($A36,'Return Data'!$B$7:$R$2843,10,0)</f>
        <v>4.2971000000000004</v>
      </c>
      <c r="E36" s="66">
        <f t="shared" si="5"/>
        <v>28</v>
      </c>
      <c r="F36" s="65">
        <f>VLOOKUP($A36,'Return Data'!$B$7:$R$2843,11,0)</f>
        <v>29.6889</v>
      </c>
      <c r="G36" s="66">
        <f t="shared" si="6"/>
        <v>30</v>
      </c>
      <c r="H36" s="65">
        <f>VLOOKUP($A36,'Return Data'!$B$7:$R$2843,12,0)</f>
        <v>45.047699999999999</v>
      </c>
      <c r="I36" s="66">
        <f t="shared" si="7"/>
        <v>23</v>
      </c>
      <c r="J36" s="65">
        <f>VLOOKUP($A36,'Return Data'!$B$7:$R$2843,13,0)</f>
        <v>71.585999999999999</v>
      </c>
      <c r="K36" s="66">
        <f t="shared" si="8"/>
        <v>17</v>
      </c>
      <c r="L36" s="65">
        <f>VLOOKUP($A36,'Return Data'!$B$7:$R$2843,17,0)</f>
        <v>18.805499999999999</v>
      </c>
      <c r="M36" s="66">
        <f t="shared" si="9"/>
        <v>12</v>
      </c>
      <c r="N36" s="65">
        <f>VLOOKUP($A36,'Return Data'!$B$7:$R$2843,14,0)</f>
        <v>15.6045</v>
      </c>
      <c r="O36" s="66">
        <f t="shared" si="10"/>
        <v>5</v>
      </c>
      <c r="P36" s="65"/>
      <c r="Q36" s="66"/>
      <c r="R36" s="65">
        <f>VLOOKUP($A36,'Return Data'!$B$7:$R$2843,16,0)</f>
        <v>19.0517</v>
      </c>
      <c r="S36" s="67">
        <f t="shared" si="12"/>
        <v>11</v>
      </c>
    </row>
    <row r="37" spans="1:19" x14ac:dyDescent="0.3">
      <c r="A37" s="63" t="s">
        <v>295</v>
      </c>
      <c r="B37" s="64">
        <f>VLOOKUP($A37,'Return Data'!$B$7:$R$2843,3,0)</f>
        <v>44302</v>
      </c>
      <c r="C37" s="65">
        <f>VLOOKUP($A37,'Return Data'!$B$7:$R$2843,4,0)</f>
        <v>21.8386</v>
      </c>
      <c r="D37" s="65">
        <f>VLOOKUP($A37,'Return Data'!$B$7:$R$2843,10,0)</f>
        <v>3.7301000000000002</v>
      </c>
      <c r="E37" s="66">
        <f t="shared" si="5"/>
        <v>31</v>
      </c>
      <c r="F37" s="65">
        <f>VLOOKUP($A37,'Return Data'!$B$7:$R$2843,11,0)</f>
        <v>30.838200000000001</v>
      </c>
      <c r="G37" s="66">
        <f t="shared" si="6"/>
        <v>22</v>
      </c>
      <c r="H37" s="65">
        <f>VLOOKUP($A37,'Return Data'!$B$7:$R$2843,12,0)</f>
        <v>37.507100000000001</v>
      </c>
      <c r="I37" s="66">
        <f t="shared" si="7"/>
        <v>49</v>
      </c>
      <c r="J37" s="65">
        <f>VLOOKUP($A37,'Return Data'!$B$7:$R$2843,13,0)</f>
        <v>53.931699999999999</v>
      </c>
      <c r="K37" s="66">
        <f t="shared" si="8"/>
        <v>53</v>
      </c>
      <c r="L37" s="65">
        <f>VLOOKUP($A37,'Return Data'!$B$7:$R$2843,17,0)</f>
        <v>12.535600000000001</v>
      </c>
      <c r="M37" s="66">
        <f t="shared" si="9"/>
        <v>28</v>
      </c>
      <c r="N37" s="65">
        <f>VLOOKUP($A37,'Return Data'!$B$7:$R$2843,14,0)</f>
        <v>6.2130000000000001</v>
      </c>
      <c r="O37" s="66">
        <f t="shared" si="10"/>
        <v>38</v>
      </c>
      <c r="P37" s="65">
        <f>VLOOKUP($A37,'Return Data'!$B$7:$R$2843,15,0)</f>
        <v>14.974500000000001</v>
      </c>
      <c r="Q37" s="66">
        <f t="shared" si="11"/>
        <v>11</v>
      </c>
      <c r="R37" s="65">
        <f>VLOOKUP($A37,'Return Data'!$B$7:$R$2843,16,0)</f>
        <v>13.3385</v>
      </c>
      <c r="S37" s="67">
        <f t="shared" si="12"/>
        <v>33</v>
      </c>
    </row>
    <row r="38" spans="1:19" x14ac:dyDescent="0.3">
      <c r="A38" s="63" t="s">
        <v>296</v>
      </c>
      <c r="B38" s="64">
        <f>VLOOKUP($A38,'Return Data'!$B$7:$R$2843,3,0)</f>
        <v>44302</v>
      </c>
      <c r="C38" s="65">
        <f>VLOOKUP($A38,'Return Data'!$B$7:$R$2843,4,0)</f>
        <v>62.281300000000002</v>
      </c>
      <c r="D38" s="65">
        <f>VLOOKUP($A38,'Return Data'!$B$7:$R$2843,10,0)</f>
        <v>7.2672999999999996</v>
      </c>
      <c r="E38" s="66">
        <f t="shared" si="5"/>
        <v>16</v>
      </c>
      <c r="F38" s="65">
        <f>VLOOKUP($A38,'Return Data'!$B$7:$R$2843,11,0)</f>
        <v>36.3307</v>
      </c>
      <c r="G38" s="66">
        <f t="shared" si="6"/>
        <v>12</v>
      </c>
      <c r="H38" s="65">
        <f>VLOOKUP($A38,'Return Data'!$B$7:$R$2843,12,0)</f>
        <v>45.963799999999999</v>
      </c>
      <c r="I38" s="66">
        <f t="shared" si="7"/>
        <v>20</v>
      </c>
      <c r="J38" s="65">
        <f>VLOOKUP($A38,'Return Data'!$B$7:$R$2843,13,0)</f>
        <v>62.552799999999998</v>
      </c>
      <c r="K38" s="66">
        <f t="shared" si="8"/>
        <v>32</v>
      </c>
      <c r="L38" s="65">
        <f>VLOOKUP($A38,'Return Data'!$B$7:$R$2843,17,0)</f>
        <v>4.2649999999999997</v>
      </c>
      <c r="M38" s="66">
        <f t="shared" si="9"/>
        <v>63</v>
      </c>
      <c r="N38" s="65">
        <f>VLOOKUP($A38,'Return Data'!$B$7:$R$2843,14,0)</f>
        <v>1.0261</v>
      </c>
      <c r="O38" s="66">
        <f t="shared" si="10"/>
        <v>49</v>
      </c>
      <c r="P38" s="65">
        <f>VLOOKUP($A38,'Return Data'!$B$7:$R$2843,15,0)</f>
        <v>7.2862</v>
      </c>
      <c r="Q38" s="66">
        <f t="shared" si="11"/>
        <v>39</v>
      </c>
      <c r="R38" s="65">
        <f>VLOOKUP($A38,'Return Data'!$B$7:$R$2843,16,0)</f>
        <v>12.458399999999999</v>
      </c>
      <c r="S38" s="67">
        <f t="shared" si="12"/>
        <v>36</v>
      </c>
    </row>
    <row r="39" spans="1:19" x14ac:dyDescent="0.3">
      <c r="A39" s="63" t="s">
        <v>297</v>
      </c>
      <c r="B39" s="64">
        <f>VLOOKUP($A39,'Return Data'!$B$7:$R$2843,3,0)</f>
        <v>44302</v>
      </c>
      <c r="C39" s="65">
        <f>VLOOKUP($A39,'Return Data'!$B$7:$R$2843,4,0)</f>
        <v>14.752000000000001</v>
      </c>
      <c r="D39" s="65">
        <f>VLOOKUP($A39,'Return Data'!$B$7:$R$2843,10,0)</f>
        <v>3.1067999999999998</v>
      </c>
      <c r="E39" s="66">
        <f t="shared" si="5"/>
        <v>34</v>
      </c>
      <c r="F39" s="65">
        <f>VLOOKUP($A39,'Return Data'!$B$7:$R$2843,11,0)</f>
        <v>18</v>
      </c>
      <c r="G39" s="66">
        <f t="shared" si="6"/>
        <v>65</v>
      </c>
      <c r="H39" s="65">
        <f>VLOOKUP($A39,'Return Data'!$B$7:$R$2843,12,0)</f>
        <v>36.289700000000003</v>
      </c>
      <c r="I39" s="66">
        <f t="shared" ref="I39" si="16">RANK(H39,H$8:H$73,0)</f>
        <v>51</v>
      </c>
      <c r="J39" s="65">
        <f>VLOOKUP($A39,'Return Data'!$B$7:$R$2843,13,0)</f>
        <v>66.038200000000003</v>
      </c>
      <c r="K39" s="66">
        <f t="shared" ref="K39" si="17">RANK(J39,J$8:J$73,0)</f>
        <v>23</v>
      </c>
      <c r="L39" s="65"/>
      <c r="M39" s="66"/>
      <c r="N39" s="65"/>
      <c r="O39" s="66"/>
      <c r="P39" s="65"/>
      <c r="Q39" s="66"/>
      <c r="R39" s="65">
        <f>VLOOKUP($A39,'Return Data'!$B$7:$R$2843,16,0)</f>
        <v>25.174800000000001</v>
      </c>
      <c r="S39" s="67">
        <f t="shared" si="12"/>
        <v>1</v>
      </c>
    </row>
    <row r="40" spans="1:19" x14ac:dyDescent="0.3">
      <c r="A40" s="63" t="s">
        <v>298</v>
      </c>
      <c r="B40" s="64">
        <f>VLOOKUP($A40,'Return Data'!$B$7:$R$2843,3,0)</f>
        <v>44302</v>
      </c>
      <c r="C40" s="65">
        <f>VLOOKUP($A40,'Return Data'!$B$7:$R$2843,4,0)</f>
        <v>18.75</v>
      </c>
      <c r="D40" s="65">
        <f>VLOOKUP($A40,'Return Data'!$B$7:$R$2843,10,0)</f>
        <v>3.9357000000000002</v>
      </c>
      <c r="E40" s="66">
        <f t="shared" si="5"/>
        <v>29</v>
      </c>
      <c r="F40" s="65">
        <f>VLOOKUP($A40,'Return Data'!$B$7:$R$2843,11,0)</f>
        <v>31.578900000000001</v>
      </c>
      <c r="G40" s="66">
        <f t="shared" si="6"/>
        <v>19</v>
      </c>
      <c r="H40" s="65">
        <f>VLOOKUP($A40,'Return Data'!$B$7:$R$2843,12,0)</f>
        <v>40.344299999999997</v>
      </c>
      <c r="I40" s="66">
        <f t="shared" si="7"/>
        <v>31</v>
      </c>
      <c r="J40" s="65">
        <f>VLOOKUP($A40,'Return Data'!$B$7:$R$2843,13,0)</f>
        <v>63.185400000000001</v>
      </c>
      <c r="K40" s="66">
        <f t="shared" si="8"/>
        <v>31</v>
      </c>
      <c r="L40" s="65">
        <f>VLOOKUP($A40,'Return Data'!$B$7:$R$2843,17,0)</f>
        <v>13.851599999999999</v>
      </c>
      <c r="M40" s="66">
        <f t="shared" si="9"/>
        <v>23</v>
      </c>
      <c r="N40" s="65">
        <f>VLOOKUP($A40,'Return Data'!$B$7:$R$2843,14,0)</f>
        <v>9.9830000000000005</v>
      </c>
      <c r="O40" s="66">
        <f t="shared" si="10"/>
        <v>20</v>
      </c>
      <c r="P40" s="65"/>
      <c r="Q40" s="66"/>
      <c r="R40" s="65">
        <f>VLOOKUP($A40,'Return Data'!$B$7:$R$2843,16,0)</f>
        <v>12.466100000000001</v>
      </c>
      <c r="S40" s="67">
        <f t="shared" si="12"/>
        <v>35</v>
      </c>
    </row>
    <row r="41" spans="1:19" x14ac:dyDescent="0.3">
      <c r="A41" s="63" t="s">
        <v>299</v>
      </c>
      <c r="B41" s="64">
        <f>VLOOKUP($A41,'Return Data'!$B$7:$R$2843,3,0)</f>
        <v>44302</v>
      </c>
      <c r="C41" s="65">
        <f>VLOOKUP($A41,'Return Data'!$B$7:$R$2843,4,0)</f>
        <v>718.15646814154695</v>
      </c>
      <c r="D41" s="65">
        <f>VLOOKUP($A41,'Return Data'!$B$7:$R$2843,10,0)</f>
        <v>1.2784</v>
      </c>
      <c r="E41" s="66">
        <f t="shared" si="5"/>
        <v>53</v>
      </c>
      <c r="F41" s="65">
        <f>VLOOKUP($A41,'Return Data'!$B$7:$R$2843,11,0)</f>
        <v>27.534300000000002</v>
      </c>
      <c r="G41" s="66">
        <f t="shared" si="6"/>
        <v>38</v>
      </c>
      <c r="H41" s="65">
        <f>VLOOKUP($A41,'Return Data'!$B$7:$R$2843,12,0)</f>
        <v>37.956000000000003</v>
      </c>
      <c r="I41" s="66">
        <f t="shared" si="7"/>
        <v>47</v>
      </c>
      <c r="J41" s="65">
        <f>VLOOKUP($A41,'Return Data'!$B$7:$R$2843,13,0)</f>
        <v>61.501600000000003</v>
      </c>
      <c r="K41" s="66">
        <f t="shared" si="8"/>
        <v>36</v>
      </c>
      <c r="L41" s="65">
        <f>VLOOKUP($A41,'Return Data'!$B$7:$R$2843,17,0)</f>
        <v>10.3231</v>
      </c>
      <c r="M41" s="66">
        <f t="shared" si="9"/>
        <v>38</v>
      </c>
      <c r="N41" s="65">
        <f>VLOOKUP($A41,'Return Data'!$B$7:$R$2843,14,0)</f>
        <v>6.3643999999999998</v>
      </c>
      <c r="O41" s="66">
        <f t="shared" si="10"/>
        <v>35</v>
      </c>
      <c r="P41" s="65">
        <f>VLOOKUP($A41,'Return Data'!$B$7:$R$2843,15,0)</f>
        <v>10.8245</v>
      </c>
      <c r="Q41" s="66">
        <f t="shared" si="11"/>
        <v>34</v>
      </c>
      <c r="R41" s="65">
        <f>VLOOKUP($A41,'Return Data'!$B$7:$R$2843,16,0)</f>
        <v>18.596</v>
      </c>
      <c r="S41" s="67">
        <f t="shared" si="12"/>
        <v>12</v>
      </c>
    </row>
    <row r="42" spans="1:19" x14ac:dyDescent="0.3">
      <c r="A42" s="63" t="s">
        <v>300</v>
      </c>
      <c r="B42" s="64">
        <f>VLOOKUP($A42,'Return Data'!$B$7:$R$2843,3,0)</f>
        <v>44302</v>
      </c>
      <c r="C42" s="65">
        <f>VLOOKUP($A42,'Return Data'!$B$7:$R$2843,4,0)</f>
        <v>391.87741807157897</v>
      </c>
      <c r="D42" s="65">
        <f>VLOOKUP($A42,'Return Data'!$B$7:$R$2843,10,0)</f>
        <v>1.2393000000000001</v>
      </c>
      <c r="E42" s="66">
        <f t="shared" si="5"/>
        <v>54</v>
      </c>
      <c r="F42" s="65">
        <f>VLOOKUP($A42,'Return Data'!$B$7:$R$2843,11,0)</f>
        <v>27.374400000000001</v>
      </c>
      <c r="G42" s="66">
        <f t="shared" si="6"/>
        <v>41</v>
      </c>
      <c r="H42" s="65">
        <f>VLOOKUP($A42,'Return Data'!$B$7:$R$2843,12,0)</f>
        <v>37.558900000000001</v>
      </c>
      <c r="I42" s="66">
        <f t="shared" si="7"/>
        <v>48</v>
      </c>
      <c r="J42" s="65">
        <f>VLOOKUP($A42,'Return Data'!$B$7:$R$2843,13,0)</f>
        <v>60.755000000000003</v>
      </c>
      <c r="K42" s="66">
        <f t="shared" si="8"/>
        <v>41</v>
      </c>
      <c r="L42" s="65">
        <f>VLOOKUP($A42,'Return Data'!$B$7:$R$2843,17,0)</f>
        <v>10.564299999999999</v>
      </c>
      <c r="M42" s="66">
        <f t="shared" si="9"/>
        <v>37</v>
      </c>
      <c r="N42" s="65">
        <f>VLOOKUP($A42,'Return Data'!$B$7:$R$2843,14,0)</f>
        <v>6.3506</v>
      </c>
      <c r="O42" s="66">
        <f t="shared" si="10"/>
        <v>36</v>
      </c>
      <c r="P42" s="65">
        <f>VLOOKUP($A42,'Return Data'!$B$7:$R$2843,15,0)</f>
        <v>13.7814</v>
      </c>
      <c r="Q42" s="66">
        <f t="shared" si="11"/>
        <v>16</v>
      </c>
      <c r="R42" s="65">
        <f>VLOOKUP($A42,'Return Data'!$B$7:$R$2843,16,0)</f>
        <v>15.7638</v>
      </c>
      <c r="S42" s="67">
        <f t="shared" si="12"/>
        <v>20</v>
      </c>
    </row>
    <row r="43" spans="1:19" x14ac:dyDescent="0.3">
      <c r="A43" s="63" t="s">
        <v>301</v>
      </c>
      <c r="B43" s="64">
        <f>VLOOKUP($A43,'Return Data'!$B$7:$R$2843,3,0)</f>
        <v>44302</v>
      </c>
      <c r="C43" s="65">
        <f>VLOOKUP($A43,'Return Data'!$B$7:$R$2843,4,0)</f>
        <v>164.11359999999999</v>
      </c>
      <c r="D43" s="65">
        <f>VLOOKUP($A43,'Return Data'!$B$7:$R$2843,10,0)</f>
        <v>10.696</v>
      </c>
      <c r="E43" s="66">
        <f t="shared" si="5"/>
        <v>1</v>
      </c>
      <c r="F43" s="65">
        <f>VLOOKUP($A43,'Return Data'!$B$7:$R$2843,11,0)</f>
        <v>45.307699999999997</v>
      </c>
      <c r="G43" s="66">
        <f t="shared" si="6"/>
        <v>1</v>
      </c>
      <c r="H43" s="65">
        <f>VLOOKUP($A43,'Return Data'!$B$7:$R$2843,12,0)</f>
        <v>72.133300000000006</v>
      </c>
      <c r="I43" s="66">
        <f t="shared" si="7"/>
        <v>1</v>
      </c>
      <c r="J43" s="65">
        <f>VLOOKUP($A43,'Return Data'!$B$7:$R$2843,13,0)</f>
        <v>109.7384</v>
      </c>
      <c r="K43" s="66">
        <f t="shared" si="8"/>
        <v>1</v>
      </c>
      <c r="L43" s="65">
        <f>VLOOKUP($A43,'Return Data'!$B$7:$R$2843,17,0)</f>
        <v>31.5185</v>
      </c>
      <c r="M43" s="66">
        <f t="shared" si="9"/>
        <v>2</v>
      </c>
      <c r="N43" s="65">
        <f>VLOOKUP($A43,'Return Data'!$B$7:$R$2843,14,0)</f>
        <v>21.558499999999999</v>
      </c>
      <c r="O43" s="66">
        <f t="shared" si="10"/>
        <v>2</v>
      </c>
      <c r="P43" s="65">
        <f>VLOOKUP($A43,'Return Data'!$B$7:$R$2843,15,0)</f>
        <v>21.8432</v>
      </c>
      <c r="Q43" s="66">
        <f t="shared" si="11"/>
        <v>3</v>
      </c>
      <c r="R43" s="65">
        <f>VLOOKUP($A43,'Return Data'!$B$7:$R$2843,16,0)</f>
        <v>14.2105</v>
      </c>
      <c r="S43" s="67">
        <f t="shared" si="12"/>
        <v>24</v>
      </c>
    </row>
    <row r="44" spans="1:19" x14ac:dyDescent="0.3">
      <c r="A44" s="63" t="s">
        <v>302</v>
      </c>
      <c r="B44" s="64">
        <f>VLOOKUP($A44,'Return Data'!$B$7:$R$2843,3,0)</f>
        <v>44302</v>
      </c>
      <c r="C44" s="65">
        <f>VLOOKUP($A44,'Return Data'!$B$7:$R$2843,4,0)</f>
        <v>65.33</v>
      </c>
      <c r="D44" s="65">
        <f>VLOOKUP($A44,'Return Data'!$B$7:$R$2843,10,0)</f>
        <v>2.9304999999999999</v>
      </c>
      <c r="E44" s="66">
        <f t="shared" si="5"/>
        <v>37</v>
      </c>
      <c r="F44" s="65">
        <f>VLOOKUP($A44,'Return Data'!$B$7:$R$2843,11,0)</f>
        <v>28.047799999999999</v>
      </c>
      <c r="G44" s="66">
        <f t="shared" si="6"/>
        <v>35</v>
      </c>
      <c r="H44" s="65">
        <f>VLOOKUP($A44,'Return Data'!$B$7:$R$2843,12,0)</f>
        <v>43.866999999999997</v>
      </c>
      <c r="I44" s="66">
        <f t="shared" si="7"/>
        <v>24</v>
      </c>
      <c r="J44" s="65">
        <f>VLOOKUP($A44,'Return Data'!$B$7:$R$2843,13,0)</f>
        <v>65.812200000000004</v>
      </c>
      <c r="K44" s="66">
        <f t="shared" si="8"/>
        <v>24</v>
      </c>
      <c r="L44" s="65">
        <f>VLOOKUP($A44,'Return Data'!$B$7:$R$2843,17,0)</f>
        <v>7.8156999999999996</v>
      </c>
      <c r="M44" s="66">
        <f t="shared" si="9"/>
        <v>53</v>
      </c>
      <c r="N44" s="65">
        <f>VLOOKUP($A44,'Return Data'!$B$7:$R$2843,14,0)</f>
        <v>7.8341000000000003</v>
      </c>
      <c r="O44" s="66">
        <f t="shared" si="10"/>
        <v>29</v>
      </c>
      <c r="P44" s="65">
        <f>VLOOKUP($A44,'Return Data'!$B$7:$R$2843,15,0)</f>
        <v>10.822900000000001</v>
      </c>
      <c r="Q44" s="66">
        <f t="shared" si="11"/>
        <v>35</v>
      </c>
      <c r="R44" s="65">
        <f>VLOOKUP($A44,'Return Data'!$B$7:$R$2843,16,0)</f>
        <v>16.258900000000001</v>
      </c>
      <c r="S44" s="67">
        <f t="shared" si="12"/>
        <v>18</v>
      </c>
    </row>
    <row r="45" spans="1:19" x14ac:dyDescent="0.3">
      <c r="A45" s="63" t="s">
        <v>373</v>
      </c>
      <c r="B45" s="64">
        <f>VLOOKUP($A45,'Return Data'!$B$7:$R$2843,3,0)</f>
        <v>44302</v>
      </c>
      <c r="C45" s="65">
        <f>VLOOKUP($A45,'Return Data'!$B$7:$R$2843,4,0)</f>
        <v>565.80011728581303</v>
      </c>
      <c r="D45" s="65">
        <f>VLOOKUP($A45,'Return Data'!$B$7:$R$2843,10,0)</f>
        <v>2.2753000000000001</v>
      </c>
      <c r="E45" s="66">
        <f t="shared" si="5"/>
        <v>45</v>
      </c>
      <c r="F45" s="65">
        <f>VLOOKUP($A45,'Return Data'!$B$7:$R$2843,11,0)</f>
        <v>27.061299999999999</v>
      </c>
      <c r="G45" s="66">
        <f t="shared" si="6"/>
        <v>43</v>
      </c>
      <c r="H45" s="65">
        <f>VLOOKUP($A45,'Return Data'!$B$7:$R$2843,12,0)</f>
        <v>38.234499999999997</v>
      </c>
      <c r="I45" s="66">
        <f t="shared" si="7"/>
        <v>44</v>
      </c>
      <c r="J45" s="65">
        <f>VLOOKUP($A45,'Return Data'!$B$7:$R$2843,13,0)</f>
        <v>60.8538</v>
      </c>
      <c r="K45" s="66">
        <f t="shared" si="8"/>
        <v>38</v>
      </c>
      <c r="L45" s="65">
        <f>VLOOKUP($A45,'Return Data'!$B$7:$R$2843,17,0)</f>
        <v>11.474600000000001</v>
      </c>
      <c r="M45" s="66">
        <f t="shared" si="9"/>
        <v>35</v>
      </c>
      <c r="N45" s="65">
        <f>VLOOKUP($A45,'Return Data'!$B$7:$R$2843,14,0)</f>
        <v>8.6157000000000004</v>
      </c>
      <c r="O45" s="66">
        <f t="shared" si="10"/>
        <v>25</v>
      </c>
      <c r="P45" s="65">
        <f>VLOOKUP($A45,'Return Data'!$B$7:$R$2843,15,0)</f>
        <v>11.106400000000001</v>
      </c>
      <c r="Q45" s="66">
        <f t="shared" si="11"/>
        <v>31</v>
      </c>
      <c r="R45" s="65">
        <f>VLOOKUP($A45,'Return Data'!$B$7:$R$2843,16,0)</f>
        <v>15.466100000000001</v>
      </c>
      <c r="S45" s="67">
        <f t="shared" si="12"/>
        <v>21</v>
      </c>
    </row>
    <row r="46" spans="1:19" x14ac:dyDescent="0.3">
      <c r="A46" s="63" t="s">
        <v>304</v>
      </c>
      <c r="B46" s="64">
        <f>VLOOKUP($A46,'Return Data'!$B$7:$R$2843,3,0)</f>
        <v>44302</v>
      </c>
      <c r="C46" s="65">
        <f>VLOOKUP($A46,'Return Data'!$B$7:$R$2843,4,0)</f>
        <v>19.552299999999999</v>
      </c>
      <c r="D46" s="65">
        <f>VLOOKUP($A46,'Return Data'!$B$7:$R$2843,10,0)</f>
        <v>6.2428999999999997</v>
      </c>
      <c r="E46" s="66">
        <f t="shared" si="5"/>
        <v>18</v>
      </c>
      <c r="F46" s="65">
        <f>VLOOKUP($A46,'Return Data'!$B$7:$R$2843,11,0)</f>
        <v>31.905999999999999</v>
      </c>
      <c r="G46" s="66">
        <f t="shared" si="6"/>
        <v>17</v>
      </c>
      <c r="H46" s="65">
        <f>VLOOKUP($A46,'Return Data'!$B$7:$R$2843,12,0)</f>
        <v>54.442799999999998</v>
      </c>
      <c r="I46" s="66">
        <f t="shared" si="7"/>
        <v>13</v>
      </c>
      <c r="J46" s="65">
        <f>VLOOKUP($A46,'Return Data'!$B$7:$R$2843,13,0)</f>
        <v>81.699299999999994</v>
      </c>
      <c r="K46" s="66">
        <f t="shared" si="8"/>
        <v>9</v>
      </c>
      <c r="L46" s="65">
        <f>VLOOKUP($A46,'Return Data'!$B$7:$R$2843,17,0)</f>
        <v>20.042000000000002</v>
      </c>
      <c r="M46" s="66">
        <f t="shared" si="9"/>
        <v>9</v>
      </c>
      <c r="N46" s="65">
        <f>VLOOKUP($A46,'Return Data'!$B$7:$R$2843,14,0)</f>
        <v>12.8797</v>
      </c>
      <c r="O46" s="66">
        <f t="shared" si="10"/>
        <v>7</v>
      </c>
      <c r="P46" s="65"/>
      <c r="Q46" s="66"/>
      <c r="R46" s="65">
        <f>VLOOKUP($A46,'Return Data'!$B$7:$R$2843,16,0)</f>
        <v>14.2095</v>
      </c>
      <c r="S46" s="67">
        <f t="shared" si="12"/>
        <v>25</v>
      </c>
    </row>
    <row r="47" spans="1:19" x14ac:dyDescent="0.3">
      <c r="A47" s="63" t="s">
        <v>305</v>
      </c>
      <c r="B47" s="64">
        <f>VLOOKUP($A47,'Return Data'!$B$7:$R$2843,3,0)</f>
        <v>44302</v>
      </c>
      <c r="C47" s="65">
        <f>VLOOKUP($A47,'Return Data'!$B$7:$R$2843,4,0)</f>
        <v>20.229399999999998</v>
      </c>
      <c r="D47" s="65">
        <f>VLOOKUP($A47,'Return Data'!$B$7:$R$2843,10,0)</f>
        <v>5.6901000000000002</v>
      </c>
      <c r="E47" s="66">
        <f t="shared" si="5"/>
        <v>23</v>
      </c>
      <c r="F47" s="65">
        <f>VLOOKUP($A47,'Return Data'!$B$7:$R$2843,11,0)</f>
        <v>30.775500000000001</v>
      </c>
      <c r="G47" s="66">
        <f t="shared" si="6"/>
        <v>24</v>
      </c>
      <c r="H47" s="65">
        <f>VLOOKUP($A47,'Return Data'!$B$7:$R$2843,12,0)</f>
        <v>53.447200000000002</v>
      </c>
      <c r="I47" s="66">
        <f t="shared" si="7"/>
        <v>14</v>
      </c>
      <c r="J47" s="65">
        <f>VLOOKUP($A47,'Return Data'!$B$7:$R$2843,13,0)</f>
        <v>81.955100000000002</v>
      </c>
      <c r="K47" s="66">
        <f t="shared" si="8"/>
        <v>8</v>
      </c>
      <c r="L47" s="65">
        <f>VLOOKUP($A47,'Return Data'!$B$7:$R$2843,17,0)</f>
        <v>20.4238</v>
      </c>
      <c r="M47" s="66">
        <f t="shared" si="9"/>
        <v>8</v>
      </c>
      <c r="N47" s="65">
        <f>VLOOKUP($A47,'Return Data'!$B$7:$R$2843,14,0)</f>
        <v>11.7149</v>
      </c>
      <c r="O47" s="66">
        <f t="shared" si="10"/>
        <v>11</v>
      </c>
      <c r="P47" s="65">
        <f>VLOOKUP($A47,'Return Data'!$B$7:$R$2843,15,0)</f>
        <v>15.888400000000001</v>
      </c>
      <c r="Q47" s="66">
        <f t="shared" si="11"/>
        <v>7</v>
      </c>
      <c r="R47" s="65">
        <f>VLOOKUP($A47,'Return Data'!$B$7:$R$2843,16,0)</f>
        <v>12.3134</v>
      </c>
      <c r="S47" s="67">
        <f t="shared" si="12"/>
        <v>37</v>
      </c>
    </row>
    <row r="48" spans="1:19" x14ac:dyDescent="0.3">
      <c r="A48" s="63" t="s">
        <v>306</v>
      </c>
      <c r="B48" s="64">
        <f>VLOOKUP($A48,'Return Data'!$B$7:$R$2843,3,0)</f>
        <v>44302</v>
      </c>
      <c r="C48" s="65">
        <f>VLOOKUP($A48,'Return Data'!$B$7:$R$2843,4,0)</f>
        <v>19.133299999999998</v>
      </c>
      <c r="D48" s="65">
        <f>VLOOKUP($A48,'Return Data'!$B$7:$R$2843,10,0)</f>
        <v>6.2405999999999997</v>
      </c>
      <c r="E48" s="66">
        <f t="shared" si="5"/>
        <v>19</v>
      </c>
      <c r="F48" s="65">
        <f>VLOOKUP($A48,'Return Data'!$B$7:$R$2843,11,0)</f>
        <v>31.787500000000001</v>
      </c>
      <c r="G48" s="66">
        <f t="shared" si="6"/>
        <v>18</v>
      </c>
      <c r="H48" s="65">
        <f>VLOOKUP($A48,'Return Data'!$B$7:$R$2843,12,0)</f>
        <v>55.081200000000003</v>
      </c>
      <c r="I48" s="66">
        <f t="shared" si="7"/>
        <v>12</v>
      </c>
      <c r="J48" s="65">
        <f>VLOOKUP($A48,'Return Data'!$B$7:$R$2843,13,0)</f>
        <v>85.1096</v>
      </c>
      <c r="K48" s="66">
        <f t="shared" si="8"/>
        <v>3</v>
      </c>
      <c r="L48" s="65">
        <f>VLOOKUP($A48,'Return Data'!$B$7:$R$2843,17,0)</f>
        <v>19.044599999999999</v>
      </c>
      <c r="M48" s="66">
        <f t="shared" si="9"/>
        <v>10</v>
      </c>
      <c r="N48" s="65">
        <f>VLOOKUP($A48,'Return Data'!$B$7:$R$2843,14,0)</f>
        <v>10.4049</v>
      </c>
      <c r="O48" s="66">
        <f t="shared" si="10"/>
        <v>18</v>
      </c>
      <c r="P48" s="65">
        <f>VLOOKUP($A48,'Return Data'!$B$7:$R$2843,15,0)</f>
        <v>14.428699999999999</v>
      </c>
      <c r="Q48" s="66">
        <f t="shared" si="11"/>
        <v>13</v>
      </c>
      <c r="R48" s="65">
        <f>VLOOKUP($A48,'Return Data'!$B$7:$R$2843,16,0)</f>
        <v>11.136100000000001</v>
      </c>
      <c r="S48" s="67">
        <f t="shared" si="12"/>
        <v>44</v>
      </c>
    </row>
    <row r="49" spans="1:19" x14ac:dyDescent="0.3">
      <c r="A49" s="63" t="s">
        <v>307</v>
      </c>
      <c r="B49" s="64">
        <f>VLOOKUP($A49,'Return Data'!$B$7:$R$2843,3,0)</f>
        <v>44302</v>
      </c>
      <c r="C49" s="65">
        <f>VLOOKUP($A49,'Return Data'!$B$7:$R$2843,4,0)</f>
        <v>20.769500000000001</v>
      </c>
      <c r="D49" s="65">
        <f>VLOOKUP($A49,'Return Data'!$B$7:$R$2843,10,0)</f>
        <v>8.7715999999999994</v>
      </c>
      <c r="E49" s="66">
        <f t="shared" si="5"/>
        <v>5</v>
      </c>
      <c r="F49" s="65">
        <f>VLOOKUP($A49,'Return Data'!$B$7:$R$2843,11,0)</f>
        <v>38.812199999999997</v>
      </c>
      <c r="G49" s="66">
        <f t="shared" si="6"/>
        <v>9</v>
      </c>
      <c r="H49" s="65">
        <f>VLOOKUP($A49,'Return Data'!$B$7:$R$2843,12,0)</f>
        <v>59.595999999999997</v>
      </c>
      <c r="I49" s="66">
        <f t="shared" si="7"/>
        <v>4</v>
      </c>
      <c r="J49" s="65">
        <f>VLOOKUP($A49,'Return Data'!$B$7:$R$2843,13,0)</f>
        <v>78.825400000000002</v>
      </c>
      <c r="K49" s="66">
        <f t="shared" si="8"/>
        <v>13</v>
      </c>
      <c r="L49" s="65">
        <f>VLOOKUP($A49,'Return Data'!$B$7:$R$2843,17,0)</f>
        <v>27.4129</v>
      </c>
      <c r="M49" s="66">
        <f t="shared" si="9"/>
        <v>4</v>
      </c>
      <c r="N49" s="65">
        <f>VLOOKUP($A49,'Return Data'!$B$7:$R$2843,14,0)</f>
        <v>16.301100000000002</v>
      </c>
      <c r="O49" s="66">
        <f t="shared" si="10"/>
        <v>4</v>
      </c>
      <c r="P49" s="65"/>
      <c r="Q49" s="66"/>
      <c r="R49" s="65">
        <f>VLOOKUP($A49,'Return Data'!$B$7:$R$2843,16,0)</f>
        <v>19.796199999999999</v>
      </c>
      <c r="S49" s="67">
        <f t="shared" si="12"/>
        <v>8</v>
      </c>
    </row>
    <row r="50" spans="1:19" x14ac:dyDescent="0.3">
      <c r="A50" s="63" t="s">
        <v>308</v>
      </c>
      <c r="B50" s="64">
        <f>VLOOKUP($A50,'Return Data'!$B$7:$R$2843,3,0)</f>
        <v>44302</v>
      </c>
      <c r="C50" s="65">
        <f>VLOOKUP($A50,'Return Data'!$B$7:$R$2843,4,0)</f>
        <v>14.411799999999999</v>
      </c>
      <c r="D50" s="65">
        <f>VLOOKUP($A50,'Return Data'!$B$7:$R$2843,10,0)</f>
        <v>4.5091000000000001</v>
      </c>
      <c r="E50" s="66">
        <f t="shared" si="5"/>
        <v>25</v>
      </c>
      <c r="F50" s="65">
        <f>VLOOKUP($A50,'Return Data'!$B$7:$R$2843,11,0)</f>
        <v>30.052800000000001</v>
      </c>
      <c r="G50" s="66">
        <f t="shared" si="6"/>
        <v>27</v>
      </c>
      <c r="H50" s="65">
        <f>VLOOKUP($A50,'Return Data'!$B$7:$R$2843,12,0)</f>
        <v>45.871400000000001</v>
      </c>
      <c r="I50" s="66">
        <f t="shared" si="7"/>
        <v>21</v>
      </c>
      <c r="J50" s="65">
        <f>VLOOKUP($A50,'Return Data'!$B$7:$R$2843,13,0)</f>
        <v>65.557699999999997</v>
      </c>
      <c r="K50" s="66">
        <f t="shared" si="8"/>
        <v>26</v>
      </c>
      <c r="L50" s="65">
        <f>VLOOKUP($A50,'Return Data'!$B$7:$R$2843,17,0)</f>
        <v>16.9727</v>
      </c>
      <c r="M50" s="66">
        <f t="shared" ref="M50" si="18">RANK(L50,L$8:L$73,0)</f>
        <v>13</v>
      </c>
      <c r="N50" s="65"/>
      <c r="O50" s="66"/>
      <c r="P50" s="65"/>
      <c r="Q50" s="66"/>
      <c r="R50" s="65">
        <f>VLOOKUP($A50,'Return Data'!$B$7:$R$2843,16,0)</f>
        <v>14.209300000000001</v>
      </c>
      <c r="S50" s="67">
        <f t="shared" si="12"/>
        <v>26</v>
      </c>
    </row>
    <row r="51" spans="1:19" x14ac:dyDescent="0.3">
      <c r="A51" s="63" t="s">
        <v>309</v>
      </c>
      <c r="B51" s="64">
        <f>VLOOKUP($A51,'Return Data'!$B$7:$R$2843,3,0)</f>
        <v>44302</v>
      </c>
      <c r="C51" s="65">
        <f>VLOOKUP($A51,'Return Data'!$B$7:$R$2843,4,0)</f>
        <v>13.1374</v>
      </c>
      <c r="D51" s="65">
        <f>VLOOKUP($A51,'Return Data'!$B$7:$R$2843,10,0)</f>
        <v>3.8489</v>
      </c>
      <c r="E51" s="66">
        <f t="shared" si="5"/>
        <v>30</v>
      </c>
      <c r="F51" s="65">
        <f>VLOOKUP($A51,'Return Data'!$B$7:$R$2843,11,0)</f>
        <v>25.981999999999999</v>
      </c>
      <c r="G51" s="66">
        <f t="shared" si="6"/>
        <v>46</v>
      </c>
      <c r="H51" s="65">
        <f>VLOOKUP($A51,'Return Data'!$B$7:$R$2843,12,0)</f>
        <v>39.947200000000002</v>
      </c>
      <c r="I51" s="66">
        <f t="shared" si="7"/>
        <v>34</v>
      </c>
      <c r="J51" s="65">
        <f>VLOOKUP($A51,'Return Data'!$B$7:$R$2843,13,0)</f>
        <v>52.365400000000001</v>
      </c>
      <c r="K51" s="66">
        <f t="shared" si="8"/>
        <v>57</v>
      </c>
      <c r="L51" s="65">
        <f>VLOOKUP($A51,'Return Data'!$B$7:$R$2843,17,0)</f>
        <v>14.1432</v>
      </c>
      <c r="M51" s="66">
        <f t="shared" si="9"/>
        <v>22</v>
      </c>
      <c r="N51" s="65"/>
      <c r="O51" s="66"/>
      <c r="P51" s="65"/>
      <c r="Q51" s="66"/>
      <c r="R51" s="65">
        <f>VLOOKUP($A51,'Return Data'!$B$7:$R$2843,16,0)</f>
        <v>9.3351000000000006</v>
      </c>
      <c r="S51" s="67">
        <f t="shared" si="12"/>
        <v>51</v>
      </c>
    </row>
    <row r="52" spans="1:19" x14ac:dyDescent="0.3">
      <c r="A52" s="63" t="s">
        <v>310</v>
      </c>
      <c r="B52" s="64">
        <f>VLOOKUP($A52,'Return Data'!$B$7:$R$2843,3,0)</f>
        <v>44302</v>
      </c>
      <c r="C52" s="65">
        <f>VLOOKUP($A52,'Return Data'!$B$7:$R$2843,4,0)</f>
        <v>60.7913</v>
      </c>
      <c r="D52" s="65">
        <f>VLOOKUP($A52,'Return Data'!$B$7:$R$2843,10,0)</f>
        <v>8.6419999999999995</v>
      </c>
      <c r="E52" s="66">
        <f t="shared" si="5"/>
        <v>7</v>
      </c>
      <c r="F52" s="65">
        <f>VLOOKUP($A52,'Return Data'!$B$7:$R$2843,11,0)</f>
        <v>30.9297</v>
      </c>
      <c r="G52" s="66">
        <f t="shared" si="6"/>
        <v>21</v>
      </c>
      <c r="H52" s="65">
        <f>VLOOKUP($A52,'Return Data'!$B$7:$R$2843,12,0)</f>
        <v>55.769300000000001</v>
      </c>
      <c r="I52" s="66">
        <f t="shared" si="7"/>
        <v>10</v>
      </c>
      <c r="J52" s="65">
        <f>VLOOKUP($A52,'Return Data'!$B$7:$R$2843,13,0)</f>
        <v>79.465100000000007</v>
      </c>
      <c r="K52" s="66">
        <f t="shared" si="8"/>
        <v>12</v>
      </c>
      <c r="L52" s="65">
        <f>VLOOKUP($A52,'Return Data'!$B$7:$R$2843,17,0)</f>
        <v>30.478200000000001</v>
      </c>
      <c r="M52" s="66">
        <f t="shared" si="9"/>
        <v>3</v>
      </c>
      <c r="N52" s="65">
        <f>VLOOKUP($A52,'Return Data'!$B$7:$R$2843,14,0)</f>
        <v>20.232600000000001</v>
      </c>
      <c r="O52" s="66">
        <f t="shared" si="10"/>
        <v>3</v>
      </c>
      <c r="P52" s="65">
        <f>VLOOKUP($A52,'Return Data'!$B$7:$R$2843,15,0)</f>
        <v>22.432500000000001</v>
      </c>
      <c r="Q52" s="66">
        <f t="shared" si="11"/>
        <v>2</v>
      </c>
      <c r="R52" s="65">
        <f>VLOOKUP($A52,'Return Data'!$B$7:$R$2843,16,0)</f>
        <v>22.0581</v>
      </c>
      <c r="S52" s="67">
        <f t="shared" si="12"/>
        <v>4</v>
      </c>
    </row>
    <row r="53" spans="1:19" x14ac:dyDescent="0.3">
      <c r="A53" s="63" t="s">
        <v>311</v>
      </c>
      <c r="B53" s="64">
        <f>VLOOKUP($A53,'Return Data'!$B$7:$R$2843,3,0)</f>
        <v>44302</v>
      </c>
      <c r="C53" s="65">
        <f>VLOOKUP($A53,'Return Data'!$B$7:$R$2843,4,0)</f>
        <v>43.184600000000003</v>
      </c>
      <c r="D53" s="65">
        <f>VLOOKUP($A53,'Return Data'!$B$7:$R$2843,10,0)</f>
        <v>8.9468999999999994</v>
      </c>
      <c r="E53" s="66">
        <f t="shared" si="5"/>
        <v>4</v>
      </c>
      <c r="F53" s="65">
        <f>VLOOKUP($A53,'Return Data'!$B$7:$R$2843,11,0)</f>
        <v>30.8355</v>
      </c>
      <c r="G53" s="66">
        <f t="shared" si="6"/>
        <v>23</v>
      </c>
      <c r="H53" s="65">
        <f>VLOOKUP($A53,'Return Data'!$B$7:$R$2843,12,0)</f>
        <v>56.739699999999999</v>
      </c>
      <c r="I53" s="66">
        <f t="shared" si="7"/>
        <v>8</v>
      </c>
      <c r="J53" s="65">
        <f>VLOOKUP($A53,'Return Data'!$B$7:$R$2843,13,0)</f>
        <v>74.469800000000006</v>
      </c>
      <c r="K53" s="66">
        <f t="shared" si="8"/>
        <v>15</v>
      </c>
      <c r="L53" s="65">
        <f>VLOOKUP($A53,'Return Data'!$B$7:$R$2843,17,0)</f>
        <v>32.752600000000001</v>
      </c>
      <c r="M53" s="66">
        <f t="shared" si="9"/>
        <v>1</v>
      </c>
      <c r="N53" s="65">
        <f>VLOOKUP($A53,'Return Data'!$B$7:$R$2843,14,0)</f>
        <v>22.090399999999999</v>
      </c>
      <c r="O53" s="66">
        <f t="shared" si="10"/>
        <v>1</v>
      </c>
      <c r="P53" s="65">
        <f>VLOOKUP($A53,'Return Data'!$B$7:$R$2843,15,0)</f>
        <v>22.527799999999999</v>
      </c>
      <c r="Q53" s="66">
        <f t="shared" si="11"/>
        <v>1</v>
      </c>
      <c r="R53" s="65">
        <f>VLOOKUP($A53,'Return Data'!$B$7:$R$2843,16,0)</f>
        <v>23.032900000000001</v>
      </c>
      <c r="S53" s="67">
        <f t="shared" si="12"/>
        <v>3</v>
      </c>
    </row>
    <row r="54" spans="1:19" x14ac:dyDescent="0.3">
      <c r="A54" s="63" t="s">
        <v>312</v>
      </c>
      <c r="B54" s="64">
        <f>VLOOKUP($A54,'Return Data'!$B$7:$R$2843,3,0)</f>
        <v>44302</v>
      </c>
      <c r="C54" s="65">
        <f>VLOOKUP($A54,'Return Data'!$B$7:$R$2843,4,0)</f>
        <v>13.081</v>
      </c>
      <c r="D54" s="65">
        <f>VLOOKUP($A54,'Return Data'!$B$7:$R$2843,10,0)</f>
        <v>-1.3826000000000001</v>
      </c>
      <c r="E54" s="66">
        <f t="shared" si="5"/>
        <v>66</v>
      </c>
      <c r="F54" s="65">
        <f>VLOOKUP($A54,'Return Data'!$B$7:$R$2843,11,0)</f>
        <v>16.2776</v>
      </c>
      <c r="G54" s="66">
        <f t="shared" si="6"/>
        <v>66</v>
      </c>
      <c r="H54" s="65">
        <f>VLOOKUP($A54,'Return Data'!$B$7:$R$2843,12,0)</f>
        <v>23.720800000000001</v>
      </c>
      <c r="I54" s="66">
        <f t="shared" si="7"/>
        <v>66</v>
      </c>
      <c r="J54" s="65">
        <f>VLOOKUP($A54,'Return Data'!$B$7:$R$2843,13,0)</f>
        <v>41.0259</v>
      </c>
      <c r="K54" s="66">
        <f t="shared" si="8"/>
        <v>65</v>
      </c>
      <c r="L54" s="65"/>
      <c r="M54" s="66"/>
      <c r="N54" s="65"/>
      <c r="O54" s="66"/>
      <c r="P54" s="65"/>
      <c r="Q54" s="66"/>
      <c r="R54" s="65">
        <f>VLOOKUP($A54,'Return Data'!$B$7:$R$2843,16,0)</f>
        <v>12.8317</v>
      </c>
      <c r="S54" s="67">
        <f t="shared" si="12"/>
        <v>34</v>
      </c>
    </row>
    <row r="55" spans="1:19" x14ac:dyDescent="0.3">
      <c r="A55" s="63" t="s">
        <v>313</v>
      </c>
      <c r="B55" s="64">
        <f>VLOOKUP($A55,'Return Data'!$B$7:$R$2843,3,0)</f>
        <v>44302</v>
      </c>
      <c r="C55" s="65">
        <f>VLOOKUP($A55,'Return Data'!$B$7:$R$2843,4,0)</f>
        <v>120.587</v>
      </c>
      <c r="D55" s="65">
        <f>VLOOKUP($A55,'Return Data'!$B$7:$R$2843,10,0)</f>
        <v>3.2679</v>
      </c>
      <c r="E55" s="66">
        <f t="shared" si="5"/>
        <v>32</v>
      </c>
      <c r="F55" s="65">
        <f>VLOOKUP($A55,'Return Data'!$B$7:$R$2843,11,0)</f>
        <v>26.5609</v>
      </c>
      <c r="G55" s="66">
        <f t="shared" si="6"/>
        <v>44</v>
      </c>
      <c r="H55" s="65">
        <f>VLOOKUP($A55,'Return Data'!$B$7:$R$2843,12,0)</f>
        <v>38.858199999999997</v>
      </c>
      <c r="I55" s="66">
        <f t="shared" si="7"/>
        <v>38</v>
      </c>
      <c r="J55" s="65">
        <f>VLOOKUP($A55,'Return Data'!$B$7:$R$2843,13,0)</f>
        <v>59.96</v>
      </c>
      <c r="K55" s="66">
        <f t="shared" si="8"/>
        <v>45</v>
      </c>
      <c r="L55" s="65">
        <f>VLOOKUP($A55,'Return Data'!$B$7:$R$2843,17,0)</f>
        <v>8.5050000000000008</v>
      </c>
      <c r="M55" s="66">
        <f t="shared" si="9"/>
        <v>49</v>
      </c>
      <c r="N55" s="65">
        <f>VLOOKUP($A55,'Return Data'!$B$7:$R$2843,14,0)</f>
        <v>5.0515999999999996</v>
      </c>
      <c r="O55" s="66">
        <f t="shared" si="10"/>
        <v>44</v>
      </c>
      <c r="P55" s="65">
        <f>VLOOKUP($A55,'Return Data'!$B$7:$R$2843,15,0)</f>
        <v>10.9262</v>
      </c>
      <c r="Q55" s="66">
        <f t="shared" si="11"/>
        <v>32</v>
      </c>
      <c r="R55" s="65">
        <f>VLOOKUP($A55,'Return Data'!$B$7:$R$2843,16,0)</f>
        <v>14.8576</v>
      </c>
      <c r="S55" s="67">
        <f t="shared" si="12"/>
        <v>23</v>
      </c>
    </row>
    <row r="56" spans="1:19" x14ac:dyDescent="0.3">
      <c r="A56" s="63" t="s">
        <v>314</v>
      </c>
      <c r="B56" s="64">
        <f>VLOOKUP($A56,'Return Data'!$B$7:$R$2843,3,0)</f>
        <v>44302</v>
      </c>
      <c r="C56" s="65">
        <f>VLOOKUP($A56,'Return Data'!$B$7:$R$2843,4,0)</f>
        <v>12.145899999999999</v>
      </c>
      <c r="D56" s="65">
        <f>VLOOKUP($A56,'Return Data'!$B$7:$R$2843,10,0)</f>
        <v>7.4763000000000002</v>
      </c>
      <c r="E56" s="66">
        <f t="shared" si="5"/>
        <v>15</v>
      </c>
      <c r="F56" s="65">
        <f>VLOOKUP($A56,'Return Data'!$B$7:$R$2843,11,0)</f>
        <v>39.991</v>
      </c>
      <c r="G56" s="66">
        <f t="shared" si="6"/>
        <v>5</v>
      </c>
      <c r="H56" s="65">
        <f>VLOOKUP($A56,'Return Data'!$B$7:$R$2843,12,0)</f>
        <v>56.541499999999999</v>
      </c>
      <c r="I56" s="66">
        <f t="shared" si="7"/>
        <v>9</v>
      </c>
      <c r="J56" s="65">
        <f>VLOOKUP($A56,'Return Data'!$B$7:$R$2843,13,0)</f>
        <v>80.624300000000005</v>
      </c>
      <c r="K56" s="66">
        <f t="shared" si="8"/>
        <v>10</v>
      </c>
      <c r="L56" s="65">
        <f>VLOOKUP($A56,'Return Data'!$B$7:$R$2843,17,0)</f>
        <v>5.8665000000000003</v>
      </c>
      <c r="M56" s="66">
        <f t="shared" si="9"/>
        <v>61</v>
      </c>
      <c r="N56" s="65">
        <f>VLOOKUP($A56,'Return Data'!$B$7:$R$2843,14,0)</f>
        <v>-3.548</v>
      </c>
      <c r="O56" s="66">
        <f t="shared" si="10"/>
        <v>52</v>
      </c>
      <c r="P56" s="65"/>
      <c r="Q56" s="66"/>
      <c r="R56" s="65">
        <f>VLOOKUP($A56,'Return Data'!$B$7:$R$2843,16,0)</f>
        <v>4.5058999999999996</v>
      </c>
      <c r="S56" s="67">
        <f t="shared" si="12"/>
        <v>58</v>
      </c>
    </row>
    <row r="57" spans="1:19" x14ac:dyDescent="0.3">
      <c r="A57" s="63" t="s">
        <v>315</v>
      </c>
      <c r="B57" s="64">
        <f>VLOOKUP($A57,'Return Data'!$B$7:$R$2843,3,0)</f>
        <v>44302</v>
      </c>
      <c r="C57" s="65">
        <f>VLOOKUP($A57,'Return Data'!$B$7:$R$2843,4,0)</f>
        <v>10.479900000000001</v>
      </c>
      <c r="D57" s="65">
        <f>VLOOKUP($A57,'Return Data'!$B$7:$R$2843,10,0)</f>
        <v>8.5640000000000001</v>
      </c>
      <c r="E57" s="66">
        <f t="shared" si="5"/>
        <v>8</v>
      </c>
      <c r="F57" s="65">
        <f>VLOOKUP($A57,'Return Data'!$B$7:$R$2843,11,0)</f>
        <v>41.944400000000002</v>
      </c>
      <c r="G57" s="66">
        <f t="shared" si="6"/>
        <v>4</v>
      </c>
      <c r="H57" s="65">
        <f>VLOOKUP($A57,'Return Data'!$B$7:$R$2843,12,0)</f>
        <v>57.865499999999997</v>
      </c>
      <c r="I57" s="66">
        <f t="shared" si="7"/>
        <v>6</v>
      </c>
      <c r="J57" s="65">
        <f>VLOOKUP($A57,'Return Data'!$B$7:$R$2843,13,0)</f>
        <v>82.3352</v>
      </c>
      <c r="K57" s="66">
        <f t="shared" si="8"/>
        <v>7</v>
      </c>
      <c r="L57" s="65">
        <f>VLOOKUP($A57,'Return Data'!$B$7:$R$2843,17,0)</f>
        <v>6.8243999999999998</v>
      </c>
      <c r="M57" s="66">
        <f t="shared" si="9"/>
        <v>59</v>
      </c>
      <c r="N57" s="65">
        <f>VLOOKUP($A57,'Return Data'!$B$7:$R$2843,14,0)</f>
        <v>-3.1858</v>
      </c>
      <c r="O57" s="66">
        <f t="shared" si="10"/>
        <v>51</v>
      </c>
      <c r="P57" s="65"/>
      <c r="Q57" s="66"/>
      <c r="R57" s="65">
        <f>VLOOKUP($A57,'Return Data'!$B$7:$R$2843,16,0)</f>
        <v>1.1596</v>
      </c>
      <c r="S57" s="67">
        <f t="shared" si="12"/>
        <v>63</v>
      </c>
    </row>
    <row r="58" spans="1:19" x14ac:dyDescent="0.3">
      <c r="A58" s="63" t="s">
        <v>316</v>
      </c>
      <c r="B58" s="64">
        <f>VLOOKUP($A58,'Return Data'!$B$7:$R$2843,3,0)</f>
        <v>44302</v>
      </c>
      <c r="C58" s="65">
        <f>VLOOKUP($A58,'Return Data'!$B$7:$R$2843,4,0)</f>
        <v>9.5081000000000007</v>
      </c>
      <c r="D58" s="65">
        <f>VLOOKUP($A58,'Return Data'!$B$7:$R$2843,10,0)</f>
        <v>9.4936000000000007</v>
      </c>
      <c r="E58" s="66">
        <f t="shared" si="5"/>
        <v>2</v>
      </c>
      <c r="F58" s="65">
        <f>VLOOKUP($A58,'Return Data'!$B$7:$R$2843,11,0)</f>
        <v>43.334600000000002</v>
      </c>
      <c r="G58" s="66">
        <f t="shared" si="6"/>
        <v>2</v>
      </c>
      <c r="H58" s="65">
        <f>VLOOKUP($A58,'Return Data'!$B$7:$R$2843,12,0)</f>
        <v>59.695300000000003</v>
      </c>
      <c r="I58" s="66">
        <f t="shared" si="7"/>
        <v>3</v>
      </c>
      <c r="J58" s="65">
        <f>VLOOKUP($A58,'Return Data'!$B$7:$R$2843,13,0)</f>
        <v>85.018500000000003</v>
      </c>
      <c r="K58" s="66">
        <f t="shared" si="8"/>
        <v>5</v>
      </c>
      <c r="L58" s="65">
        <f>VLOOKUP($A58,'Return Data'!$B$7:$R$2843,17,0)</f>
        <v>6.3395999999999999</v>
      </c>
      <c r="M58" s="66">
        <f t="shared" si="9"/>
        <v>60</v>
      </c>
      <c r="N58" s="65"/>
      <c r="O58" s="66"/>
      <c r="P58" s="65"/>
      <c r="Q58" s="66"/>
      <c r="R58" s="65">
        <f>VLOOKUP($A58,'Return Data'!$B$7:$R$2843,16,0)</f>
        <v>-1.4106000000000001</v>
      </c>
      <c r="S58" s="67">
        <f t="shared" si="12"/>
        <v>66</v>
      </c>
    </row>
    <row r="59" spans="1:19" x14ac:dyDescent="0.3">
      <c r="A59" s="63" t="s">
        <v>317</v>
      </c>
      <c r="B59" s="64">
        <f>VLOOKUP($A59,'Return Data'!$B$7:$R$2843,3,0)</f>
        <v>44302</v>
      </c>
      <c r="C59" s="65">
        <f>VLOOKUP($A59,'Return Data'!$B$7:$R$2843,4,0)</f>
        <v>10.335599999999999</v>
      </c>
      <c r="D59" s="65">
        <f>VLOOKUP($A59,'Return Data'!$B$7:$R$2843,10,0)</f>
        <v>9.2986000000000004</v>
      </c>
      <c r="E59" s="66">
        <f t="shared" si="5"/>
        <v>3</v>
      </c>
      <c r="F59" s="65">
        <f>VLOOKUP($A59,'Return Data'!$B$7:$R$2843,11,0)</f>
        <v>43.235700000000001</v>
      </c>
      <c r="G59" s="66">
        <f t="shared" si="6"/>
        <v>3</v>
      </c>
      <c r="H59" s="65">
        <f>VLOOKUP($A59,'Return Data'!$B$7:$R$2843,12,0)</f>
        <v>61.615000000000002</v>
      </c>
      <c r="I59" s="66">
        <f t="shared" si="7"/>
        <v>2</v>
      </c>
      <c r="J59" s="65">
        <f>VLOOKUP($A59,'Return Data'!$B$7:$R$2843,13,0)</f>
        <v>85.063299999999998</v>
      </c>
      <c r="K59" s="66">
        <f t="shared" si="8"/>
        <v>4</v>
      </c>
      <c r="L59" s="65">
        <f>VLOOKUP($A59,'Return Data'!$B$7:$R$2843,17,0)</f>
        <v>7.4253999999999998</v>
      </c>
      <c r="M59" s="66">
        <f t="shared" si="9"/>
        <v>56</v>
      </c>
      <c r="N59" s="65">
        <f>VLOOKUP($A59,'Return Data'!$B$7:$R$2843,14,0)</f>
        <v>-2.3382000000000001</v>
      </c>
      <c r="O59" s="66">
        <f t="shared" ref="O59" si="19">RANK(N59,N$8:N$73,0)</f>
        <v>50</v>
      </c>
      <c r="P59" s="65"/>
      <c r="Q59" s="66"/>
      <c r="R59" s="65">
        <f>VLOOKUP($A59,'Return Data'!$B$7:$R$2843,16,0)</f>
        <v>0.87629999999999997</v>
      </c>
      <c r="S59" s="67">
        <f t="shared" si="12"/>
        <v>64</v>
      </c>
    </row>
    <row r="60" spans="1:19" x14ac:dyDescent="0.3">
      <c r="A60" s="63" t="s">
        <v>318</v>
      </c>
      <c r="B60" s="64">
        <f>VLOOKUP($A60,'Return Data'!$B$7:$R$2843,3,0)</f>
        <v>44302</v>
      </c>
      <c r="C60" s="65">
        <f>VLOOKUP($A60,'Return Data'!$B$7:$R$2843,4,0)</f>
        <v>10.136100000000001</v>
      </c>
      <c r="D60" s="65">
        <f>VLOOKUP($A60,'Return Data'!$B$7:$R$2843,10,0)</f>
        <v>8.3971</v>
      </c>
      <c r="E60" s="66">
        <f t="shared" si="5"/>
        <v>9</v>
      </c>
      <c r="F60" s="65">
        <f>VLOOKUP($A60,'Return Data'!$B$7:$R$2843,11,0)</f>
        <v>39.860399999999998</v>
      </c>
      <c r="G60" s="66">
        <f t="shared" si="6"/>
        <v>7</v>
      </c>
      <c r="H60" s="65">
        <f>VLOOKUP($A60,'Return Data'!$B$7:$R$2843,12,0)</f>
        <v>58.733699999999999</v>
      </c>
      <c r="I60" s="66">
        <f t="shared" si="7"/>
        <v>5</v>
      </c>
      <c r="J60" s="65">
        <f>VLOOKUP($A60,'Return Data'!$B$7:$R$2843,13,0)</f>
        <v>82.336799999999997</v>
      </c>
      <c r="K60" s="66">
        <f t="shared" si="8"/>
        <v>6</v>
      </c>
      <c r="L60" s="65">
        <f>VLOOKUP($A60,'Return Data'!$B$7:$R$2843,17,0)</f>
        <v>7.1125999999999996</v>
      </c>
      <c r="M60" s="66">
        <f t="shared" si="9"/>
        <v>58</v>
      </c>
      <c r="N60" s="65"/>
      <c r="O60" s="66"/>
      <c r="P60" s="65"/>
      <c r="Q60" s="66"/>
      <c r="R60" s="65">
        <f>VLOOKUP($A60,'Return Data'!$B$7:$R$2843,16,0)</f>
        <v>0.44350000000000001</v>
      </c>
      <c r="S60" s="67">
        <f t="shared" si="12"/>
        <v>65</v>
      </c>
    </row>
    <row r="61" spans="1:19" x14ac:dyDescent="0.3">
      <c r="A61" s="63" t="s">
        <v>319</v>
      </c>
      <c r="B61" s="64">
        <f>VLOOKUP($A61,'Return Data'!$B$7:$R$2843,3,0)</f>
        <v>44302</v>
      </c>
      <c r="C61" s="65">
        <f>VLOOKUP($A61,'Return Data'!$B$7:$R$2843,4,0)</f>
        <v>19.059899999999999</v>
      </c>
      <c r="D61" s="65">
        <f>VLOOKUP($A61,'Return Data'!$B$7:$R$2843,10,0)</f>
        <v>2.8791000000000002</v>
      </c>
      <c r="E61" s="66">
        <f t="shared" si="5"/>
        <v>39</v>
      </c>
      <c r="F61" s="65">
        <f>VLOOKUP($A61,'Return Data'!$B$7:$R$2843,11,0)</f>
        <v>27.130400000000002</v>
      </c>
      <c r="G61" s="66">
        <f t="shared" si="6"/>
        <v>42</v>
      </c>
      <c r="H61" s="65">
        <f>VLOOKUP($A61,'Return Data'!$B$7:$R$2843,12,0)</f>
        <v>38.547899999999998</v>
      </c>
      <c r="I61" s="66">
        <f t="shared" si="7"/>
        <v>43</v>
      </c>
      <c r="J61" s="65">
        <f>VLOOKUP($A61,'Return Data'!$B$7:$R$2843,13,0)</f>
        <v>64.603200000000001</v>
      </c>
      <c r="K61" s="66">
        <f t="shared" si="8"/>
        <v>29</v>
      </c>
      <c r="L61" s="65">
        <f>VLOOKUP($A61,'Return Data'!$B$7:$R$2843,17,0)</f>
        <v>13.215</v>
      </c>
      <c r="M61" s="66">
        <f t="shared" si="9"/>
        <v>25</v>
      </c>
      <c r="N61" s="65">
        <f>VLOOKUP($A61,'Return Data'!$B$7:$R$2843,14,0)</f>
        <v>9.7041000000000004</v>
      </c>
      <c r="O61" s="66">
        <f t="shared" si="10"/>
        <v>22</v>
      </c>
      <c r="P61" s="65"/>
      <c r="Q61" s="66"/>
      <c r="R61" s="65">
        <f>VLOOKUP($A61,'Return Data'!$B$7:$R$2843,16,0)</f>
        <v>13.555300000000001</v>
      </c>
      <c r="S61" s="67">
        <f t="shared" si="12"/>
        <v>31</v>
      </c>
    </row>
    <row r="62" spans="1:19" x14ac:dyDescent="0.3">
      <c r="A62" s="63" t="s">
        <v>320</v>
      </c>
      <c r="B62" s="64">
        <f>VLOOKUP($A62,'Return Data'!$B$7:$R$2843,3,0)</f>
        <v>44302</v>
      </c>
      <c r="C62" s="65">
        <f>VLOOKUP($A62,'Return Data'!$B$7:$R$2843,4,0)</f>
        <v>17.447399999999998</v>
      </c>
      <c r="D62" s="65">
        <f>VLOOKUP($A62,'Return Data'!$B$7:$R$2843,10,0)</f>
        <v>2.8490000000000002</v>
      </c>
      <c r="E62" s="66">
        <f t="shared" si="5"/>
        <v>40</v>
      </c>
      <c r="F62" s="65">
        <f>VLOOKUP($A62,'Return Data'!$B$7:$R$2843,11,0)</f>
        <v>28.09</v>
      </c>
      <c r="G62" s="66">
        <f t="shared" si="6"/>
        <v>34</v>
      </c>
      <c r="H62" s="65">
        <f>VLOOKUP($A62,'Return Data'!$B$7:$R$2843,12,0)</f>
        <v>39.125100000000003</v>
      </c>
      <c r="I62" s="66">
        <f t="shared" si="7"/>
        <v>37</v>
      </c>
      <c r="J62" s="65">
        <f>VLOOKUP($A62,'Return Data'!$B$7:$R$2843,13,0)</f>
        <v>65.494299999999996</v>
      </c>
      <c r="K62" s="66">
        <f t="shared" si="8"/>
        <v>27</v>
      </c>
      <c r="L62" s="65">
        <f>VLOOKUP($A62,'Return Data'!$B$7:$R$2843,17,0)</f>
        <v>12.2342</v>
      </c>
      <c r="M62" s="66">
        <f t="shared" si="9"/>
        <v>30</v>
      </c>
      <c r="N62" s="65">
        <f>VLOOKUP($A62,'Return Data'!$B$7:$R$2843,14,0)</f>
        <v>9.2399000000000004</v>
      </c>
      <c r="O62" s="66">
        <f t="shared" si="10"/>
        <v>23</v>
      </c>
      <c r="P62" s="65">
        <f>VLOOKUP($A62,'Return Data'!$B$7:$R$2843,15,0)</f>
        <v>13.2941</v>
      </c>
      <c r="Q62" s="66">
        <f t="shared" si="11"/>
        <v>19</v>
      </c>
      <c r="R62" s="65">
        <f>VLOOKUP($A62,'Return Data'!$B$7:$R$2843,16,0)</f>
        <v>9.6149000000000004</v>
      </c>
      <c r="S62" s="67">
        <f t="shared" si="12"/>
        <v>48</v>
      </c>
    </row>
    <row r="63" spans="1:19" x14ac:dyDescent="0.3">
      <c r="A63" s="63" t="s">
        <v>321</v>
      </c>
      <c r="B63" s="64">
        <f>VLOOKUP($A63,'Return Data'!$B$7:$R$2843,3,0)</f>
        <v>44302</v>
      </c>
      <c r="C63" s="65">
        <f>VLOOKUP($A63,'Return Data'!$B$7:$R$2843,4,0)</f>
        <v>11.852</v>
      </c>
      <c r="D63" s="65">
        <f>VLOOKUP($A63,'Return Data'!$B$7:$R$2843,10,0)</f>
        <v>7.5820999999999996</v>
      </c>
      <c r="E63" s="66">
        <f t="shared" si="5"/>
        <v>13</v>
      </c>
      <c r="F63" s="65">
        <f>VLOOKUP($A63,'Return Data'!$B$7:$R$2843,11,0)</f>
        <v>39.955599999999997</v>
      </c>
      <c r="G63" s="66">
        <f t="shared" si="6"/>
        <v>6</v>
      </c>
      <c r="H63" s="65">
        <f>VLOOKUP($A63,'Return Data'!$B$7:$R$2843,12,0)</f>
        <v>56.797400000000003</v>
      </c>
      <c r="I63" s="66">
        <f t="shared" si="7"/>
        <v>7</v>
      </c>
      <c r="J63" s="65">
        <f>VLOOKUP($A63,'Return Data'!$B$7:$R$2843,13,0)</f>
        <v>75.007000000000005</v>
      </c>
      <c r="K63" s="66">
        <f t="shared" si="8"/>
        <v>14</v>
      </c>
      <c r="L63" s="65">
        <f>VLOOKUP($A63,'Return Data'!$B$7:$R$2843,17,0)</f>
        <v>7.7026000000000003</v>
      </c>
      <c r="M63" s="66">
        <f t="shared" ref="M63" si="20">RANK(L63,L$8:L$73,0)</f>
        <v>55</v>
      </c>
      <c r="N63" s="65"/>
      <c r="O63" s="66"/>
      <c r="P63" s="65"/>
      <c r="Q63" s="66"/>
      <c r="R63" s="65">
        <f>VLOOKUP($A63,'Return Data'!$B$7:$R$2843,16,0)</f>
        <v>6.2561999999999998</v>
      </c>
      <c r="S63" s="67">
        <f t="shared" si="12"/>
        <v>56</v>
      </c>
    </row>
    <row r="64" spans="1:19" x14ac:dyDescent="0.3">
      <c r="A64" s="63" t="s">
        <v>322</v>
      </c>
      <c r="B64" s="64">
        <f>VLOOKUP($A64,'Return Data'!$B$7:$R$2843,3,0)</f>
        <v>44302</v>
      </c>
      <c r="C64" s="65">
        <f>VLOOKUP($A64,'Return Data'!$B$7:$R$2843,4,0)</f>
        <v>22.915400000000002</v>
      </c>
      <c r="D64" s="65">
        <f>VLOOKUP($A64,'Return Data'!$B$7:$R$2843,10,0)</f>
        <v>2.3027000000000002</v>
      </c>
      <c r="E64" s="66">
        <f t="shared" si="5"/>
        <v>44</v>
      </c>
      <c r="F64" s="65">
        <f>VLOOKUP($A64,'Return Data'!$B$7:$R$2843,11,0)</f>
        <v>25.104500000000002</v>
      </c>
      <c r="G64" s="66">
        <f t="shared" si="6"/>
        <v>50</v>
      </c>
      <c r="H64" s="65">
        <f>VLOOKUP($A64,'Return Data'!$B$7:$R$2843,12,0)</f>
        <v>38.014600000000002</v>
      </c>
      <c r="I64" s="66">
        <f t="shared" si="7"/>
        <v>46</v>
      </c>
      <c r="J64" s="65">
        <f>VLOOKUP($A64,'Return Data'!$B$7:$R$2843,13,0)</f>
        <v>57.489800000000002</v>
      </c>
      <c r="K64" s="66">
        <f t="shared" si="8"/>
        <v>49</v>
      </c>
      <c r="L64" s="65">
        <f>VLOOKUP($A64,'Return Data'!$B$7:$R$2843,17,0)</f>
        <v>12.22</v>
      </c>
      <c r="M64" s="66">
        <f t="shared" si="9"/>
        <v>31</v>
      </c>
      <c r="N64" s="65">
        <f>VLOOKUP($A64,'Return Data'!$B$7:$R$2843,14,0)</f>
        <v>8.9438999999999993</v>
      </c>
      <c r="O64" s="66">
        <f t="shared" si="10"/>
        <v>24</v>
      </c>
      <c r="P64" s="65">
        <f>VLOOKUP($A64,'Return Data'!$B$7:$R$2843,15,0)</f>
        <v>13.7744</v>
      </c>
      <c r="Q64" s="66">
        <f t="shared" si="11"/>
        <v>17</v>
      </c>
      <c r="R64" s="65">
        <f>VLOOKUP($A64,'Return Data'!$B$7:$R$2843,16,0)</f>
        <v>13.5793</v>
      </c>
      <c r="S64" s="67">
        <f t="shared" si="12"/>
        <v>30</v>
      </c>
    </row>
    <row r="65" spans="1:19" x14ac:dyDescent="0.3">
      <c r="A65" s="63" t="s">
        <v>323</v>
      </c>
      <c r="B65" s="64">
        <f>VLOOKUP($A65,'Return Data'!$B$7:$R$2843,3,0)</f>
        <v>44302</v>
      </c>
      <c r="C65" s="65">
        <f>VLOOKUP($A65,'Return Data'!$B$7:$R$2843,4,0)</f>
        <v>145.40629891611599</v>
      </c>
      <c r="D65" s="65">
        <f>VLOOKUP($A65,'Return Data'!$B$7:$R$2843,10,0)</f>
        <v>0.63060000000000005</v>
      </c>
      <c r="E65" s="66">
        <f t="shared" si="5"/>
        <v>59</v>
      </c>
      <c r="F65" s="65">
        <f>VLOOKUP($A65,'Return Data'!$B$7:$R$2843,11,0)</f>
        <v>18.020499999999998</v>
      </c>
      <c r="G65" s="66">
        <f t="shared" si="6"/>
        <v>64</v>
      </c>
      <c r="H65" s="65">
        <f>VLOOKUP($A65,'Return Data'!$B$7:$R$2843,12,0)</f>
        <v>29.1998</v>
      </c>
      <c r="I65" s="66">
        <f t="shared" si="7"/>
        <v>61</v>
      </c>
      <c r="J65" s="65">
        <f>VLOOKUP($A65,'Return Data'!$B$7:$R$2843,13,0)</f>
        <v>49.773200000000003</v>
      </c>
      <c r="K65" s="66">
        <f t="shared" si="8"/>
        <v>61</v>
      </c>
      <c r="L65" s="65">
        <f>VLOOKUP($A65,'Return Data'!$B$7:$R$2843,17,0)</f>
        <v>9.2452000000000005</v>
      </c>
      <c r="M65" s="66">
        <f t="shared" si="9"/>
        <v>43</v>
      </c>
      <c r="N65" s="65">
        <f>VLOOKUP($A65,'Return Data'!$B$7:$R$2843,14,0)</f>
        <v>7.1765999999999996</v>
      </c>
      <c r="O65" s="66">
        <f t="shared" si="10"/>
        <v>33</v>
      </c>
      <c r="P65" s="65">
        <f>VLOOKUP($A65,'Return Data'!$B$7:$R$2843,15,0)</f>
        <v>13.5063</v>
      </c>
      <c r="Q65" s="66">
        <f t="shared" si="11"/>
        <v>18</v>
      </c>
      <c r="R65" s="65">
        <f>VLOOKUP($A65,'Return Data'!$B$7:$R$2843,16,0)</f>
        <v>11.273400000000001</v>
      </c>
      <c r="S65" s="67">
        <f t="shared" si="12"/>
        <v>41</v>
      </c>
    </row>
    <row r="66" spans="1:19" x14ac:dyDescent="0.3">
      <c r="A66" s="63" t="s">
        <v>324</v>
      </c>
      <c r="B66" s="64">
        <f>VLOOKUP($A66,'Return Data'!$B$7:$R$2843,3,0)</f>
        <v>44302</v>
      </c>
      <c r="C66" s="65">
        <f>VLOOKUP($A66,'Return Data'!$B$7:$R$2843,4,0)</f>
        <v>32.99</v>
      </c>
      <c r="D66" s="65">
        <f>VLOOKUP($A66,'Return Data'!$B$7:$R$2843,10,0)</f>
        <v>2.5171000000000001</v>
      </c>
      <c r="E66" s="66">
        <f t="shared" si="5"/>
        <v>42</v>
      </c>
      <c r="F66" s="65">
        <f>VLOOKUP($A66,'Return Data'!$B$7:$R$2843,11,0)</f>
        <v>24.584599999999998</v>
      </c>
      <c r="G66" s="66">
        <f t="shared" si="6"/>
        <v>53</v>
      </c>
      <c r="H66" s="65">
        <f>VLOOKUP($A66,'Return Data'!$B$7:$R$2843,12,0)</f>
        <v>38.207000000000001</v>
      </c>
      <c r="I66" s="66">
        <f t="shared" si="7"/>
        <v>45</v>
      </c>
      <c r="J66" s="65">
        <f>VLOOKUP($A66,'Return Data'!$B$7:$R$2843,13,0)</f>
        <v>61.3992</v>
      </c>
      <c r="K66" s="66">
        <f t="shared" si="8"/>
        <v>37</v>
      </c>
      <c r="L66" s="65">
        <f>VLOOKUP($A66,'Return Data'!$B$7:$R$2843,17,0)</f>
        <v>15.8985</v>
      </c>
      <c r="M66" s="66">
        <f t="shared" si="9"/>
        <v>16</v>
      </c>
      <c r="N66" s="65">
        <f>VLOOKUP($A66,'Return Data'!$B$7:$R$2843,14,0)</f>
        <v>11.2079</v>
      </c>
      <c r="O66" s="66">
        <f t="shared" si="10"/>
        <v>13</v>
      </c>
      <c r="P66" s="65">
        <f>VLOOKUP($A66,'Return Data'!$B$7:$R$2843,15,0)</f>
        <v>11.9954</v>
      </c>
      <c r="Q66" s="66">
        <f t="shared" si="11"/>
        <v>26</v>
      </c>
      <c r="R66" s="65">
        <f>VLOOKUP($A66,'Return Data'!$B$7:$R$2843,16,0)</f>
        <v>13.6625</v>
      </c>
      <c r="S66" s="67">
        <f t="shared" si="12"/>
        <v>29</v>
      </c>
    </row>
    <row r="67" spans="1:19" x14ac:dyDescent="0.3">
      <c r="A67" s="63" t="s">
        <v>325</v>
      </c>
      <c r="B67" s="64">
        <f>VLOOKUP($A67,'Return Data'!$B$7:$R$2843,3,0)</f>
        <v>44302</v>
      </c>
      <c r="C67" s="65">
        <f>VLOOKUP($A67,'Return Data'!$B$7:$R$2843,4,0)</f>
        <v>17.842700000000001</v>
      </c>
      <c r="D67" s="65">
        <f>VLOOKUP($A67,'Return Data'!$B$7:$R$2843,10,0)</f>
        <v>7.5930999999999997</v>
      </c>
      <c r="E67" s="66">
        <f t="shared" si="5"/>
        <v>12</v>
      </c>
      <c r="F67" s="65">
        <f>VLOOKUP($A67,'Return Data'!$B$7:$R$2843,11,0)</f>
        <v>35.456200000000003</v>
      </c>
      <c r="G67" s="66">
        <f t="shared" si="6"/>
        <v>13</v>
      </c>
      <c r="H67" s="65">
        <f>VLOOKUP($A67,'Return Data'!$B$7:$R$2843,12,0)</f>
        <v>48.898899999999998</v>
      </c>
      <c r="I67" s="66">
        <f t="shared" si="7"/>
        <v>17</v>
      </c>
      <c r="J67" s="65">
        <f>VLOOKUP($A67,'Return Data'!$B$7:$R$2843,13,0)</f>
        <v>80.253</v>
      </c>
      <c r="K67" s="66">
        <f t="shared" si="8"/>
        <v>11</v>
      </c>
      <c r="L67" s="65">
        <f>VLOOKUP($A67,'Return Data'!$B$7:$R$2843,17,0)</f>
        <v>12.931699999999999</v>
      </c>
      <c r="M67" s="66">
        <f t="shared" si="9"/>
        <v>26</v>
      </c>
      <c r="N67" s="65">
        <f>VLOOKUP($A67,'Return Data'!$B$7:$R$2843,14,0)</f>
        <v>6.1689999999999996</v>
      </c>
      <c r="O67" s="66">
        <f t="shared" si="10"/>
        <v>40</v>
      </c>
      <c r="P67" s="65"/>
      <c r="Q67" s="66"/>
      <c r="R67" s="65">
        <f>VLOOKUP($A67,'Return Data'!$B$7:$R$2843,16,0)</f>
        <v>12.150399999999999</v>
      </c>
      <c r="S67" s="67">
        <f t="shared" si="12"/>
        <v>39</v>
      </c>
    </row>
    <row r="68" spans="1:19" x14ac:dyDescent="0.3">
      <c r="A68" s="63" t="s">
        <v>326</v>
      </c>
      <c r="B68" s="64">
        <f>VLOOKUP($A68,'Return Data'!$B$7:$R$2843,3,0)</f>
        <v>44302</v>
      </c>
      <c r="C68" s="65">
        <f>VLOOKUP($A68,'Return Data'!$B$7:$R$2843,4,0)</f>
        <v>12.8192</v>
      </c>
      <c r="D68" s="65">
        <f>VLOOKUP($A68,'Return Data'!$B$7:$R$2843,10,0)</f>
        <v>6.9184000000000001</v>
      </c>
      <c r="E68" s="66">
        <f t="shared" si="5"/>
        <v>17</v>
      </c>
      <c r="F68" s="65">
        <f>VLOOKUP($A68,'Return Data'!$B$7:$R$2843,11,0)</f>
        <v>37.027500000000003</v>
      </c>
      <c r="G68" s="66">
        <f t="shared" si="6"/>
        <v>10</v>
      </c>
      <c r="H68" s="65">
        <f>VLOOKUP($A68,'Return Data'!$B$7:$R$2843,12,0)</f>
        <v>47.9116</v>
      </c>
      <c r="I68" s="66">
        <f t="shared" si="7"/>
        <v>19</v>
      </c>
      <c r="J68" s="65">
        <f>VLOOKUP($A68,'Return Data'!$B$7:$R$2843,13,0)</f>
        <v>71.742500000000007</v>
      </c>
      <c r="K68" s="66">
        <f t="shared" si="8"/>
        <v>16</v>
      </c>
      <c r="L68" s="65">
        <f>VLOOKUP($A68,'Return Data'!$B$7:$R$2843,17,0)</f>
        <v>9.2863000000000007</v>
      </c>
      <c r="M68" s="66">
        <f t="shared" si="9"/>
        <v>42</v>
      </c>
      <c r="N68" s="65">
        <f>VLOOKUP($A68,'Return Data'!$B$7:$R$2843,14,0)</f>
        <v>3.5369999999999999</v>
      </c>
      <c r="O68" s="66">
        <f t="shared" si="10"/>
        <v>48</v>
      </c>
      <c r="P68" s="65"/>
      <c r="Q68" s="66"/>
      <c r="R68" s="65">
        <f>VLOOKUP($A68,'Return Data'!$B$7:$R$2843,16,0)</f>
        <v>6.0549999999999997</v>
      </c>
      <c r="S68" s="67">
        <f t="shared" si="12"/>
        <v>57</v>
      </c>
    </row>
    <row r="69" spans="1:19" x14ac:dyDescent="0.3">
      <c r="A69" s="63" t="s">
        <v>327</v>
      </c>
      <c r="B69" s="64">
        <f>VLOOKUP($A69,'Return Data'!$B$7:$R$2843,3,0)</f>
        <v>44302</v>
      </c>
      <c r="C69" s="65">
        <f>VLOOKUP($A69,'Return Data'!$B$7:$R$2843,4,0)</f>
        <v>11.954499999999999</v>
      </c>
      <c r="D69" s="65">
        <f>VLOOKUP($A69,'Return Data'!$B$7:$R$2843,10,0)</f>
        <v>7.5103</v>
      </c>
      <c r="E69" s="66">
        <f t="shared" si="5"/>
        <v>14</v>
      </c>
      <c r="F69" s="65">
        <f>VLOOKUP($A69,'Return Data'!$B$7:$R$2843,11,0)</f>
        <v>36.357900000000001</v>
      </c>
      <c r="G69" s="66">
        <f t="shared" si="6"/>
        <v>11</v>
      </c>
      <c r="H69" s="65">
        <f>VLOOKUP($A69,'Return Data'!$B$7:$R$2843,12,0)</f>
        <v>45.8613</v>
      </c>
      <c r="I69" s="66">
        <f t="shared" si="7"/>
        <v>22</v>
      </c>
      <c r="J69" s="65">
        <f>VLOOKUP($A69,'Return Data'!$B$7:$R$2843,13,0)</f>
        <v>69.704599999999999</v>
      </c>
      <c r="K69" s="66">
        <f t="shared" si="8"/>
        <v>18</v>
      </c>
      <c r="L69" s="65">
        <f>VLOOKUP($A69,'Return Data'!$B$7:$R$2843,17,0)</f>
        <v>9.9237000000000002</v>
      </c>
      <c r="M69" s="66">
        <f t="shared" si="9"/>
        <v>40</v>
      </c>
      <c r="N69" s="65">
        <f>VLOOKUP($A69,'Return Data'!$B$7:$R$2843,14,0)</f>
        <v>4.9768999999999997</v>
      </c>
      <c r="O69" s="66">
        <f t="shared" si="10"/>
        <v>45</v>
      </c>
      <c r="P69" s="65"/>
      <c r="Q69" s="66"/>
      <c r="R69" s="65">
        <f>VLOOKUP($A69,'Return Data'!$B$7:$R$2843,16,0)</f>
        <v>4.5042</v>
      </c>
      <c r="S69" s="67">
        <f t="shared" si="12"/>
        <v>59</v>
      </c>
    </row>
    <row r="70" spans="1:19" x14ac:dyDescent="0.3">
      <c r="A70" s="63" t="s">
        <v>328</v>
      </c>
      <c r="B70" s="64">
        <f>VLOOKUP($A70,'Return Data'!$B$7:$R$2843,3,0)</f>
        <v>44302</v>
      </c>
      <c r="C70" s="65">
        <f>VLOOKUP($A70,'Return Data'!$B$7:$R$2843,4,0)</f>
        <v>10.5442</v>
      </c>
      <c r="D70" s="65">
        <f>VLOOKUP($A70,'Return Data'!$B$7:$R$2843,10,0)</f>
        <v>2.9927999999999999</v>
      </c>
      <c r="E70" s="66">
        <f t="shared" si="5"/>
        <v>36</v>
      </c>
      <c r="F70" s="65">
        <f>VLOOKUP($A70,'Return Data'!$B$7:$R$2843,11,0)</f>
        <v>28.886399999999998</v>
      </c>
      <c r="G70" s="66">
        <f t="shared" si="6"/>
        <v>32</v>
      </c>
      <c r="H70" s="65">
        <f>VLOOKUP($A70,'Return Data'!$B$7:$R$2843,12,0)</f>
        <v>32.365099999999998</v>
      </c>
      <c r="I70" s="66">
        <f t="shared" si="7"/>
        <v>57</v>
      </c>
      <c r="J70" s="65">
        <f>VLOOKUP($A70,'Return Data'!$B$7:$R$2843,13,0)</f>
        <v>60.800899999999999</v>
      </c>
      <c r="K70" s="66">
        <f t="shared" si="8"/>
        <v>40</v>
      </c>
      <c r="L70" s="65">
        <f>VLOOKUP($A70,'Return Data'!$B$7:$R$2843,17,0)</f>
        <v>7.9298999999999999</v>
      </c>
      <c r="M70" s="66">
        <f t="shared" si="9"/>
        <v>51</v>
      </c>
      <c r="N70" s="65"/>
      <c r="O70" s="66"/>
      <c r="P70" s="65"/>
      <c r="Q70" s="66"/>
      <c r="R70" s="65">
        <f>VLOOKUP($A70,'Return Data'!$B$7:$R$2843,16,0)</f>
        <v>1.647</v>
      </c>
      <c r="S70" s="67">
        <f t="shared" si="12"/>
        <v>62</v>
      </c>
    </row>
    <row r="71" spans="1:19" x14ac:dyDescent="0.3">
      <c r="A71" s="63" t="s">
        <v>329</v>
      </c>
      <c r="B71" s="64">
        <f>VLOOKUP($A71,'Return Data'!$B$7:$R$2843,3,0)</f>
        <v>44302</v>
      </c>
      <c r="C71" s="65">
        <f>VLOOKUP($A71,'Return Data'!$B$7:$R$2843,4,0)</f>
        <v>10.9459</v>
      </c>
      <c r="D71" s="65">
        <f>VLOOKUP($A71,'Return Data'!$B$7:$R$2843,10,0)</f>
        <v>2.1739999999999999</v>
      </c>
      <c r="E71" s="66">
        <f t="shared" si="5"/>
        <v>46</v>
      </c>
      <c r="F71" s="65">
        <f>VLOOKUP($A71,'Return Data'!$B$7:$R$2843,11,0)</f>
        <v>27.485399999999998</v>
      </c>
      <c r="G71" s="66">
        <f t="shared" si="6"/>
        <v>40</v>
      </c>
      <c r="H71" s="65">
        <f>VLOOKUP($A71,'Return Data'!$B$7:$R$2843,12,0)</f>
        <v>30.778500000000001</v>
      </c>
      <c r="I71" s="66">
        <f t="shared" si="7"/>
        <v>60</v>
      </c>
      <c r="J71" s="65">
        <f>VLOOKUP($A71,'Return Data'!$B$7:$R$2843,13,0)</f>
        <v>58.615499999999997</v>
      </c>
      <c r="K71" s="66">
        <f t="shared" si="8"/>
        <v>47</v>
      </c>
      <c r="L71" s="65">
        <f>VLOOKUP($A71,'Return Data'!$B$7:$R$2843,17,0)</f>
        <v>8.5955999999999992</v>
      </c>
      <c r="M71" s="66">
        <f t="shared" si="9"/>
        <v>47</v>
      </c>
      <c r="N71" s="65"/>
      <c r="O71" s="66"/>
      <c r="P71" s="65"/>
      <c r="Q71" s="66"/>
      <c r="R71" s="65">
        <f>VLOOKUP($A71,'Return Data'!$B$7:$R$2843,16,0)</f>
        <v>3.0001000000000002</v>
      </c>
      <c r="S71" s="67">
        <f t="shared" si="12"/>
        <v>61</v>
      </c>
    </row>
    <row r="72" spans="1:19" x14ac:dyDescent="0.3">
      <c r="A72" s="63" t="s">
        <v>330</v>
      </c>
      <c r="B72" s="64">
        <f>VLOOKUP($A72,'Return Data'!$B$7:$R$2843,3,0)</f>
        <v>44302</v>
      </c>
      <c r="C72" s="65">
        <f>VLOOKUP($A72,'Return Data'!$B$7:$R$2843,4,0)</f>
        <v>116.8077</v>
      </c>
      <c r="D72" s="65">
        <f>VLOOKUP($A72,'Return Data'!$B$7:$R$2843,10,0)</f>
        <v>0.99560000000000004</v>
      </c>
      <c r="E72" s="66">
        <f t="shared" si="5"/>
        <v>55</v>
      </c>
      <c r="F72" s="65">
        <f>VLOOKUP($A72,'Return Data'!$B$7:$R$2843,11,0)</f>
        <v>29.386199999999999</v>
      </c>
      <c r="G72" s="66">
        <f t="shared" si="6"/>
        <v>31</v>
      </c>
      <c r="H72" s="65">
        <f>VLOOKUP($A72,'Return Data'!$B$7:$R$2843,12,0)</f>
        <v>40.284799999999997</v>
      </c>
      <c r="I72" s="66">
        <f t="shared" si="7"/>
        <v>32</v>
      </c>
      <c r="J72" s="65">
        <f>VLOOKUP($A72,'Return Data'!$B$7:$R$2843,13,0)</f>
        <v>61.5749</v>
      </c>
      <c r="K72" s="66">
        <f t="shared" si="8"/>
        <v>35</v>
      </c>
      <c r="L72" s="65">
        <f>VLOOKUP($A72,'Return Data'!$B$7:$R$2843,17,0)</f>
        <v>14.7179</v>
      </c>
      <c r="M72" s="66">
        <f t="shared" si="9"/>
        <v>21</v>
      </c>
      <c r="N72" s="65">
        <f>VLOOKUP($A72,'Return Data'!$B$7:$R$2843,14,0)</f>
        <v>10.4518</v>
      </c>
      <c r="O72" s="66">
        <f t="shared" si="10"/>
        <v>16</v>
      </c>
      <c r="P72" s="65">
        <f>VLOOKUP($A72,'Return Data'!$B$7:$R$2843,15,0)</f>
        <v>13.0831</v>
      </c>
      <c r="Q72" s="66">
        <f t="shared" si="11"/>
        <v>21</v>
      </c>
      <c r="R72" s="65">
        <f>VLOOKUP($A72,'Return Data'!$B$7:$R$2843,16,0)</f>
        <v>11.428599999999999</v>
      </c>
      <c r="S72" s="67">
        <f t="shared" si="12"/>
        <v>40</v>
      </c>
    </row>
    <row r="73" spans="1:19" x14ac:dyDescent="0.3">
      <c r="A73" s="63" t="s">
        <v>331</v>
      </c>
      <c r="B73" s="64">
        <f>VLOOKUP($A73,'Return Data'!$B$7:$R$2843,3,0)</f>
        <v>44302</v>
      </c>
      <c r="C73" s="65">
        <f>VLOOKUP($A73,'Return Data'!$B$7:$R$2843,4,0)</f>
        <v>187.814855676245</v>
      </c>
      <c r="D73" s="65">
        <f>VLOOKUP($A73,'Return Data'!$B$7:$R$2843,10,0)</f>
        <v>1.3246</v>
      </c>
      <c r="E73" s="66">
        <f t="shared" ref="E73" si="21">RANK(D73,D$8:D$73,0)</f>
        <v>52</v>
      </c>
      <c r="F73" s="65">
        <f>VLOOKUP($A73,'Return Data'!$B$7:$R$2843,11,0)</f>
        <v>24.059799999999999</v>
      </c>
      <c r="G73" s="66">
        <f t="shared" ref="G73" si="22">RANK(F73,F$8:F$73,0)</f>
        <v>55</v>
      </c>
      <c r="H73" s="65">
        <f>VLOOKUP($A73,'Return Data'!$B$7:$R$2843,12,0)</f>
        <v>35.302300000000002</v>
      </c>
      <c r="I73" s="66">
        <f t="shared" ref="I73" si="23">RANK(H73,H$8:H$73,0)</f>
        <v>52</v>
      </c>
      <c r="J73" s="65">
        <f>VLOOKUP($A73,'Return Data'!$B$7:$R$2843,13,0)</f>
        <v>56.336199999999998</v>
      </c>
      <c r="K73" s="66">
        <f t="shared" ref="K73" si="24">RANK(J73,J$8:J$73,0)</f>
        <v>51</v>
      </c>
      <c r="L73" s="65">
        <f>VLOOKUP($A73,'Return Data'!$B$7:$R$2843,17,0)</f>
        <v>9.1127000000000002</v>
      </c>
      <c r="M73" s="66">
        <f t="shared" ref="M73" si="25">RANK(L73,L$8:L$73,0)</f>
        <v>44</v>
      </c>
      <c r="N73" s="65">
        <f>VLOOKUP($A73,'Return Data'!$B$7:$R$2843,14,0)</f>
        <v>8.3562999999999992</v>
      </c>
      <c r="O73" s="66">
        <f t="shared" ref="O73" si="26">RANK(N73,N$8:N$73,0)</f>
        <v>27</v>
      </c>
      <c r="P73" s="65">
        <f>VLOOKUP($A73,'Return Data'!$B$7:$R$2843,15,0)</f>
        <v>12.407500000000001</v>
      </c>
      <c r="Q73" s="66">
        <f t="shared" ref="Q73" si="27">RANK(P73,P$8:P$73,0)</f>
        <v>23</v>
      </c>
      <c r="R73" s="65">
        <f>VLOOKUP($A73,'Return Data'!$B$7:$R$2843,16,0)</f>
        <v>17.6265</v>
      </c>
      <c r="S73" s="67">
        <f t="shared" ref="S73" si="28">RANK(R73,R$8:R$73,0)</f>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4.0685939393939377</v>
      </c>
      <c r="E75" s="74"/>
      <c r="F75" s="75">
        <f>AVERAGE(F8:F73)</f>
        <v>29.223027272727268</v>
      </c>
      <c r="G75" s="74"/>
      <c r="H75" s="75">
        <f>AVERAGE(H8:H73)</f>
        <v>42.615446969696954</v>
      </c>
      <c r="I75" s="74"/>
      <c r="J75" s="75">
        <f>AVERAGE(J8:J73)</f>
        <v>64.433883333333327</v>
      </c>
      <c r="K75" s="74"/>
      <c r="L75" s="75">
        <f>AVERAGE(L8:L73)</f>
        <v>13.279488888888888</v>
      </c>
      <c r="M75" s="74"/>
      <c r="N75" s="75">
        <f>AVERAGE(N8:N73)</f>
        <v>8.7097057692307676</v>
      </c>
      <c r="O75" s="74"/>
      <c r="P75" s="75">
        <f>AVERAGE(P8:P73)</f>
        <v>13.636912820512821</v>
      </c>
      <c r="Q75" s="74"/>
      <c r="R75" s="75">
        <f>AVERAGE(R8:R73)</f>
        <v>12.682012121212122</v>
      </c>
      <c r="S75" s="76"/>
    </row>
    <row r="76" spans="1:19" x14ac:dyDescent="0.3">
      <c r="A76" s="73" t="s">
        <v>28</v>
      </c>
      <c r="B76" s="74"/>
      <c r="C76" s="74"/>
      <c r="D76" s="75">
        <f>MIN(D8:D73)</f>
        <v>-1.3826000000000001</v>
      </c>
      <c r="E76" s="74"/>
      <c r="F76" s="75">
        <f>MIN(F8:F73)</f>
        <v>16.2776</v>
      </c>
      <c r="G76" s="74"/>
      <c r="H76" s="75">
        <f>MIN(H8:H73)</f>
        <v>23.720800000000001</v>
      </c>
      <c r="I76" s="74"/>
      <c r="J76" s="75">
        <f>MIN(J8:J73)</f>
        <v>36.221200000000003</v>
      </c>
      <c r="K76" s="74"/>
      <c r="L76" s="75">
        <f>MIN(L8:L73)</f>
        <v>4.2649999999999997</v>
      </c>
      <c r="M76" s="74"/>
      <c r="N76" s="75">
        <f>MIN(N8:N73)</f>
        <v>-3.548</v>
      </c>
      <c r="O76" s="74"/>
      <c r="P76" s="75">
        <f>MIN(P8:P73)</f>
        <v>7.2862</v>
      </c>
      <c r="Q76" s="74"/>
      <c r="R76" s="75">
        <f>MIN(R8:R73)</f>
        <v>-1.4106000000000001</v>
      </c>
      <c r="S76" s="76"/>
    </row>
    <row r="77" spans="1:19" ht="15" thickBot="1" x14ac:dyDescent="0.35">
      <c r="A77" s="77" t="s">
        <v>29</v>
      </c>
      <c r="B77" s="78"/>
      <c r="C77" s="78"/>
      <c r="D77" s="79">
        <f>MAX(D8:D73)</f>
        <v>10.696</v>
      </c>
      <c r="E77" s="78"/>
      <c r="F77" s="79">
        <f>MAX(F8:F73)</f>
        <v>45.307699999999997</v>
      </c>
      <c r="G77" s="78"/>
      <c r="H77" s="79">
        <f>MAX(H8:H73)</f>
        <v>72.133300000000006</v>
      </c>
      <c r="I77" s="78"/>
      <c r="J77" s="79">
        <f>MAX(J8:J73)</f>
        <v>109.7384</v>
      </c>
      <c r="K77" s="78"/>
      <c r="L77" s="79">
        <f>MAX(L8:L73)</f>
        <v>32.752600000000001</v>
      </c>
      <c r="M77" s="78"/>
      <c r="N77" s="79">
        <f>MAX(N8:N73)</f>
        <v>22.090399999999999</v>
      </c>
      <c r="O77" s="78"/>
      <c r="P77" s="79">
        <f>MAX(P8:P73)</f>
        <v>22.527799999999999</v>
      </c>
      <c r="Q77" s="78"/>
      <c r="R77" s="79">
        <f>MAX(R8:R73)</f>
        <v>25.174800000000001</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2" t="s">
        <v>347</v>
      </c>
    </row>
    <row r="3" spans="1:18" ht="15" thickBot="1" x14ac:dyDescent="0.35">
      <c r="A3" s="153"/>
      <c r="B3" s="157"/>
      <c r="C3" s="157"/>
      <c r="D3" s="158"/>
      <c r="E3" s="158"/>
      <c r="F3" s="158"/>
      <c r="G3" s="158"/>
      <c r="H3" s="158"/>
      <c r="I3" s="158"/>
      <c r="J3" s="158"/>
      <c r="K3" s="158"/>
      <c r="L3" s="109"/>
      <c r="M3" s="109"/>
      <c r="N3" s="109"/>
      <c r="O3" s="109"/>
      <c r="P3" s="26"/>
      <c r="Q3" s="27"/>
    </row>
    <row r="4" spans="1:18" ht="15" thickBot="1" x14ac:dyDescent="0.35">
      <c r="A4" s="26"/>
      <c r="B4" s="157"/>
      <c r="C4" s="157"/>
      <c r="D4" s="26"/>
      <c r="E4" s="26"/>
      <c r="F4" s="26"/>
      <c r="G4" s="26"/>
      <c r="H4" s="26"/>
      <c r="I4" s="26"/>
      <c r="J4" s="26"/>
      <c r="K4" s="26"/>
      <c r="L4" s="109"/>
      <c r="M4" s="109"/>
      <c r="N4" s="109"/>
      <c r="O4" s="109"/>
      <c r="P4" s="26"/>
      <c r="Q4" s="26"/>
    </row>
    <row r="5" spans="1:18" x14ac:dyDescent="0.3">
      <c r="A5" s="29" t="s">
        <v>346</v>
      </c>
      <c r="B5" s="150" t="s">
        <v>8</v>
      </c>
      <c r="C5" s="150" t="s">
        <v>9</v>
      </c>
      <c r="D5" s="156" t="s">
        <v>47</v>
      </c>
      <c r="E5" s="156"/>
      <c r="F5" s="156" t="s">
        <v>48</v>
      </c>
      <c r="G5" s="156"/>
      <c r="H5" s="156" t="s">
        <v>1</v>
      </c>
      <c r="I5" s="156"/>
      <c r="J5" s="156" t="s">
        <v>2</v>
      </c>
      <c r="K5" s="156"/>
      <c r="L5" s="156" t="s">
        <v>3</v>
      </c>
      <c r="M5" s="156"/>
      <c r="N5" s="156" t="s">
        <v>4</v>
      </c>
      <c r="O5" s="156"/>
      <c r="P5" s="154" t="s">
        <v>46</v>
      </c>
      <c r="Q5" s="155"/>
      <c r="R5" s="12"/>
    </row>
    <row r="6" spans="1:18" x14ac:dyDescent="0.3">
      <c r="A6" s="31" t="s">
        <v>7</v>
      </c>
      <c r="B6" s="151"/>
      <c r="C6" s="15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1980</v>
      </c>
      <c r="B8" s="64">
        <f>VLOOKUP($A8,'Return Data'!$B$7:$R$2843,3,0)</f>
        <v>44302</v>
      </c>
      <c r="C8" s="65">
        <f>VLOOKUP($A8,'Return Data'!$B$7:$R$2843,4,0)</f>
        <v>10.43</v>
      </c>
      <c r="D8" s="65">
        <f>VLOOKUP($A8,'Return Data'!$B$7:$R$2843,8,0)</f>
        <v>-2.6143999999999998</v>
      </c>
      <c r="E8" s="66">
        <f>RANK(D8,D$8:D$15,0)</f>
        <v>8</v>
      </c>
      <c r="F8" s="65">
        <f>VLOOKUP($A8,'Return Data'!$B$7:$R$2843,9,0)</f>
        <v>-3.0669</v>
      </c>
      <c r="G8" s="66">
        <f>RANK(F8,F$8:F$15,0)</f>
        <v>7</v>
      </c>
      <c r="H8" s="65">
        <f>VLOOKUP($A8,'Return Data'!$B$7:$R$2843,10,0)</f>
        <v>1.4591000000000001</v>
      </c>
      <c r="I8" s="66">
        <f>RANK(H8,H$8:H$15,0)</f>
        <v>5</v>
      </c>
      <c r="J8" s="65"/>
      <c r="K8" s="66"/>
      <c r="L8" s="65"/>
      <c r="M8" s="66"/>
      <c r="N8" s="65"/>
      <c r="O8" s="66"/>
      <c r="P8" s="65">
        <f>VLOOKUP($A8,'Return Data'!$B$7:$R$2843,16,0)</f>
        <v>4.3</v>
      </c>
      <c r="Q8" s="67">
        <f>RANK(P8,P$8:P$15,0)</f>
        <v>7</v>
      </c>
    </row>
    <row r="9" spans="1:18" x14ac:dyDescent="0.3">
      <c r="A9" s="63" t="s">
        <v>377</v>
      </c>
      <c r="B9" s="64">
        <f>VLOOKUP($A9,'Return Data'!$B$7:$R$2843,3,0)</f>
        <v>44302</v>
      </c>
      <c r="C9" s="65">
        <f>VLOOKUP($A9,'Return Data'!$B$7:$R$2843,4,0)</f>
        <v>14.12</v>
      </c>
      <c r="D9" s="65">
        <f>VLOOKUP($A9,'Return Data'!$B$7:$R$2843,8,0)</f>
        <v>1.3640000000000001</v>
      </c>
      <c r="E9" s="66">
        <f t="shared" ref="E9:E15" si="0">RANK(D9,D$8:D$15,0)</f>
        <v>2</v>
      </c>
      <c r="F9" s="65">
        <f>VLOOKUP($A9,'Return Data'!$B$7:$R$2843,9,0)</f>
        <v>-7.0800000000000002E-2</v>
      </c>
      <c r="G9" s="66">
        <f t="shared" ref="G9:G15" si="1">RANK(F9,F$8:F$15,0)</f>
        <v>4</v>
      </c>
      <c r="H9" s="65">
        <f>VLOOKUP($A9,'Return Data'!$B$7:$R$2843,10,0)</f>
        <v>2.3188</v>
      </c>
      <c r="I9" s="66">
        <f t="shared" ref="I9:I15" si="2">RANK(H9,H$8:H$15,0)</f>
        <v>4</v>
      </c>
      <c r="J9" s="65">
        <f>VLOOKUP($A9,'Return Data'!$B$7:$R$2843,11,0)</f>
        <v>27.667300000000001</v>
      </c>
      <c r="K9" s="66">
        <f t="shared" ref="K9:K15" si="3">RANK(J9,J$8:J$15,0)</f>
        <v>2</v>
      </c>
      <c r="L9" s="65">
        <f>VLOOKUP($A9,'Return Data'!$B$7:$R$2843,12,0)</f>
        <v>34.348199999999999</v>
      </c>
      <c r="M9" s="66">
        <f t="shared" ref="M9:M15" si="4">RANK(L9,L$8:L$15,0)</f>
        <v>3</v>
      </c>
      <c r="N9" s="65">
        <f>VLOOKUP($A9,'Return Data'!$B$7:$R$2843,13,0)</f>
        <v>52.648600000000002</v>
      </c>
      <c r="O9" s="66">
        <f t="shared" ref="O9:O15" si="5">RANK(N9,N$8:N$15,0)</f>
        <v>3</v>
      </c>
      <c r="P9" s="65">
        <f>VLOOKUP($A9,'Return Data'!$B$7:$R$2843,16,0)</f>
        <v>34.116399999999999</v>
      </c>
      <c r="Q9" s="67">
        <f t="shared" ref="Q9:Q15" si="6">RANK(P9,P$8:P$15,0)</f>
        <v>2</v>
      </c>
    </row>
    <row r="10" spans="1:18" x14ac:dyDescent="0.3">
      <c r="A10" s="63" t="s">
        <v>1983</v>
      </c>
      <c r="B10" s="64">
        <f>VLOOKUP($A10,'Return Data'!$B$7:$R$2843,3,0)</f>
        <v>44302</v>
      </c>
      <c r="C10" s="65">
        <f>VLOOKUP($A10,'Return Data'!$B$7:$R$2843,4,0)</f>
        <v>11.85</v>
      </c>
      <c r="D10" s="65">
        <f>VLOOKUP($A10,'Return Data'!$B$7:$R$2843,8,0)</f>
        <v>0</v>
      </c>
      <c r="E10" s="66">
        <f t="shared" si="0"/>
        <v>4</v>
      </c>
      <c r="F10" s="65">
        <f>VLOOKUP($A10,'Return Data'!$B$7:$R$2843,9,0)</f>
        <v>8.4500000000000006E-2</v>
      </c>
      <c r="G10" s="66">
        <f t="shared" si="1"/>
        <v>3</v>
      </c>
      <c r="H10" s="65">
        <f>VLOOKUP($A10,'Return Data'!$B$7:$R$2843,10,0)</f>
        <v>1.0229999999999999</v>
      </c>
      <c r="I10" s="66">
        <f t="shared" si="2"/>
        <v>6</v>
      </c>
      <c r="J10" s="65"/>
      <c r="K10" s="66"/>
      <c r="L10" s="65"/>
      <c r="M10" s="66"/>
      <c r="N10" s="65"/>
      <c r="O10" s="66"/>
      <c r="P10" s="65">
        <f>VLOOKUP($A10,'Return Data'!$B$7:$R$2843,16,0)</f>
        <v>18.5</v>
      </c>
      <c r="Q10" s="67">
        <f t="shared" si="6"/>
        <v>4</v>
      </c>
    </row>
    <row r="11" spans="1:18" x14ac:dyDescent="0.3">
      <c r="A11" s="63" t="s">
        <v>1984</v>
      </c>
      <c r="B11" s="64">
        <f>VLOOKUP($A11,'Return Data'!$B$7:$R$2843,3,0)</f>
        <v>44302</v>
      </c>
      <c r="C11" s="65">
        <f>VLOOKUP($A11,'Return Data'!$B$7:$R$2843,4,0)</f>
        <v>9.93</v>
      </c>
      <c r="D11" s="65">
        <f>VLOOKUP($A11,'Return Data'!$B$7:$R$2843,8,0)</f>
        <v>-1.0955999999999999</v>
      </c>
      <c r="E11" s="66">
        <f t="shared" si="0"/>
        <v>6</v>
      </c>
      <c r="F11" s="65"/>
      <c r="G11" s="66"/>
      <c r="H11" s="65"/>
      <c r="I11" s="66"/>
      <c r="J11" s="65"/>
      <c r="K11" s="66"/>
      <c r="L11" s="65"/>
      <c r="M11" s="66"/>
      <c r="N11" s="65"/>
      <c r="O11" s="66"/>
      <c r="P11" s="65">
        <f>VLOOKUP($A11,'Return Data'!$B$7:$R$2843,16,0)</f>
        <v>-0.7</v>
      </c>
      <c r="Q11" s="67">
        <f t="shared" si="6"/>
        <v>8</v>
      </c>
    </row>
    <row r="12" spans="1:18" x14ac:dyDescent="0.3">
      <c r="A12" s="63" t="s">
        <v>1986</v>
      </c>
      <c r="B12" s="64">
        <f>VLOOKUP($A12,'Return Data'!$B$7:$R$2843,3,0)</f>
        <v>44302</v>
      </c>
      <c r="C12" s="65">
        <f>VLOOKUP($A12,'Return Data'!$B$7:$R$2843,4,0)</f>
        <v>10.643000000000001</v>
      </c>
      <c r="D12" s="65">
        <f>VLOOKUP($A12,'Return Data'!$B$7:$R$2843,8,0)</f>
        <v>5.6399999999999999E-2</v>
      </c>
      <c r="E12" s="66">
        <f t="shared" si="0"/>
        <v>3</v>
      </c>
      <c r="F12" s="65">
        <f>VLOOKUP($A12,'Return Data'!$B$7:$R$2843,9,0)</f>
        <v>0.75739999999999996</v>
      </c>
      <c r="G12" s="66">
        <f t="shared" si="1"/>
        <v>2</v>
      </c>
      <c r="H12" s="65">
        <f>VLOOKUP($A12,'Return Data'!$B$7:$R$2843,10,0)</f>
        <v>3.8239999999999998</v>
      </c>
      <c r="I12" s="66">
        <f t="shared" si="2"/>
        <v>3</v>
      </c>
      <c r="J12" s="65"/>
      <c r="K12" s="66"/>
      <c r="L12" s="65"/>
      <c r="M12" s="66"/>
      <c r="N12" s="65"/>
      <c r="O12" s="66"/>
      <c r="P12" s="65">
        <f>VLOOKUP($A12,'Return Data'!$B$7:$R$2843,16,0)</f>
        <v>6.43</v>
      </c>
      <c r="Q12" s="67">
        <f t="shared" si="6"/>
        <v>6</v>
      </c>
    </row>
    <row r="13" spans="1:18" x14ac:dyDescent="0.3">
      <c r="A13" s="63" t="s">
        <v>1989</v>
      </c>
      <c r="B13" s="64">
        <f>VLOOKUP($A13,'Return Data'!$B$7:$R$2843,3,0)</f>
        <v>44302</v>
      </c>
      <c r="C13" s="65">
        <f>VLOOKUP($A13,'Return Data'!$B$7:$R$2843,4,0)</f>
        <v>13.838100000000001</v>
      </c>
      <c r="D13" s="65">
        <f>VLOOKUP($A13,'Return Data'!$B$7:$R$2843,8,0)</f>
        <v>2.5560999999999998</v>
      </c>
      <c r="E13" s="66">
        <f t="shared" si="0"/>
        <v>1</v>
      </c>
      <c r="F13" s="65">
        <f>VLOOKUP($A13,'Return Data'!$B$7:$R$2843,9,0)</f>
        <v>3.0179999999999998</v>
      </c>
      <c r="G13" s="66">
        <f t="shared" si="1"/>
        <v>1</v>
      </c>
      <c r="H13" s="65">
        <f>VLOOKUP($A13,'Return Data'!$B$7:$R$2843,10,0)</f>
        <v>9.9580000000000002</v>
      </c>
      <c r="I13" s="66">
        <f t="shared" si="2"/>
        <v>1</v>
      </c>
      <c r="J13" s="65"/>
      <c r="K13" s="66"/>
      <c r="L13" s="65"/>
      <c r="M13" s="66"/>
      <c r="N13" s="65"/>
      <c r="O13" s="66"/>
      <c r="P13" s="65">
        <f>VLOOKUP($A13,'Return Data'!$B$7:$R$2843,16,0)</f>
        <v>38.381</v>
      </c>
      <c r="Q13" s="67">
        <f t="shared" si="6"/>
        <v>1</v>
      </c>
    </row>
    <row r="14" spans="1:18" x14ac:dyDescent="0.3">
      <c r="A14" s="63" t="s">
        <v>49</v>
      </c>
      <c r="B14" s="64">
        <f>VLOOKUP($A14,'Return Data'!$B$7:$R$2843,3,0)</f>
        <v>44302</v>
      </c>
      <c r="C14" s="65">
        <f>VLOOKUP($A14,'Return Data'!$B$7:$R$2843,4,0)</f>
        <v>14.63</v>
      </c>
      <c r="D14" s="65">
        <f>VLOOKUP($A14,'Return Data'!$B$7:$R$2843,8,0)</f>
        <v>-0.2727</v>
      </c>
      <c r="E14" s="66">
        <f t="shared" si="0"/>
        <v>5</v>
      </c>
      <c r="F14" s="65">
        <f>VLOOKUP($A14,'Return Data'!$B$7:$R$2843,9,0)</f>
        <v>-0.34060000000000001</v>
      </c>
      <c r="G14" s="66">
        <f t="shared" si="1"/>
        <v>5</v>
      </c>
      <c r="H14" s="65">
        <f>VLOOKUP($A14,'Return Data'!$B$7:$R$2843,10,0)</f>
        <v>4.5747</v>
      </c>
      <c r="I14" s="66">
        <f t="shared" si="2"/>
        <v>2</v>
      </c>
      <c r="J14" s="65">
        <f>VLOOKUP($A14,'Return Data'!$B$7:$R$2843,11,0)</f>
        <v>30.1601</v>
      </c>
      <c r="K14" s="66">
        <f t="shared" si="3"/>
        <v>1</v>
      </c>
      <c r="L14" s="65">
        <f>VLOOKUP($A14,'Return Data'!$B$7:$R$2843,12,0)</f>
        <v>45.862400000000001</v>
      </c>
      <c r="M14" s="66">
        <f t="shared" si="4"/>
        <v>1</v>
      </c>
      <c r="N14" s="65">
        <f>VLOOKUP($A14,'Return Data'!$B$7:$R$2843,13,0)</f>
        <v>71.7136</v>
      </c>
      <c r="O14" s="66">
        <f t="shared" si="5"/>
        <v>1</v>
      </c>
      <c r="P14" s="65">
        <f>VLOOKUP($A14,'Return Data'!$B$7:$R$2843,16,0)</f>
        <v>24.066800000000001</v>
      </c>
      <c r="Q14" s="67">
        <f t="shared" si="6"/>
        <v>3</v>
      </c>
    </row>
    <row r="15" spans="1:18" x14ac:dyDescent="0.3">
      <c r="A15" s="63" t="s">
        <v>50</v>
      </c>
      <c r="B15" s="64">
        <f>VLOOKUP($A15,'Return Data'!$B$7:$R$2843,3,0)</f>
        <v>44302</v>
      </c>
      <c r="C15" s="65">
        <f>VLOOKUP($A15,'Return Data'!$B$7:$R$2843,4,0)</f>
        <v>143.62379999999999</v>
      </c>
      <c r="D15" s="65">
        <f>VLOOKUP($A15,'Return Data'!$B$7:$R$2843,8,0)</f>
        <v>-1.4497</v>
      </c>
      <c r="E15" s="66">
        <f t="shared" si="0"/>
        <v>7</v>
      </c>
      <c r="F15" s="65">
        <f>VLOOKUP($A15,'Return Data'!$B$7:$R$2843,9,0)</f>
        <v>-2.0489000000000002</v>
      </c>
      <c r="G15" s="66">
        <f t="shared" si="1"/>
        <v>6</v>
      </c>
      <c r="H15" s="65">
        <f>VLOOKUP($A15,'Return Data'!$B$7:$R$2843,10,0)</f>
        <v>0.79990000000000006</v>
      </c>
      <c r="I15" s="66">
        <f t="shared" si="2"/>
        <v>7</v>
      </c>
      <c r="J15" s="65">
        <f>VLOOKUP($A15,'Return Data'!$B$7:$R$2843,11,0)</f>
        <v>24.997199999999999</v>
      </c>
      <c r="K15" s="66">
        <f t="shared" si="3"/>
        <v>3</v>
      </c>
      <c r="L15" s="65">
        <f>VLOOKUP($A15,'Return Data'!$B$7:$R$2843,12,0)</f>
        <v>36.034100000000002</v>
      </c>
      <c r="M15" s="66">
        <f t="shared" si="4"/>
        <v>2</v>
      </c>
      <c r="N15" s="65">
        <f>VLOOKUP($A15,'Return Data'!$B$7:$R$2843,13,0)</f>
        <v>62.6464</v>
      </c>
      <c r="O15" s="66">
        <f t="shared" si="5"/>
        <v>2</v>
      </c>
      <c r="P15" s="65">
        <f>VLOOKUP($A15,'Return Data'!$B$7:$R$2843,16,0)</f>
        <v>14.063000000000001</v>
      </c>
      <c r="Q15" s="67">
        <f t="shared" si="6"/>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-0.18198749999999997</v>
      </c>
      <c r="E17" s="74"/>
      <c r="F17" s="75">
        <f>AVERAGE(F8:F15)</f>
        <v>-0.23818571428571439</v>
      </c>
      <c r="G17" s="74"/>
      <c r="H17" s="75">
        <f>AVERAGE(H8:H15)</f>
        <v>3.4225000000000003</v>
      </c>
      <c r="I17" s="74"/>
      <c r="J17" s="75">
        <f>AVERAGE(J8:J15)</f>
        <v>27.6082</v>
      </c>
      <c r="K17" s="74"/>
      <c r="L17" s="75">
        <f>AVERAGE(L8:L15)</f>
        <v>38.748233333333332</v>
      </c>
      <c r="M17" s="74"/>
      <c r="N17" s="75">
        <f>AVERAGE(N8:N15)</f>
        <v>62.336199999999998</v>
      </c>
      <c r="O17" s="74"/>
      <c r="P17" s="75">
        <f>AVERAGE(P8:P15)</f>
        <v>17.394649999999999</v>
      </c>
      <c r="Q17" s="76"/>
    </row>
    <row r="18" spans="1:17" ht="15" customHeight="1" x14ac:dyDescent="0.3">
      <c r="A18" s="73" t="s">
        <v>28</v>
      </c>
      <c r="B18" s="74"/>
      <c r="C18" s="74"/>
      <c r="D18" s="75">
        <f>MIN(D8:D15)</f>
        <v>-2.6143999999999998</v>
      </c>
      <c r="E18" s="74"/>
      <c r="F18" s="75">
        <f>MIN(F8:F15)</f>
        <v>-3.0669</v>
      </c>
      <c r="G18" s="74"/>
      <c r="H18" s="75">
        <f>MIN(H8:H15)</f>
        <v>0.79990000000000006</v>
      </c>
      <c r="I18" s="74"/>
      <c r="J18" s="75">
        <f>MIN(J8:J15)</f>
        <v>24.997199999999999</v>
      </c>
      <c r="K18" s="74"/>
      <c r="L18" s="75">
        <f>MIN(L8:L15)</f>
        <v>34.348199999999999</v>
      </c>
      <c r="M18" s="74"/>
      <c r="N18" s="75">
        <f>MIN(N8:N15)</f>
        <v>52.648600000000002</v>
      </c>
      <c r="O18" s="74"/>
      <c r="P18" s="75">
        <f>MIN(P8:P15)</f>
        <v>-0.7</v>
      </c>
      <c r="Q18" s="76"/>
    </row>
    <row r="19" spans="1:17" ht="15" thickBot="1" x14ac:dyDescent="0.35">
      <c r="A19" s="77" t="s">
        <v>29</v>
      </c>
      <c r="B19" s="78"/>
      <c r="C19" s="78"/>
      <c r="D19" s="79">
        <f>MAX(D8:D15)</f>
        <v>2.5560999999999998</v>
      </c>
      <c r="E19" s="78"/>
      <c r="F19" s="79">
        <f>MAX(F8:F15)</f>
        <v>3.0179999999999998</v>
      </c>
      <c r="G19" s="78"/>
      <c r="H19" s="79">
        <f>MAX(H8:H15)</f>
        <v>9.9580000000000002</v>
      </c>
      <c r="I19" s="78"/>
      <c r="J19" s="79">
        <f>MAX(J8:J15)</f>
        <v>30.1601</v>
      </c>
      <c r="K19" s="78"/>
      <c r="L19" s="79">
        <f>MAX(L8:L15)</f>
        <v>45.862400000000001</v>
      </c>
      <c r="M19" s="78"/>
      <c r="N19" s="79">
        <f>MAX(N8:N15)</f>
        <v>71.7136</v>
      </c>
      <c r="O19" s="78"/>
      <c r="P19" s="79">
        <f>MAX(P8:P15)</f>
        <v>38.381</v>
      </c>
      <c r="Q19" s="80"/>
    </row>
    <row r="20" spans="1:17" x14ac:dyDescent="0.3">
      <c r="A20" s="112" t="s">
        <v>432</v>
      </c>
    </row>
    <row r="21" spans="1:17" x14ac:dyDescent="0.3">
      <c r="A21" s="14" t="s">
        <v>340</v>
      </c>
    </row>
    <row r="22" spans="1:17" x14ac:dyDescent="0.3">
      <c r="A22" s="112"/>
    </row>
  </sheetData>
  <sheetProtection algorithmName="SHA-512" hashValue="kwr9Sek5bZfahD6VMjnJKNfoKN6F+GxFM72t/ftryhb7tgzZb66/00X7cHvW6zttPN8jNjy4Q0ldMKrd5E5eRw==" saltValue="WRdp8VsRSz87sKyV+sD7UQ=="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2" t="s">
        <v>347</v>
      </c>
    </row>
    <row r="3" spans="1:17" ht="15" thickBot="1" x14ac:dyDescent="0.35">
      <c r="A3" s="153"/>
      <c r="B3" s="157"/>
      <c r="C3" s="157"/>
      <c r="D3" s="158"/>
      <c r="E3" s="158"/>
      <c r="F3" s="158"/>
      <c r="G3" s="158"/>
      <c r="H3" s="158"/>
      <c r="I3" s="158"/>
      <c r="J3" s="158"/>
      <c r="K3" s="158"/>
      <c r="L3" s="26"/>
      <c r="M3" s="27"/>
    </row>
    <row r="4" spans="1:17" ht="15" thickBot="1" x14ac:dyDescent="0.35">
      <c r="A4" s="26"/>
      <c r="B4" s="157"/>
      <c r="C4" s="157"/>
      <c r="D4" s="26"/>
      <c r="E4" s="26"/>
      <c r="F4" s="26"/>
      <c r="G4" s="26"/>
      <c r="H4" s="26"/>
      <c r="I4" s="26"/>
      <c r="J4" s="26"/>
      <c r="K4" s="26"/>
      <c r="L4" s="26"/>
      <c r="M4" s="26"/>
    </row>
    <row r="5" spans="1:17" x14ac:dyDescent="0.3">
      <c r="A5" s="29" t="s">
        <v>345</v>
      </c>
      <c r="B5" s="150" t="s">
        <v>8</v>
      </c>
      <c r="C5" s="150" t="s">
        <v>9</v>
      </c>
      <c r="D5" s="156" t="s">
        <v>47</v>
      </c>
      <c r="E5" s="156"/>
      <c r="F5" s="156" t="s">
        <v>48</v>
      </c>
      <c r="G5" s="156"/>
      <c r="H5" s="156" t="s">
        <v>1</v>
      </c>
      <c r="I5" s="156"/>
      <c r="J5" s="156" t="s">
        <v>2</v>
      </c>
      <c r="K5" s="156"/>
      <c r="L5" s="156" t="s">
        <v>3</v>
      </c>
      <c r="M5" s="156"/>
      <c r="N5" s="156" t="s">
        <v>4</v>
      </c>
      <c r="O5" s="156"/>
      <c r="P5" s="154" t="s">
        <v>46</v>
      </c>
      <c r="Q5" s="155"/>
    </row>
    <row r="6" spans="1:17" x14ac:dyDescent="0.3">
      <c r="A6" s="31" t="s">
        <v>7</v>
      </c>
      <c r="B6" s="151"/>
      <c r="C6" s="15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1981</v>
      </c>
      <c r="B8" s="64">
        <f>VLOOKUP($A8,'Return Data'!$B$7:$R$2843,3,0)</f>
        <v>44302</v>
      </c>
      <c r="C8" s="65">
        <f>VLOOKUP($A8,'Return Data'!$B$7:$R$2843,4,0)</f>
        <v>10.37</v>
      </c>
      <c r="D8" s="65">
        <f>VLOOKUP($A8,'Return Data'!$B$7:$R$2843,8,0)</f>
        <v>-2.6291000000000002</v>
      </c>
      <c r="E8" s="66">
        <f>RANK(D8,D$8:D$16,0)</f>
        <v>9</v>
      </c>
      <c r="F8" s="65">
        <f>VLOOKUP($A8,'Return Data'!$B$7:$R$2843,9,0)</f>
        <v>-3.1745999999999999</v>
      </c>
      <c r="G8" s="66">
        <f>RANK(F8,F$8:F$16,0)</f>
        <v>8</v>
      </c>
      <c r="H8" s="65">
        <f>VLOOKUP($A8,'Return Data'!$B$7:$R$2843,10,0)</f>
        <v>0.97370000000000001</v>
      </c>
      <c r="I8" s="66">
        <f>RANK(H8,H$8:H$16,0)</f>
        <v>6</v>
      </c>
      <c r="J8" s="65"/>
      <c r="K8" s="66"/>
      <c r="L8" s="65"/>
      <c r="M8" s="66"/>
      <c r="N8" s="65"/>
      <c r="O8" s="66"/>
      <c r="P8" s="65">
        <f>VLOOKUP($A8,'Return Data'!$B$7:$R$2843,16,0)</f>
        <v>3.7</v>
      </c>
      <c r="Q8" s="67">
        <f>RANK(P8,P$8:P$16,0)</f>
        <v>8</v>
      </c>
    </row>
    <row r="9" spans="1:17" x14ac:dyDescent="0.3">
      <c r="A9" s="63" t="s">
        <v>379</v>
      </c>
      <c r="B9" s="64">
        <f>VLOOKUP($A9,'Return Data'!$B$7:$R$2843,3,0)</f>
        <v>44302</v>
      </c>
      <c r="C9" s="65">
        <f>VLOOKUP($A9,'Return Data'!$B$7:$R$2843,4,0)</f>
        <v>13.86</v>
      </c>
      <c r="D9" s="65">
        <f>VLOOKUP($A9,'Return Data'!$B$7:$R$2843,8,0)</f>
        <v>1.3158000000000001</v>
      </c>
      <c r="E9" s="66">
        <f t="shared" ref="E9:E16" si="0">RANK(D9,D$8:D$16,0)</f>
        <v>2</v>
      </c>
      <c r="F9" s="65">
        <f>VLOOKUP($A9,'Return Data'!$B$7:$R$2843,9,0)</f>
        <v>-0.216</v>
      </c>
      <c r="G9" s="66">
        <f t="shared" ref="G9:G16" si="1">RANK(F9,F$8:F$16,0)</f>
        <v>4</v>
      </c>
      <c r="H9" s="65">
        <f>VLOOKUP($A9,'Return Data'!$B$7:$R$2843,10,0)</f>
        <v>1.9117999999999999</v>
      </c>
      <c r="I9" s="66">
        <f t="shared" ref="I9:I16" si="2">RANK(H9,H$8:H$16,0)</f>
        <v>4</v>
      </c>
      <c r="J9" s="65">
        <f>VLOOKUP($A9,'Return Data'!$B$7:$R$2843,11,0)</f>
        <v>26.690999999999999</v>
      </c>
      <c r="K9" s="66">
        <f t="shared" ref="K9:K16" si="3">RANK(J9,J$8:J$16,0)</f>
        <v>2</v>
      </c>
      <c r="L9" s="65">
        <f>VLOOKUP($A9,'Return Data'!$B$7:$R$2843,12,0)</f>
        <v>32.758600000000001</v>
      </c>
      <c r="M9" s="66">
        <f t="shared" ref="M9:M16" si="4">RANK(L9,L$8:L$16,0)</f>
        <v>3</v>
      </c>
      <c r="N9" s="65">
        <f>VLOOKUP($A9,'Return Data'!$B$7:$R$2843,13,0)</f>
        <v>50.325400000000002</v>
      </c>
      <c r="O9" s="66">
        <f t="shared" ref="O9:O16" si="5">RANK(N9,N$8:N$16,0)</f>
        <v>3</v>
      </c>
      <c r="P9" s="65">
        <f>VLOOKUP($A9,'Return Data'!$B$7:$R$2843,16,0)</f>
        <v>32.012300000000003</v>
      </c>
      <c r="Q9" s="67">
        <f t="shared" ref="Q9:Q16" si="6">RANK(P9,P$8:P$16,0)</f>
        <v>2</v>
      </c>
    </row>
    <row r="10" spans="1:17" x14ac:dyDescent="0.3">
      <c r="A10" s="63" t="s">
        <v>1982</v>
      </c>
      <c r="B10" s="64">
        <f>VLOOKUP($A10,'Return Data'!$B$7:$R$2843,3,0)</f>
        <v>44302</v>
      </c>
      <c r="C10" s="65">
        <f>VLOOKUP($A10,'Return Data'!$B$7:$R$2843,4,0)</f>
        <v>11.75</v>
      </c>
      <c r="D10" s="65">
        <f>VLOOKUP($A10,'Return Data'!$B$7:$R$2843,8,0)</f>
        <v>0</v>
      </c>
      <c r="E10" s="66">
        <f t="shared" si="0"/>
        <v>3</v>
      </c>
      <c r="F10" s="65">
        <f>VLOOKUP($A10,'Return Data'!$B$7:$R$2843,9,0)</f>
        <v>0</v>
      </c>
      <c r="G10" s="66">
        <f t="shared" si="1"/>
        <v>3</v>
      </c>
      <c r="H10" s="65">
        <f>VLOOKUP($A10,'Return Data'!$B$7:$R$2843,10,0)</f>
        <v>0.59930000000000005</v>
      </c>
      <c r="I10" s="66">
        <f t="shared" si="2"/>
        <v>7</v>
      </c>
      <c r="J10" s="65"/>
      <c r="K10" s="66"/>
      <c r="L10" s="65"/>
      <c r="M10" s="66"/>
      <c r="N10" s="65"/>
      <c r="O10" s="66"/>
      <c r="P10" s="65">
        <f>VLOOKUP($A10,'Return Data'!$B$7:$R$2843,16,0)</f>
        <v>17.5</v>
      </c>
      <c r="Q10" s="67">
        <f t="shared" si="6"/>
        <v>4</v>
      </c>
    </row>
    <row r="11" spans="1:17" x14ac:dyDescent="0.3">
      <c r="A11" s="63" t="s">
        <v>1985</v>
      </c>
      <c r="B11" s="64">
        <f>VLOOKUP($A11,'Return Data'!$B$7:$R$2843,3,0)</f>
        <v>44302</v>
      </c>
      <c r="C11" s="65">
        <f>VLOOKUP($A11,'Return Data'!$B$7:$R$2843,4,0)</f>
        <v>9.91</v>
      </c>
      <c r="D11" s="65">
        <f>VLOOKUP($A11,'Return Data'!$B$7:$R$2843,8,0)</f>
        <v>-1.1963999999999999</v>
      </c>
      <c r="E11" s="66">
        <f t="shared" si="0"/>
        <v>7</v>
      </c>
      <c r="F11" s="65"/>
      <c r="G11" s="66"/>
      <c r="H11" s="65"/>
      <c r="I11" s="66"/>
      <c r="J11" s="65"/>
      <c r="K11" s="66"/>
      <c r="L11" s="65"/>
      <c r="M11" s="66"/>
      <c r="N11" s="65"/>
      <c r="O11" s="66"/>
      <c r="P11" s="65">
        <f>VLOOKUP($A11,'Return Data'!$B$7:$R$2843,16,0)</f>
        <v>-0.9</v>
      </c>
      <c r="Q11" s="67">
        <f t="shared" si="6"/>
        <v>9</v>
      </c>
    </row>
    <row r="12" spans="1:17" x14ac:dyDescent="0.3">
      <c r="A12" s="63" t="s">
        <v>1987</v>
      </c>
      <c r="B12" s="64">
        <f>VLOOKUP($A12,'Return Data'!$B$7:$R$2843,3,0)</f>
        <v>44302</v>
      </c>
      <c r="C12" s="65">
        <f>VLOOKUP($A12,'Return Data'!$B$7:$R$2843,4,0)</f>
        <v>10.574999999999999</v>
      </c>
      <c r="D12" s="65">
        <f>VLOOKUP($A12,'Return Data'!$B$7:$R$2843,8,0)</f>
        <v>-1.89E-2</v>
      </c>
      <c r="E12" s="66">
        <f t="shared" si="0"/>
        <v>4</v>
      </c>
      <c r="F12" s="65">
        <f>VLOOKUP($A12,'Return Data'!$B$7:$R$2843,9,0)</f>
        <v>0.59930000000000005</v>
      </c>
      <c r="G12" s="66">
        <f t="shared" si="1"/>
        <v>2</v>
      </c>
      <c r="H12" s="65">
        <f>VLOOKUP($A12,'Return Data'!$B$7:$R$2843,10,0)</f>
        <v>3.3521999999999998</v>
      </c>
      <c r="I12" s="66">
        <f t="shared" si="2"/>
        <v>3</v>
      </c>
      <c r="J12" s="65"/>
      <c r="K12" s="66"/>
      <c r="L12" s="65"/>
      <c r="M12" s="66"/>
      <c r="N12" s="65"/>
      <c r="O12" s="66"/>
      <c r="P12" s="65">
        <f>VLOOKUP($A12,'Return Data'!$B$7:$R$2843,16,0)</f>
        <v>5.75</v>
      </c>
      <c r="Q12" s="67">
        <f t="shared" si="6"/>
        <v>7</v>
      </c>
    </row>
    <row r="13" spans="1:17" x14ac:dyDescent="0.3">
      <c r="A13" s="63" t="s">
        <v>1988</v>
      </c>
      <c r="B13" s="64">
        <f>VLOOKUP($A13,'Return Data'!$B$7:$R$2843,3,0)</f>
        <v>44302</v>
      </c>
      <c r="C13" s="65">
        <f>VLOOKUP($A13,'Return Data'!$B$7:$R$2843,4,0)</f>
        <v>25.173999999999999</v>
      </c>
      <c r="D13" s="65">
        <f>VLOOKUP($A13,'Return Data'!$B$7:$R$2843,8,0)</f>
        <v>-0.50980000000000003</v>
      </c>
      <c r="E13" s="66">
        <f t="shared" si="0"/>
        <v>6</v>
      </c>
      <c r="F13" s="65">
        <f>VLOOKUP($A13,'Return Data'!$B$7:$R$2843,9,0)</f>
        <v>-0.34050000000000002</v>
      </c>
      <c r="G13" s="66">
        <f t="shared" si="1"/>
        <v>5</v>
      </c>
      <c r="H13" s="65">
        <f>VLOOKUP($A13,'Return Data'!$B$7:$R$2843,10,0)</f>
        <v>1.3773</v>
      </c>
      <c r="I13" s="66">
        <f t="shared" si="2"/>
        <v>5</v>
      </c>
      <c r="J13" s="65"/>
      <c r="K13" s="66"/>
      <c r="L13" s="65"/>
      <c r="M13" s="66"/>
      <c r="N13" s="65"/>
      <c r="O13" s="66"/>
      <c r="P13" s="65">
        <f>VLOOKUP($A13,'Return Data'!$B$7:$R$2843,16,0)</f>
        <v>12.8626</v>
      </c>
      <c r="Q13" s="67">
        <f t="shared" si="6"/>
        <v>6</v>
      </c>
    </row>
    <row r="14" spans="1:17" x14ac:dyDescent="0.3">
      <c r="A14" s="63" t="s">
        <v>1990</v>
      </c>
      <c r="B14" s="64">
        <f>VLOOKUP($A14,'Return Data'!$B$7:$R$2843,3,0)</f>
        <v>44302</v>
      </c>
      <c r="C14" s="65">
        <f>VLOOKUP($A14,'Return Data'!$B$7:$R$2843,4,0)</f>
        <v>13.754799999999999</v>
      </c>
      <c r="D14" s="65">
        <f>VLOOKUP($A14,'Return Data'!$B$7:$R$2843,8,0)</f>
        <v>2.4864000000000002</v>
      </c>
      <c r="E14" s="66">
        <f t="shared" si="0"/>
        <v>1</v>
      </c>
      <c r="F14" s="65">
        <f>VLOOKUP($A14,'Return Data'!$B$7:$R$2843,9,0)</f>
        <v>2.8919000000000001</v>
      </c>
      <c r="G14" s="66">
        <f t="shared" si="1"/>
        <v>1</v>
      </c>
      <c r="H14" s="65">
        <f>VLOOKUP($A14,'Return Data'!$B$7:$R$2843,10,0)</f>
        <v>9.6218000000000004</v>
      </c>
      <c r="I14" s="66">
        <f t="shared" si="2"/>
        <v>1</v>
      </c>
      <c r="J14" s="65"/>
      <c r="K14" s="66"/>
      <c r="L14" s="65"/>
      <c r="M14" s="66"/>
      <c r="N14" s="65"/>
      <c r="O14" s="66"/>
      <c r="P14" s="65">
        <f>VLOOKUP($A14,'Return Data'!$B$7:$R$2843,16,0)</f>
        <v>37.548000000000002</v>
      </c>
      <c r="Q14" s="67">
        <f t="shared" si="6"/>
        <v>1</v>
      </c>
    </row>
    <row r="15" spans="1:17" x14ac:dyDescent="0.3">
      <c r="A15" s="63" t="s">
        <v>51</v>
      </c>
      <c r="B15" s="64">
        <f>VLOOKUP($A15,'Return Data'!$B$7:$R$2843,3,0)</f>
        <v>44302</v>
      </c>
      <c r="C15" s="65">
        <f>VLOOKUP($A15,'Return Data'!$B$7:$R$2843,4,0)</f>
        <v>14.47</v>
      </c>
      <c r="D15" s="65">
        <f>VLOOKUP($A15,'Return Data'!$B$7:$R$2843,8,0)</f>
        <v>-0.2757</v>
      </c>
      <c r="E15" s="66">
        <f t="shared" si="0"/>
        <v>5</v>
      </c>
      <c r="F15" s="65">
        <f>VLOOKUP($A15,'Return Data'!$B$7:$R$2843,9,0)</f>
        <v>-0.41289999999999999</v>
      </c>
      <c r="G15" s="66">
        <f t="shared" si="1"/>
        <v>6</v>
      </c>
      <c r="H15" s="65">
        <f>VLOOKUP($A15,'Return Data'!$B$7:$R$2843,10,0)</f>
        <v>4.4012000000000002</v>
      </c>
      <c r="I15" s="66">
        <f t="shared" si="2"/>
        <v>2</v>
      </c>
      <c r="J15" s="65">
        <f>VLOOKUP($A15,'Return Data'!$B$7:$R$2843,11,0)</f>
        <v>29.659500000000001</v>
      </c>
      <c r="K15" s="66">
        <f t="shared" si="3"/>
        <v>1</v>
      </c>
      <c r="L15" s="65">
        <f>VLOOKUP($A15,'Return Data'!$B$7:$R$2843,12,0)</f>
        <v>44.99</v>
      </c>
      <c r="M15" s="66">
        <f t="shared" si="4"/>
        <v>1</v>
      </c>
      <c r="N15" s="65">
        <f>VLOOKUP($A15,'Return Data'!$B$7:$R$2843,13,0)</f>
        <v>70.4358</v>
      </c>
      <c r="O15" s="66">
        <f t="shared" si="5"/>
        <v>1</v>
      </c>
      <c r="P15" s="65">
        <f>VLOOKUP($A15,'Return Data'!$B$7:$R$2843,16,0)</f>
        <v>23.2959</v>
      </c>
      <c r="Q15" s="67">
        <f t="shared" si="6"/>
        <v>3</v>
      </c>
    </row>
    <row r="16" spans="1:17" x14ac:dyDescent="0.3">
      <c r="A16" s="63" t="s">
        <v>52</v>
      </c>
      <c r="B16" s="64">
        <f>VLOOKUP($A16,'Return Data'!$B$7:$R$2843,3,0)</f>
        <v>44302</v>
      </c>
      <c r="C16" s="65">
        <f>VLOOKUP($A16,'Return Data'!$B$7:$R$2843,4,0)</f>
        <v>594.86605150203195</v>
      </c>
      <c r="D16" s="65">
        <f>VLOOKUP($A16,'Return Data'!$B$7:$R$2843,8,0)</f>
        <v>-1.4834000000000001</v>
      </c>
      <c r="E16" s="66">
        <f t="shared" si="0"/>
        <v>8</v>
      </c>
      <c r="F16" s="65">
        <f>VLOOKUP($A16,'Return Data'!$B$7:$R$2843,9,0)</f>
        <v>-2.1150000000000002</v>
      </c>
      <c r="G16" s="66">
        <f t="shared" si="1"/>
        <v>7</v>
      </c>
      <c r="H16" s="65">
        <f>VLOOKUP($A16,'Return Data'!$B$7:$R$2843,10,0)</f>
        <v>0.59019999999999995</v>
      </c>
      <c r="I16" s="66">
        <f t="shared" si="2"/>
        <v>8</v>
      </c>
      <c r="J16" s="65">
        <f>VLOOKUP($A16,'Return Data'!$B$7:$R$2843,11,0)</f>
        <v>24.496400000000001</v>
      </c>
      <c r="K16" s="66">
        <f t="shared" si="3"/>
        <v>3</v>
      </c>
      <c r="L16" s="65">
        <f>VLOOKUP($A16,'Return Data'!$B$7:$R$2843,12,0)</f>
        <v>35.248100000000001</v>
      </c>
      <c r="M16" s="66">
        <f t="shared" si="4"/>
        <v>2</v>
      </c>
      <c r="N16" s="65">
        <f>VLOOKUP($A16,'Return Data'!$B$7:$R$2843,13,0)</f>
        <v>61.365499999999997</v>
      </c>
      <c r="O16" s="66">
        <f t="shared" si="5"/>
        <v>2</v>
      </c>
      <c r="P16" s="65">
        <f>VLOOKUP($A16,'Return Data'!$B$7:$R$2843,16,0)</f>
        <v>14.430899999999999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-0.2567888888888889</v>
      </c>
      <c r="E18" s="74"/>
      <c r="F18" s="75">
        <f>AVERAGE(F8:F16)</f>
        <v>-0.34597500000000003</v>
      </c>
      <c r="G18" s="74"/>
      <c r="H18" s="75">
        <f>AVERAGE(H8:H16)</f>
        <v>2.8534375000000001</v>
      </c>
      <c r="I18" s="74"/>
      <c r="J18" s="75">
        <f>AVERAGE(J8:J16)</f>
        <v>26.948966666666667</v>
      </c>
      <c r="K18" s="74"/>
      <c r="L18" s="75">
        <f>AVERAGE(L8:L16)</f>
        <v>37.66556666666667</v>
      </c>
      <c r="M18" s="74"/>
      <c r="N18" s="75">
        <f>AVERAGE(N8:N16)</f>
        <v>60.7089</v>
      </c>
      <c r="O18" s="74"/>
      <c r="P18" s="75">
        <f>AVERAGE(P8:P16)</f>
        <v>16.244411111111113</v>
      </c>
      <c r="Q18" s="76"/>
    </row>
    <row r="19" spans="1:17" x14ac:dyDescent="0.3">
      <c r="A19" s="73" t="s">
        <v>28</v>
      </c>
      <c r="B19" s="74"/>
      <c r="C19" s="74"/>
      <c r="D19" s="75">
        <f>MIN(D8:D16)</f>
        <v>-2.6291000000000002</v>
      </c>
      <c r="E19" s="74"/>
      <c r="F19" s="75">
        <f>MIN(F8:F16)</f>
        <v>-3.1745999999999999</v>
      </c>
      <c r="G19" s="74"/>
      <c r="H19" s="75">
        <f>MIN(H8:H16)</f>
        <v>0.59019999999999995</v>
      </c>
      <c r="I19" s="74"/>
      <c r="J19" s="75">
        <f>MIN(J8:J16)</f>
        <v>24.496400000000001</v>
      </c>
      <c r="K19" s="74"/>
      <c r="L19" s="75">
        <f>MIN(L8:L16)</f>
        <v>32.758600000000001</v>
      </c>
      <c r="M19" s="74"/>
      <c r="N19" s="75">
        <f>MIN(N8:N16)</f>
        <v>50.325400000000002</v>
      </c>
      <c r="O19" s="74"/>
      <c r="P19" s="75">
        <f>MIN(P8:P16)</f>
        <v>-0.9</v>
      </c>
      <c r="Q19" s="76"/>
    </row>
    <row r="20" spans="1:17" ht="15" thickBot="1" x14ac:dyDescent="0.35">
      <c r="A20" s="77" t="s">
        <v>29</v>
      </c>
      <c r="B20" s="78"/>
      <c r="C20" s="78"/>
      <c r="D20" s="79">
        <f>MAX(D8:D16)</f>
        <v>2.4864000000000002</v>
      </c>
      <c r="E20" s="78"/>
      <c r="F20" s="79">
        <f>MAX(F8:F16)</f>
        <v>2.8919000000000001</v>
      </c>
      <c r="G20" s="78"/>
      <c r="H20" s="79">
        <f>MAX(H8:H16)</f>
        <v>9.6218000000000004</v>
      </c>
      <c r="I20" s="78"/>
      <c r="J20" s="79">
        <f>MAX(J8:J16)</f>
        <v>29.659500000000001</v>
      </c>
      <c r="K20" s="78"/>
      <c r="L20" s="79">
        <f>MAX(L8:L16)</f>
        <v>44.99</v>
      </c>
      <c r="M20" s="78"/>
      <c r="N20" s="79">
        <f>MAX(N8:N16)</f>
        <v>70.4358</v>
      </c>
      <c r="O20" s="78"/>
      <c r="P20" s="79">
        <f>MAX(P8:P16)</f>
        <v>37.548000000000002</v>
      </c>
      <c r="Q20" s="80"/>
    </row>
    <row r="21" spans="1:17" x14ac:dyDescent="0.3">
      <c r="A21" s="112" t="s">
        <v>432</v>
      </c>
    </row>
    <row r="22" spans="1:17" x14ac:dyDescent="0.3">
      <c r="A22" s="14" t="s">
        <v>340</v>
      </c>
    </row>
  </sheetData>
  <sheetProtection algorithmName="SHA-512" hashValue="oXIeYT6qbVrpgKz0XWEcmdeomgJOW5v5FjVZnKsNjUHe+Ilhq5SAxPiJd4jyNxpl+aAUU3b3hQMPxtqyVGJodQ==" saltValue="pSKfXun5nJxTIVUONlwuww=="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1603</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1398</v>
      </c>
      <c r="B8" s="64">
        <f>VLOOKUP($A8,'Return Data'!$B$7:$R$2843,3,0)</f>
        <v>44302</v>
      </c>
      <c r="C8" s="65">
        <f>VLOOKUP($A8,'Return Data'!$B$7:$R$2843,4,0)</f>
        <v>38.570900000000002</v>
      </c>
      <c r="D8" s="65">
        <f>VLOOKUP($A8,'Return Data'!$B$7:$R$2843,9,0)</f>
        <v>13.5334</v>
      </c>
      <c r="E8" s="66">
        <f t="shared" ref="E8:E33" si="0">RANK(D8,D$8:D$33,0)</f>
        <v>3</v>
      </c>
      <c r="F8" s="65">
        <f>VLOOKUP($A8,'Return Data'!$B$7:$R$2843,10,0)</f>
        <v>3.2349999999999999</v>
      </c>
      <c r="G8" s="66">
        <f t="shared" ref="G8:G33" si="1">RANK(F8,F$8:F$33,0)</f>
        <v>8</v>
      </c>
      <c r="H8" s="65">
        <f>VLOOKUP($A8,'Return Data'!$B$7:$R$2843,11,0)</f>
        <v>4.6910999999999996</v>
      </c>
      <c r="I8" s="66">
        <f t="shared" ref="I8:I33" si="2">RANK(H8,H$8:H$33,0)</f>
        <v>4</v>
      </c>
      <c r="J8" s="65">
        <f>VLOOKUP($A8,'Return Data'!$B$7:$R$2843,12,0)</f>
        <v>7.0787000000000004</v>
      </c>
      <c r="K8" s="66">
        <f t="shared" ref="K8:K33" si="3">RANK(J8,J$8:J$33,0)</f>
        <v>2</v>
      </c>
      <c r="L8" s="65">
        <f>VLOOKUP($A8,'Return Data'!$B$7:$R$2843,13,0)</f>
        <v>11.4808</v>
      </c>
      <c r="M8" s="66">
        <f t="shared" ref="M8:M33" si="4">RANK(L8,L$8:L$33,0)</f>
        <v>1</v>
      </c>
      <c r="N8" s="65">
        <f>VLOOKUP($A8,'Return Data'!$B$7:$R$2843,17,0)</f>
        <v>9.6494999999999997</v>
      </c>
      <c r="O8" s="66">
        <f t="shared" ref="O8:O24" si="5">RANK(N8,N$8:N$33,0)</f>
        <v>2</v>
      </c>
      <c r="P8" s="65">
        <f>VLOOKUP($A8,'Return Data'!$B$7:$R$2843,14,0)</f>
        <v>8.9664999999999999</v>
      </c>
      <c r="Q8" s="66">
        <f t="shared" ref="Q8:Q24" si="6">RANK(P8,P$8:P$33,0)</f>
        <v>2</v>
      </c>
      <c r="R8" s="65">
        <f>VLOOKUP($A8,'Return Data'!$B$7:$R$2843,16,0)</f>
        <v>9.4764999999999997</v>
      </c>
      <c r="S8" s="67">
        <f t="shared" ref="S8:S33" si="7">RANK(R8,R$8:R$33,0)</f>
        <v>1</v>
      </c>
    </row>
    <row r="9" spans="1:19" x14ac:dyDescent="0.3">
      <c r="A9" s="82" t="s">
        <v>1399</v>
      </c>
      <c r="B9" s="64">
        <f>VLOOKUP($A9,'Return Data'!$B$7:$R$2843,3,0)</f>
        <v>44302</v>
      </c>
      <c r="C9" s="65">
        <f>VLOOKUP($A9,'Return Data'!$B$7:$R$2843,4,0)</f>
        <v>25.464700000000001</v>
      </c>
      <c r="D9" s="65">
        <f>VLOOKUP($A9,'Return Data'!$B$7:$R$2843,9,0)</f>
        <v>11.626799999999999</v>
      </c>
      <c r="E9" s="66">
        <f t="shared" si="0"/>
        <v>11</v>
      </c>
      <c r="F9" s="65">
        <f>VLOOKUP($A9,'Return Data'!$B$7:$R$2843,10,0)</f>
        <v>2.8969</v>
      </c>
      <c r="G9" s="66">
        <f t="shared" si="1"/>
        <v>12</v>
      </c>
      <c r="H9" s="65">
        <f>VLOOKUP($A9,'Return Data'!$B$7:$R$2843,11,0)</f>
        <v>4.2775999999999996</v>
      </c>
      <c r="I9" s="66">
        <f t="shared" si="2"/>
        <v>8</v>
      </c>
      <c r="J9" s="65">
        <f>VLOOKUP($A9,'Return Data'!$B$7:$R$2843,12,0)</f>
        <v>4.9481000000000002</v>
      </c>
      <c r="K9" s="66">
        <f t="shared" si="3"/>
        <v>9</v>
      </c>
      <c r="L9" s="65">
        <f>VLOOKUP($A9,'Return Data'!$B$7:$R$2843,13,0)</f>
        <v>9.2652000000000001</v>
      </c>
      <c r="M9" s="66">
        <f t="shared" si="4"/>
        <v>6</v>
      </c>
      <c r="N9" s="65">
        <f>VLOOKUP($A9,'Return Data'!$B$7:$R$2843,17,0)</f>
        <v>9.4250000000000007</v>
      </c>
      <c r="O9" s="66">
        <f t="shared" si="5"/>
        <v>4</v>
      </c>
      <c r="P9" s="65">
        <f>VLOOKUP($A9,'Return Data'!$B$7:$R$2843,14,0)</f>
        <v>8.8897999999999993</v>
      </c>
      <c r="Q9" s="66">
        <f t="shared" si="6"/>
        <v>3</v>
      </c>
      <c r="R9" s="65">
        <f>VLOOKUP($A9,'Return Data'!$B$7:$R$2843,16,0)</f>
        <v>8.9341000000000008</v>
      </c>
      <c r="S9" s="67">
        <f t="shared" si="7"/>
        <v>3</v>
      </c>
    </row>
    <row r="10" spans="1:19" x14ac:dyDescent="0.3">
      <c r="A10" s="82" t="s">
        <v>1402</v>
      </c>
      <c r="B10" s="64">
        <f>VLOOKUP($A10,'Return Data'!$B$7:$R$2843,3,0)</f>
        <v>44302</v>
      </c>
      <c r="C10" s="65">
        <f>VLOOKUP($A10,'Return Data'!$B$7:$R$2843,4,0)</f>
        <v>24.168399999999998</v>
      </c>
      <c r="D10" s="65">
        <f>VLOOKUP($A10,'Return Data'!$B$7:$R$2843,9,0)</f>
        <v>11.864100000000001</v>
      </c>
      <c r="E10" s="66">
        <f t="shared" si="0"/>
        <v>9</v>
      </c>
      <c r="F10" s="65">
        <f>VLOOKUP($A10,'Return Data'!$B$7:$R$2843,10,0)</f>
        <v>4.4805999999999999</v>
      </c>
      <c r="G10" s="66">
        <f t="shared" si="1"/>
        <v>4</v>
      </c>
      <c r="H10" s="65">
        <f>VLOOKUP($A10,'Return Data'!$B$7:$R$2843,11,0)</f>
        <v>4.5269000000000004</v>
      </c>
      <c r="I10" s="66">
        <f t="shared" si="2"/>
        <v>5</v>
      </c>
      <c r="J10" s="65">
        <f>VLOOKUP($A10,'Return Data'!$B$7:$R$2843,12,0)</f>
        <v>5.2233000000000001</v>
      </c>
      <c r="K10" s="66">
        <f t="shared" si="3"/>
        <v>7</v>
      </c>
      <c r="L10" s="65">
        <f>VLOOKUP($A10,'Return Data'!$B$7:$R$2843,13,0)</f>
        <v>7.335</v>
      </c>
      <c r="M10" s="66">
        <f t="shared" si="4"/>
        <v>22</v>
      </c>
      <c r="N10" s="65">
        <f>VLOOKUP($A10,'Return Data'!$B$7:$R$2843,17,0)</f>
        <v>8.1757000000000009</v>
      </c>
      <c r="O10" s="66">
        <f t="shared" si="5"/>
        <v>16</v>
      </c>
      <c r="P10" s="65">
        <f>VLOOKUP($A10,'Return Data'!$B$7:$R$2843,14,0)</f>
        <v>8.0688999999999993</v>
      </c>
      <c r="Q10" s="66">
        <f t="shared" si="6"/>
        <v>13</v>
      </c>
      <c r="R10" s="65">
        <f>VLOOKUP($A10,'Return Data'!$B$7:$R$2843,16,0)</f>
        <v>8.8218999999999994</v>
      </c>
      <c r="S10" s="67">
        <f t="shared" si="7"/>
        <v>4</v>
      </c>
    </row>
    <row r="11" spans="1:19" x14ac:dyDescent="0.3">
      <c r="A11" s="82" t="s">
        <v>1404</v>
      </c>
      <c r="B11" s="64">
        <f>VLOOKUP($A11,'Return Data'!$B$7:$R$2843,3,0)</f>
        <v>44302</v>
      </c>
      <c r="C11" s="65">
        <f>VLOOKUP($A11,'Return Data'!$B$7:$R$2843,4,0)</f>
        <v>25.851400000000002</v>
      </c>
      <c r="D11" s="65">
        <f>VLOOKUP($A11,'Return Data'!$B$7:$R$2843,9,0)</f>
        <v>11.112299999999999</v>
      </c>
      <c r="E11" s="66">
        <f t="shared" si="0"/>
        <v>14</v>
      </c>
      <c r="F11" s="65">
        <f>VLOOKUP($A11,'Return Data'!$B$7:$R$2843,10,0)</f>
        <v>2.7557</v>
      </c>
      <c r="G11" s="66">
        <f t="shared" si="1"/>
        <v>14</v>
      </c>
      <c r="H11" s="65">
        <f>VLOOKUP($A11,'Return Data'!$B$7:$R$2843,11,0)</f>
        <v>4.1993</v>
      </c>
      <c r="I11" s="66">
        <f t="shared" si="2"/>
        <v>10</v>
      </c>
      <c r="J11" s="65">
        <f>VLOOKUP($A11,'Return Data'!$B$7:$R$2843,12,0)</f>
        <v>5.1288</v>
      </c>
      <c r="K11" s="66">
        <f t="shared" si="3"/>
        <v>8</v>
      </c>
      <c r="L11" s="65">
        <f>VLOOKUP($A11,'Return Data'!$B$7:$R$2843,13,0)</f>
        <v>9.2850999999999999</v>
      </c>
      <c r="M11" s="66">
        <f t="shared" si="4"/>
        <v>5</v>
      </c>
      <c r="N11" s="65">
        <f>VLOOKUP($A11,'Return Data'!$B$7:$R$2843,17,0)</f>
        <v>8.2456999999999994</v>
      </c>
      <c r="O11" s="66">
        <f t="shared" si="5"/>
        <v>15</v>
      </c>
      <c r="P11" s="65">
        <f>VLOOKUP($A11,'Return Data'!$B$7:$R$2843,14,0)</f>
        <v>8.1242999999999999</v>
      </c>
      <c r="Q11" s="66">
        <f t="shared" si="6"/>
        <v>12</v>
      </c>
      <c r="R11" s="65">
        <f>VLOOKUP($A11,'Return Data'!$B$7:$R$2843,16,0)</f>
        <v>8.4941999999999993</v>
      </c>
      <c r="S11" s="67">
        <f t="shared" si="7"/>
        <v>13</v>
      </c>
    </row>
    <row r="12" spans="1:19" x14ac:dyDescent="0.3">
      <c r="A12" s="82" t="s">
        <v>1405</v>
      </c>
      <c r="B12" s="64">
        <f>VLOOKUP($A12,'Return Data'!$B$7:$R$2843,3,0)</f>
        <v>44302</v>
      </c>
      <c r="C12" s="65">
        <f>VLOOKUP($A12,'Return Data'!$B$7:$R$2843,4,0)</f>
        <v>18.299600000000002</v>
      </c>
      <c r="D12" s="65">
        <f>VLOOKUP($A12,'Return Data'!$B$7:$R$2843,9,0)</f>
        <v>11.335599999999999</v>
      </c>
      <c r="E12" s="66">
        <f t="shared" si="0"/>
        <v>13</v>
      </c>
      <c r="F12" s="65">
        <f>VLOOKUP($A12,'Return Data'!$B$7:$R$2843,10,0)</f>
        <v>4.7347999999999999</v>
      </c>
      <c r="G12" s="66">
        <f t="shared" si="1"/>
        <v>2</v>
      </c>
      <c r="H12" s="65">
        <f>VLOOKUP($A12,'Return Data'!$B$7:$R$2843,11,0)</f>
        <v>4.2003000000000004</v>
      </c>
      <c r="I12" s="66">
        <f t="shared" si="2"/>
        <v>9</v>
      </c>
      <c r="J12" s="65">
        <f>VLOOKUP($A12,'Return Data'!$B$7:$R$2843,12,0)</f>
        <v>4.585</v>
      </c>
      <c r="K12" s="66">
        <f t="shared" si="3"/>
        <v>11</v>
      </c>
      <c r="L12" s="65">
        <f>VLOOKUP($A12,'Return Data'!$B$7:$R$2843,13,0)</f>
        <v>-2.9832000000000001</v>
      </c>
      <c r="M12" s="66">
        <f t="shared" si="4"/>
        <v>26</v>
      </c>
      <c r="N12" s="65">
        <f>VLOOKUP($A12,'Return Data'!$B$7:$R$2843,17,0)</f>
        <v>-7.3235999999999999</v>
      </c>
      <c r="O12" s="66">
        <f t="shared" si="5"/>
        <v>25</v>
      </c>
      <c r="P12" s="65">
        <f>VLOOKUP($A12,'Return Data'!$B$7:$R$2843,14,0)</f>
        <v>-2.8668</v>
      </c>
      <c r="Q12" s="66">
        <f t="shared" si="6"/>
        <v>24</v>
      </c>
      <c r="R12" s="65">
        <f>VLOOKUP($A12,'Return Data'!$B$7:$R$2843,16,0)</f>
        <v>4.6638000000000002</v>
      </c>
      <c r="S12" s="67">
        <f t="shared" si="7"/>
        <v>26</v>
      </c>
    </row>
    <row r="13" spans="1:19" x14ac:dyDescent="0.3">
      <c r="A13" s="82" t="s">
        <v>1407</v>
      </c>
      <c r="B13" s="64">
        <f>VLOOKUP($A13,'Return Data'!$B$7:$R$2843,3,0)</f>
        <v>44302</v>
      </c>
      <c r="C13" s="65">
        <f>VLOOKUP($A13,'Return Data'!$B$7:$R$2843,4,0)</f>
        <v>21.603999999999999</v>
      </c>
      <c r="D13" s="65">
        <f>VLOOKUP($A13,'Return Data'!$B$7:$R$2843,9,0)</f>
        <v>8.4533000000000005</v>
      </c>
      <c r="E13" s="66">
        <f t="shared" si="0"/>
        <v>24</v>
      </c>
      <c r="F13" s="65">
        <f>VLOOKUP($A13,'Return Data'!$B$7:$R$2843,10,0)</f>
        <v>2.9832999999999998</v>
      </c>
      <c r="G13" s="66">
        <f t="shared" si="1"/>
        <v>10</v>
      </c>
      <c r="H13" s="65">
        <f>VLOOKUP($A13,'Return Data'!$B$7:$R$2843,11,0)</f>
        <v>3.8555000000000001</v>
      </c>
      <c r="I13" s="66">
        <f t="shared" si="2"/>
        <v>14</v>
      </c>
      <c r="J13" s="65">
        <f>VLOOKUP($A13,'Return Data'!$B$7:$R$2843,12,0)</f>
        <v>4.0949</v>
      </c>
      <c r="K13" s="66">
        <f t="shared" si="3"/>
        <v>18</v>
      </c>
      <c r="L13" s="65">
        <f>VLOOKUP($A13,'Return Data'!$B$7:$R$2843,13,0)</f>
        <v>8.2120999999999995</v>
      </c>
      <c r="M13" s="66">
        <f t="shared" si="4"/>
        <v>17</v>
      </c>
      <c r="N13" s="65">
        <f>VLOOKUP($A13,'Return Data'!$B$7:$R$2843,17,0)</f>
        <v>8.3371999999999993</v>
      </c>
      <c r="O13" s="66">
        <f t="shared" si="5"/>
        <v>14</v>
      </c>
      <c r="P13" s="65">
        <f>VLOOKUP($A13,'Return Data'!$B$7:$R$2843,14,0)</f>
        <v>7.9493999999999998</v>
      </c>
      <c r="Q13" s="66">
        <f t="shared" si="6"/>
        <v>14</v>
      </c>
      <c r="R13" s="65">
        <f>VLOOKUP($A13,'Return Data'!$B$7:$R$2843,16,0)</f>
        <v>7.9086999999999996</v>
      </c>
      <c r="S13" s="67">
        <f t="shared" si="7"/>
        <v>18</v>
      </c>
    </row>
    <row r="14" spans="1:19" x14ac:dyDescent="0.3">
      <c r="A14" s="82" t="s">
        <v>1409</v>
      </c>
      <c r="B14" s="64">
        <f>VLOOKUP($A14,'Return Data'!$B$7:$R$2843,3,0)</f>
        <v>44302</v>
      </c>
      <c r="C14" s="65">
        <f>VLOOKUP($A14,'Return Data'!$B$7:$R$2843,4,0)</f>
        <v>38.920200000000001</v>
      </c>
      <c r="D14" s="65">
        <f>VLOOKUP($A14,'Return Data'!$B$7:$R$2843,9,0)</f>
        <v>9.7702000000000009</v>
      </c>
      <c r="E14" s="66">
        <f t="shared" si="0"/>
        <v>20</v>
      </c>
      <c r="F14" s="65">
        <f>VLOOKUP($A14,'Return Data'!$B$7:$R$2843,10,0)</f>
        <v>2.4929000000000001</v>
      </c>
      <c r="G14" s="66">
        <f t="shared" si="1"/>
        <v>16</v>
      </c>
      <c r="H14" s="65">
        <f>VLOOKUP($A14,'Return Data'!$B$7:$R$2843,11,0)</f>
        <v>3.5331000000000001</v>
      </c>
      <c r="I14" s="66">
        <f t="shared" si="2"/>
        <v>18</v>
      </c>
      <c r="J14" s="65">
        <f>VLOOKUP($A14,'Return Data'!$B$7:$R$2843,12,0)</f>
        <v>4.3122999999999996</v>
      </c>
      <c r="K14" s="66">
        <f t="shared" si="3"/>
        <v>14</v>
      </c>
      <c r="L14" s="65">
        <f>VLOOKUP($A14,'Return Data'!$B$7:$R$2843,13,0)</f>
        <v>8.5246999999999993</v>
      </c>
      <c r="M14" s="66">
        <f t="shared" si="4"/>
        <v>14</v>
      </c>
      <c r="N14" s="65">
        <f>VLOOKUP($A14,'Return Data'!$B$7:$R$2843,17,0)</f>
        <v>8.82</v>
      </c>
      <c r="O14" s="66">
        <f t="shared" si="5"/>
        <v>11</v>
      </c>
      <c r="P14" s="65">
        <f>VLOOKUP($A14,'Return Data'!$B$7:$R$2843,14,0)</f>
        <v>8.2551000000000005</v>
      </c>
      <c r="Q14" s="66">
        <f t="shared" si="6"/>
        <v>10</v>
      </c>
      <c r="R14" s="65">
        <f>VLOOKUP($A14,'Return Data'!$B$7:$R$2843,16,0)</f>
        <v>8.6477000000000004</v>
      </c>
      <c r="S14" s="67">
        <f t="shared" si="7"/>
        <v>9</v>
      </c>
    </row>
    <row r="15" spans="1:19" x14ac:dyDescent="0.3">
      <c r="A15" s="82" t="s">
        <v>1419</v>
      </c>
      <c r="B15" s="64">
        <f>VLOOKUP($A15,'Return Data'!$B$7:$R$2843,3,0)</f>
        <v>44302</v>
      </c>
      <c r="C15" s="65">
        <f>VLOOKUP($A15,'Return Data'!$B$7:$R$2843,4,0)</f>
        <v>4282.0014000000001</v>
      </c>
      <c r="D15" s="65">
        <f>VLOOKUP($A15,'Return Data'!$B$7:$R$2843,9,0)</f>
        <v>21.764299999999999</v>
      </c>
      <c r="E15" s="66">
        <f t="shared" si="0"/>
        <v>1</v>
      </c>
      <c r="F15" s="65">
        <f>VLOOKUP($A15,'Return Data'!$B$7:$R$2843,10,0)</f>
        <v>15.256500000000001</v>
      </c>
      <c r="G15" s="66">
        <f t="shared" si="1"/>
        <v>1</v>
      </c>
      <c r="H15" s="65">
        <f>VLOOKUP($A15,'Return Data'!$B$7:$R$2843,11,0)</f>
        <v>20.914899999999999</v>
      </c>
      <c r="I15" s="66">
        <f t="shared" si="2"/>
        <v>1</v>
      </c>
      <c r="J15" s="65">
        <f>VLOOKUP($A15,'Return Data'!$B$7:$R$2843,12,0)</f>
        <v>9.0462000000000007</v>
      </c>
      <c r="K15" s="66">
        <f t="shared" si="3"/>
        <v>1</v>
      </c>
      <c r="L15" s="65">
        <f>VLOOKUP($A15,'Return Data'!$B$7:$R$2843,13,0)</f>
        <v>5.9588999999999999</v>
      </c>
      <c r="M15" s="66">
        <f t="shared" si="4"/>
        <v>24</v>
      </c>
      <c r="N15" s="65">
        <f>VLOOKUP($A15,'Return Data'!$B$7:$R$2843,17,0)</f>
        <v>1.0616000000000001</v>
      </c>
      <c r="O15" s="66">
        <f t="shared" si="5"/>
        <v>24</v>
      </c>
      <c r="P15" s="65">
        <f>VLOOKUP($A15,'Return Data'!$B$7:$R$2843,14,0)</f>
        <v>3.6957</v>
      </c>
      <c r="Q15" s="66">
        <f t="shared" si="6"/>
        <v>22</v>
      </c>
      <c r="R15" s="65">
        <f>VLOOKUP($A15,'Return Data'!$B$7:$R$2843,16,0)</f>
        <v>7.7621000000000002</v>
      </c>
      <c r="S15" s="67">
        <f t="shared" si="7"/>
        <v>19</v>
      </c>
    </row>
    <row r="16" spans="1:19" x14ac:dyDescent="0.3">
      <c r="A16" s="82" t="s">
        <v>1421</v>
      </c>
      <c r="B16" s="64">
        <f>VLOOKUP($A16,'Return Data'!$B$7:$R$2843,3,0)</f>
        <v>44302</v>
      </c>
      <c r="C16" s="65">
        <f>VLOOKUP($A16,'Return Data'!$B$7:$R$2843,4,0)</f>
        <v>25.0259</v>
      </c>
      <c r="D16" s="65">
        <f>VLOOKUP($A16,'Return Data'!$B$7:$R$2843,9,0)</f>
        <v>12.8127</v>
      </c>
      <c r="E16" s="66">
        <f t="shared" si="0"/>
        <v>5</v>
      </c>
      <c r="F16" s="65">
        <f>VLOOKUP($A16,'Return Data'!$B$7:$R$2843,10,0)</f>
        <v>2.3780999999999999</v>
      </c>
      <c r="G16" s="66">
        <f t="shared" si="1"/>
        <v>17</v>
      </c>
      <c r="H16" s="65">
        <f>VLOOKUP($A16,'Return Data'!$B$7:$R$2843,11,0)</f>
        <v>4.4604999999999997</v>
      </c>
      <c r="I16" s="66">
        <f t="shared" si="2"/>
        <v>6</v>
      </c>
      <c r="J16" s="65">
        <f>VLOOKUP($A16,'Return Data'!$B$7:$R$2843,12,0)</f>
        <v>5.2793000000000001</v>
      </c>
      <c r="K16" s="66">
        <f t="shared" si="3"/>
        <v>6</v>
      </c>
      <c r="L16" s="65">
        <f>VLOOKUP($A16,'Return Data'!$B$7:$R$2843,13,0)</f>
        <v>10.0131</v>
      </c>
      <c r="M16" s="66">
        <f t="shared" si="4"/>
        <v>3</v>
      </c>
      <c r="N16" s="65">
        <f>VLOOKUP($A16,'Return Data'!$B$7:$R$2843,17,0)</f>
        <v>9.5054999999999996</v>
      </c>
      <c r="O16" s="66">
        <f t="shared" si="5"/>
        <v>3</v>
      </c>
      <c r="P16" s="65">
        <f>VLOOKUP($A16,'Return Data'!$B$7:$R$2843,14,0)</f>
        <v>8.8459000000000003</v>
      </c>
      <c r="Q16" s="66">
        <f t="shared" si="6"/>
        <v>5</v>
      </c>
      <c r="R16" s="65">
        <f>VLOOKUP($A16,'Return Data'!$B$7:$R$2843,16,0)</f>
        <v>8.7858999999999998</v>
      </c>
      <c r="S16" s="67">
        <f t="shared" si="7"/>
        <v>7</v>
      </c>
    </row>
    <row r="17" spans="1:19" x14ac:dyDescent="0.3">
      <c r="A17" s="82" t="s">
        <v>1423</v>
      </c>
      <c r="B17" s="64">
        <f>VLOOKUP($A17,'Return Data'!$B$7:$R$2843,3,0)</f>
        <v>44302</v>
      </c>
      <c r="C17" s="65">
        <f>VLOOKUP($A17,'Return Data'!$B$7:$R$2843,4,0)</f>
        <v>33.576300000000003</v>
      </c>
      <c r="D17" s="65">
        <f>VLOOKUP($A17,'Return Data'!$B$7:$R$2843,9,0)</f>
        <v>11.440200000000001</v>
      </c>
      <c r="E17" s="66">
        <f t="shared" si="0"/>
        <v>12</v>
      </c>
      <c r="F17" s="65">
        <f>VLOOKUP($A17,'Return Data'!$B$7:$R$2843,10,0)</f>
        <v>3.2806999999999999</v>
      </c>
      <c r="G17" s="66">
        <f t="shared" si="1"/>
        <v>7</v>
      </c>
      <c r="H17" s="65">
        <f>VLOOKUP($A17,'Return Data'!$B$7:$R$2843,11,0)</f>
        <v>4.2888000000000002</v>
      </c>
      <c r="I17" s="66">
        <f t="shared" si="2"/>
        <v>7</v>
      </c>
      <c r="J17" s="65">
        <f>VLOOKUP($A17,'Return Data'!$B$7:$R$2843,12,0)</f>
        <v>4.1006</v>
      </c>
      <c r="K17" s="66">
        <f t="shared" si="3"/>
        <v>17</v>
      </c>
      <c r="L17" s="65">
        <f>VLOOKUP($A17,'Return Data'!$B$7:$R$2843,13,0)</f>
        <v>5.3000999999999996</v>
      </c>
      <c r="M17" s="66">
        <f t="shared" si="4"/>
        <v>25</v>
      </c>
      <c r="N17" s="65">
        <f>VLOOKUP($A17,'Return Data'!$B$7:$R$2843,17,0)</f>
        <v>2.3161</v>
      </c>
      <c r="O17" s="66">
        <f t="shared" si="5"/>
        <v>22</v>
      </c>
      <c r="P17" s="65">
        <f>VLOOKUP($A17,'Return Data'!$B$7:$R$2843,14,0)</f>
        <v>3.9952000000000001</v>
      </c>
      <c r="Q17" s="66">
        <f t="shared" si="6"/>
        <v>21</v>
      </c>
      <c r="R17" s="65">
        <f>VLOOKUP($A17,'Return Data'!$B$7:$R$2843,16,0)</f>
        <v>6.9386000000000001</v>
      </c>
      <c r="S17" s="67">
        <f t="shared" si="7"/>
        <v>25</v>
      </c>
    </row>
    <row r="18" spans="1:19" x14ac:dyDescent="0.3">
      <c r="A18" s="82" t="s">
        <v>1425</v>
      </c>
      <c r="B18" s="64">
        <f>VLOOKUP($A18,'Return Data'!$B$7:$R$2843,3,0)</f>
        <v>44302</v>
      </c>
      <c r="C18" s="65">
        <f>VLOOKUP($A18,'Return Data'!$B$7:$R$2843,4,0)</f>
        <v>48.744999999999997</v>
      </c>
      <c r="D18" s="65">
        <f>VLOOKUP($A18,'Return Data'!$B$7:$R$2843,9,0)</f>
        <v>11.8056</v>
      </c>
      <c r="E18" s="66">
        <f t="shared" si="0"/>
        <v>10</v>
      </c>
      <c r="F18" s="65">
        <f>VLOOKUP($A18,'Return Data'!$B$7:$R$2843,10,0)</f>
        <v>2.9643000000000002</v>
      </c>
      <c r="G18" s="66">
        <f t="shared" si="1"/>
        <v>11</v>
      </c>
      <c r="H18" s="65">
        <f>VLOOKUP($A18,'Return Data'!$B$7:$R$2843,11,0)</f>
        <v>5.0993000000000004</v>
      </c>
      <c r="I18" s="66">
        <f t="shared" si="2"/>
        <v>3</v>
      </c>
      <c r="J18" s="65">
        <f>VLOOKUP($A18,'Return Data'!$B$7:$R$2843,12,0)</f>
        <v>5.6169000000000002</v>
      </c>
      <c r="K18" s="66">
        <f t="shared" si="3"/>
        <v>4</v>
      </c>
      <c r="L18" s="65">
        <f>VLOOKUP($A18,'Return Data'!$B$7:$R$2843,13,0)</f>
        <v>10.3804</v>
      </c>
      <c r="M18" s="66">
        <f t="shared" si="4"/>
        <v>2</v>
      </c>
      <c r="N18" s="65">
        <f>VLOOKUP($A18,'Return Data'!$B$7:$R$2843,17,0)</f>
        <v>9.8483999999999998</v>
      </c>
      <c r="O18" s="66">
        <f t="shared" si="5"/>
        <v>1</v>
      </c>
      <c r="P18" s="65">
        <f>VLOOKUP($A18,'Return Data'!$B$7:$R$2843,14,0)</f>
        <v>9.0480999999999998</v>
      </c>
      <c r="Q18" s="66">
        <f t="shared" si="6"/>
        <v>1</v>
      </c>
      <c r="R18" s="65">
        <f>VLOOKUP($A18,'Return Data'!$B$7:$R$2843,16,0)</f>
        <v>9.2310999999999996</v>
      </c>
      <c r="S18" s="67">
        <f t="shared" si="7"/>
        <v>2</v>
      </c>
    </row>
    <row r="19" spans="1:19" x14ac:dyDescent="0.3">
      <c r="A19" s="82" t="s">
        <v>1427</v>
      </c>
      <c r="B19" s="64">
        <f>VLOOKUP($A19,'Return Data'!$B$7:$R$2843,3,0)</f>
        <v>44302</v>
      </c>
      <c r="C19" s="65">
        <f>VLOOKUP($A19,'Return Data'!$B$7:$R$2843,4,0)</f>
        <v>21.3856</v>
      </c>
      <c r="D19" s="65">
        <f>VLOOKUP($A19,'Return Data'!$B$7:$R$2843,9,0)</f>
        <v>12.339499999999999</v>
      </c>
      <c r="E19" s="66">
        <f t="shared" si="0"/>
        <v>8</v>
      </c>
      <c r="F19" s="65">
        <f>VLOOKUP($A19,'Return Data'!$B$7:$R$2843,10,0)</f>
        <v>1.8541000000000001</v>
      </c>
      <c r="G19" s="66">
        <f t="shared" si="1"/>
        <v>22</v>
      </c>
      <c r="H19" s="65">
        <f>VLOOKUP($A19,'Return Data'!$B$7:$R$2843,11,0)</f>
        <v>3.9784999999999999</v>
      </c>
      <c r="I19" s="66">
        <f t="shared" si="2"/>
        <v>12</v>
      </c>
      <c r="J19" s="65">
        <f>VLOOKUP($A19,'Return Data'!$B$7:$R$2843,12,0)</f>
        <v>5.3221999999999996</v>
      </c>
      <c r="K19" s="66">
        <f t="shared" si="3"/>
        <v>5</v>
      </c>
      <c r="L19" s="65">
        <f>VLOOKUP($A19,'Return Data'!$B$7:$R$2843,13,0)</f>
        <v>9.7766999999999999</v>
      </c>
      <c r="M19" s="66">
        <f t="shared" si="4"/>
        <v>4</v>
      </c>
      <c r="N19" s="65">
        <f>VLOOKUP($A19,'Return Data'!$B$7:$R$2843,17,0)</f>
        <v>4.3632</v>
      </c>
      <c r="O19" s="66">
        <f t="shared" si="5"/>
        <v>18</v>
      </c>
      <c r="P19" s="65">
        <f>VLOOKUP($A19,'Return Data'!$B$7:$R$2843,14,0)</f>
        <v>5.5702999999999996</v>
      </c>
      <c r="Q19" s="66">
        <f t="shared" si="6"/>
        <v>17</v>
      </c>
      <c r="R19" s="65">
        <f>VLOOKUP($A19,'Return Data'!$B$7:$R$2843,16,0)</f>
        <v>7.4904000000000002</v>
      </c>
      <c r="S19" s="67">
        <f t="shared" si="7"/>
        <v>21</v>
      </c>
    </row>
    <row r="20" spans="1:19" x14ac:dyDescent="0.3">
      <c r="A20" s="82" t="s">
        <v>1428</v>
      </c>
      <c r="B20" s="64">
        <f>VLOOKUP($A20,'Return Data'!$B$7:$R$2843,3,0)</f>
        <v>44302</v>
      </c>
      <c r="C20" s="65">
        <f>VLOOKUP($A20,'Return Data'!$B$7:$R$2843,4,0)</f>
        <v>46.951999999999998</v>
      </c>
      <c r="D20" s="65">
        <f>VLOOKUP($A20,'Return Data'!$B$7:$R$2843,9,0)</f>
        <v>10.4947</v>
      </c>
      <c r="E20" s="66">
        <f t="shared" si="0"/>
        <v>16</v>
      </c>
      <c r="F20" s="65">
        <f>VLOOKUP($A20,'Return Data'!$B$7:$R$2843,10,0)</f>
        <v>2.8529</v>
      </c>
      <c r="G20" s="66">
        <f t="shared" si="1"/>
        <v>13</v>
      </c>
      <c r="H20" s="65">
        <f>VLOOKUP($A20,'Return Data'!$B$7:$R$2843,11,0)</f>
        <v>3.3584000000000001</v>
      </c>
      <c r="I20" s="66">
        <f t="shared" si="2"/>
        <v>20</v>
      </c>
      <c r="J20" s="65">
        <f>VLOOKUP($A20,'Return Data'!$B$7:$R$2843,12,0)</f>
        <v>4.2834000000000003</v>
      </c>
      <c r="K20" s="66">
        <f t="shared" si="3"/>
        <v>15</v>
      </c>
      <c r="L20" s="65">
        <f>VLOOKUP($A20,'Return Data'!$B$7:$R$2843,13,0)</f>
        <v>8.5459999999999994</v>
      </c>
      <c r="M20" s="66">
        <f t="shared" si="4"/>
        <v>13</v>
      </c>
      <c r="N20" s="65">
        <f>VLOOKUP($A20,'Return Data'!$B$7:$R$2843,17,0)</f>
        <v>8.9293999999999993</v>
      </c>
      <c r="O20" s="66">
        <f t="shared" si="5"/>
        <v>8</v>
      </c>
      <c r="P20" s="65">
        <f>VLOOKUP($A20,'Return Data'!$B$7:$R$2843,14,0)</f>
        <v>8.5891000000000002</v>
      </c>
      <c r="Q20" s="66">
        <f t="shared" si="6"/>
        <v>6</v>
      </c>
      <c r="R20" s="65">
        <f>VLOOKUP($A20,'Return Data'!$B$7:$R$2843,16,0)</f>
        <v>8.6641999999999992</v>
      </c>
      <c r="S20" s="67">
        <f t="shared" si="7"/>
        <v>8</v>
      </c>
    </row>
    <row r="21" spans="1:19" x14ac:dyDescent="0.3">
      <c r="A21" s="82" t="s">
        <v>1431</v>
      </c>
      <c r="B21" s="64">
        <f>VLOOKUP($A21,'Return Data'!$B$7:$R$2843,3,0)</f>
        <v>44302</v>
      </c>
      <c r="C21" s="65">
        <f>VLOOKUP($A21,'Return Data'!$B$7:$R$2843,4,0)</f>
        <v>1854.4181000000001</v>
      </c>
      <c r="D21" s="65">
        <f>VLOOKUP($A21,'Return Data'!$B$7:$R$2843,9,0)</f>
        <v>10.396800000000001</v>
      </c>
      <c r="E21" s="66">
        <f t="shared" si="0"/>
        <v>17</v>
      </c>
      <c r="F21" s="65">
        <f>VLOOKUP($A21,'Return Data'!$B$7:$R$2843,10,0)</f>
        <v>2.7454999999999998</v>
      </c>
      <c r="G21" s="66">
        <f t="shared" si="1"/>
        <v>15</v>
      </c>
      <c r="H21" s="65">
        <f>VLOOKUP($A21,'Return Data'!$B$7:$R$2843,11,0)</f>
        <v>3.9350000000000001</v>
      </c>
      <c r="I21" s="66">
        <f t="shared" si="2"/>
        <v>13</v>
      </c>
      <c r="J21" s="65">
        <f>VLOOKUP($A21,'Return Data'!$B$7:$R$2843,12,0)</f>
        <v>4.3407999999999998</v>
      </c>
      <c r="K21" s="66">
        <f t="shared" si="3"/>
        <v>13</v>
      </c>
      <c r="L21" s="65">
        <f>VLOOKUP($A21,'Return Data'!$B$7:$R$2843,13,0)</f>
        <v>6.2641999999999998</v>
      </c>
      <c r="M21" s="66">
        <f t="shared" si="4"/>
        <v>23</v>
      </c>
      <c r="N21" s="65">
        <f>VLOOKUP($A21,'Return Data'!$B$7:$R$2843,17,0)</f>
        <v>5.7183000000000002</v>
      </c>
      <c r="O21" s="66">
        <f t="shared" si="5"/>
        <v>17</v>
      </c>
      <c r="P21" s="65">
        <f>VLOOKUP($A21,'Return Data'!$B$7:$R$2843,14,0)</f>
        <v>6.8231999999999999</v>
      </c>
      <c r="Q21" s="66">
        <f t="shared" si="6"/>
        <v>15</v>
      </c>
      <c r="R21" s="65">
        <f>VLOOKUP($A21,'Return Data'!$B$7:$R$2843,16,0)</f>
        <v>8.4454999999999991</v>
      </c>
      <c r="S21" s="67">
        <f t="shared" si="7"/>
        <v>14</v>
      </c>
    </row>
    <row r="22" spans="1:19" x14ac:dyDescent="0.3">
      <c r="A22" s="82" t="s">
        <v>1433</v>
      </c>
      <c r="B22" s="64">
        <f>VLOOKUP($A22,'Return Data'!$B$7:$R$2843,3,0)</f>
        <v>44302</v>
      </c>
      <c r="C22" s="65">
        <f>VLOOKUP($A22,'Return Data'!$B$7:$R$2843,4,0)</f>
        <v>3034.0459000000001</v>
      </c>
      <c r="D22" s="65">
        <f>VLOOKUP($A22,'Return Data'!$B$7:$R$2843,9,0)</f>
        <v>12.432700000000001</v>
      </c>
      <c r="E22" s="66">
        <f t="shared" si="0"/>
        <v>7</v>
      </c>
      <c r="F22" s="65">
        <f>VLOOKUP($A22,'Return Data'!$B$7:$R$2843,10,0)</f>
        <v>1.8863000000000001</v>
      </c>
      <c r="G22" s="66">
        <f t="shared" si="1"/>
        <v>21</v>
      </c>
      <c r="H22" s="65">
        <f>VLOOKUP($A22,'Return Data'!$B$7:$R$2843,11,0)</f>
        <v>3.2612000000000001</v>
      </c>
      <c r="I22" s="66">
        <f t="shared" si="2"/>
        <v>22</v>
      </c>
      <c r="J22" s="65">
        <f>VLOOKUP($A22,'Return Data'!$B$7:$R$2843,12,0)</f>
        <v>3.5182000000000002</v>
      </c>
      <c r="K22" s="66">
        <f t="shared" si="3"/>
        <v>25</v>
      </c>
      <c r="L22" s="65">
        <f>VLOOKUP($A22,'Return Data'!$B$7:$R$2843,13,0)</f>
        <v>8.4368999999999996</v>
      </c>
      <c r="M22" s="66">
        <f t="shared" si="4"/>
        <v>15</v>
      </c>
      <c r="N22" s="65">
        <f>VLOOKUP($A22,'Return Data'!$B$7:$R$2843,17,0)</f>
        <v>8.8351000000000006</v>
      </c>
      <c r="O22" s="66">
        <f t="shared" si="5"/>
        <v>9</v>
      </c>
      <c r="P22" s="65">
        <f>VLOOKUP($A22,'Return Data'!$B$7:$R$2843,14,0)</f>
        <v>8.2883999999999993</v>
      </c>
      <c r="Q22" s="66">
        <f t="shared" si="6"/>
        <v>9</v>
      </c>
      <c r="R22" s="65">
        <f>VLOOKUP($A22,'Return Data'!$B$7:$R$2843,16,0)</f>
        <v>8.3330000000000002</v>
      </c>
      <c r="S22" s="67">
        <f t="shared" si="7"/>
        <v>15</v>
      </c>
    </row>
    <row r="23" spans="1:19" x14ac:dyDescent="0.3">
      <c r="A23" s="82" t="s">
        <v>1437</v>
      </c>
      <c r="B23" s="64">
        <f>VLOOKUP($A23,'Return Data'!$B$7:$R$2843,3,0)</f>
        <v>44302</v>
      </c>
      <c r="C23" s="65">
        <f>VLOOKUP($A23,'Return Data'!$B$7:$R$2843,4,0)</f>
        <v>43.566800000000001</v>
      </c>
      <c r="D23" s="65">
        <f>VLOOKUP($A23,'Return Data'!$B$7:$R$2843,9,0)</f>
        <v>12.829499999999999</v>
      </c>
      <c r="E23" s="66">
        <f t="shared" si="0"/>
        <v>4</v>
      </c>
      <c r="F23" s="65">
        <f>VLOOKUP($A23,'Return Data'!$B$7:$R$2843,10,0)</f>
        <v>1.4663999999999999</v>
      </c>
      <c r="G23" s="66">
        <f t="shared" si="1"/>
        <v>24</v>
      </c>
      <c r="H23" s="65">
        <f>VLOOKUP($A23,'Return Data'!$B$7:$R$2843,11,0)</f>
        <v>3.5924999999999998</v>
      </c>
      <c r="I23" s="66">
        <f t="shared" si="2"/>
        <v>17</v>
      </c>
      <c r="J23" s="65">
        <f>VLOOKUP($A23,'Return Data'!$B$7:$R$2843,12,0)</f>
        <v>4.3907999999999996</v>
      </c>
      <c r="K23" s="66">
        <f t="shared" si="3"/>
        <v>12</v>
      </c>
      <c r="L23" s="65">
        <f>VLOOKUP($A23,'Return Data'!$B$7:$R$2843,13,0)</f>
        <v>8.8440999999999992</v>
      </c>
      <c r="M23" s="66">
        <f t="shared" si="4"/>
        <v>9</v>
      </c>
      <c r="N23" s="65">
        <f>VLOOKUP($A23,'Return Data'!$B$7:$R$2843,17,0)</f>
        <v>9.2208000000000006</v>
      </c>
      <c r="O23" s="66">
        <f t="shared" si="5"/>
        <v>6</v>
      </c>
      <c r="P23" s="65">
        <f>VLOOKUP($A23,'Return Data'!$B$7:$R$2843,14,0)</f>
        <v>8.8510000000000009</v>
      </c>
      <c r="Q23" s="66">
        <f t="shared" si="6"/>
        <v>4</v>
      </c>
      <c r="R23" s="65">
        <f>VLOOKUP($A23,'Return Data'!$B$7:$R$2843,16,0)</f>
        <v>8.8003999999999998</v>
      </c>
      <c r="S23" s="67">
        <f t="shared" si="7"/>
        <v>6</v>
      </c>
    </row>
    <row r="24" spans="1:19" x14ac:dyDescent="0.3">
      <c r="A24" s="82" t="s">
        <v>1438</v>
      </c>
      <c r="B24" s="64">
        <f>VLOOKUP($A24,'Return Data'!$B$7:$R$2843,3,0)</f>
        <v>44302</v>
      </c>
      <c r="C24" s="65">
        <f>VLOOKUP($A24,'Return Data'!$B$7:$R$2843,4,0)</f>
        <v>21.6965</v>
      </c>
      <c r="D24" s="65">
        <f>VLOOKUP($A24,'Return Data'!$B$7:$R$2843,9,0)</f>
        <v>9.2266999999999992</v>
      </c>
      <c r="E24" s="66">
        <f t="shared" si="0"/>
        <v>21</v>
      </c>
      <c r="F24" s="65">
        <f>VLOOKUP($A24,'Return Data'!$B$7:$R$2843,10,0)</f>
        <v>2.2532000000000001</v>
      </c>
      <c r="G24" s="66">
        <f t="shared" si="1"/>
        <v>18</v>
      </c>
      <c r="H24" s="65">
        <f>VLOOKUP($A24,'Return Data'!$B$7:$R$2843,11,0)</f>
        <v>3.4487999999999999</v>
      </c>
      <c r="I24" s="66">
        <f t="shared" si="2"/>
        <v>19</v>
      </c>
      <c r="J24" s="65">
        <f>VLOOKUP($A24,'Return Data'!$B$7:$R$2843,12,0)</f>
        <v>3.8054999999999999</v>
      </c>
      <c r="K24" s="66">
        <f t="shared" si="3"/>
        <v>21</v>
      </c>
      <c r="L24" s="65">
        <f>VLOOKUP($A24,'Return Data'!$B$7:$R$2843,13,0)</f>
        <v>7.843</v>
      </c>
      <c r="M24" s="66">
        <f t="shared" si="4"/>
        <v>21</v>
      </c>
      <c r="N24" s="65">
        <f>VLOOKUP($A24,'Return Data'!$B$7:$R$2843,17,0)</f>
        <v>8.6547000000000001</v>
      </c>
      <c r="O24" s="66">
        <f t="shared" si="5"/>
        <v>12</v>
      </c>
      <c r="P24" s="65">
        <f>VLOOKUP($A24,'Return Data'!$B$7:$R$2843,14,0)</f>
        <v>8.3360000000000003</v>
      </c>
      <c r="Q24" s="66">
        <f t="shared" si="6"/>
        <v>8</v>
      </c>
      <c r="R24" s="65">
        <f>VLOOKUP($A24,'Return Data'!$B$7:$R$2843,16,0)</f>
        <v>8.5236000000000001</v>
      </c>
      <c r="S24" s="67">
        <f t="shared" si="7"/>
        <v>12</v>
      </c>
    </row>
    <row r="25" spans="1:19" x14ac:dyDescent="0.3">
      <c r="A25" s="82" t="s">
        <v>1440</v>
      </c>
      <c r="B25" s="64">
        <f>VLOOKUP($A25,'Return Data'!$B$7:$R$2843,3,0)</f>
        <v>44302</v>
      </c>
      <c r="C25" s="65">
        <f>VLOOKUP($A25,'Return Data'!$B$7:$R$2843,4,0)</f>
        <v>11.997199999999999</v>
      </c>
      <c r="D25" s="65">
        <f>VLOOKUP($A25,'Return Data'!$B$7:$R$2843,9,0)</f>
        <v>7.4268000000000001</v>
      </c>
      <c r="E25" s="66">
        <f t="shared" si="0"/>
        <v>25</v>
      </c>
      <c r="F25" s="65">
        <f>VLOOKUP($A25,'Return Data'!$B$7:$R$2843,10,0)</f>
        <v>1.8911</v>
      </c>
      <c r="G25" s="66">
        <f t="shared" si="1"/>
        <v>20</v>
      </c>
      <c r="H25" s="65">
        <f>VLOOKUP($A25,'Return Data'!$B$7:$R$2843,11,0)</f>
        <v>2.9756</v>
      </c>
      <c r="I25" s="66">
        <f t="shared" si="2"/>
        <v>25</v>
      </c>
      <c r="J25" s="65">
        <f>VLOOKUP($A25,'Return Data'!$B$7:$R$2843,12,0)</f>
        <v>3.6082999999999998</v>
      </c>
      <c r="K25" s="66">
        <f t="shared" si="3"/>
        <v>24</v>
      </c>
      <c r="L25" s="65">
        <f>VLOOKUP($A25,'Return Data'!$B$7:$R$2843,13,0)</f>
        <v>7.8604000000000003</v>
      </c>
      <c r="M25" s="66">
        <f t="shared" si="4"/>
        <v>20</v>
      </c>
      <c r="N25" s="65"/>
      <c r="O25" s="66"/>
      <c r="P25" s="65"/>
      <c r="Q25" s="66"/>
      <c r="R25" s="65">
        <f>VLOOKUP($A25,'Return Data'!$B$7:$R$2843,16,0)</f>
        <v>8.6066000000000003</v>
      </c>
      <c r="S25" s="67">
        <f t="shared" si="7"/>
        <v>10</v>
      </c>
    </row>
    <row r="26" spans="1:19" x14ac:dyDescent="0.3">
      <c r="A26" s="82" t="s">
        <v>1443</v>
      </c>
      <c r="B26" s="64">
        <f>VLOOKUP($A26,'Return Data'!$B$7:$R$2843,3,0)</f>
        <v>44302</v>
      </c>
      <c r="C26" s="65">
        <f>VLOOKUP($A26,'Return Data'!$B$7:$R$2843,4,0)</f>
        <v>12.732699999999999</v>
      </c>
      <c r="D26" s="65">
        <f>VLOOKUP($A26,'Return Data'!$B$7:$R$2843,9,0)</f>
        <v>10.947800000000001</v>
      </c>
      <c r="E26" s="66">
        <f t="shared" si="0"/>
        <v>15</v>
      </c>
      <c r="F26" s="65">
        <f>VLOOKUP($A26,'Return Data'!$B$7:$R$2843,10,0)</f>
        <v>3.2839</v>
      </c>
      <c r="G26" s="66">
        <f t="shared" si="1"/>
        <v>6</v>
      </c>
      <c r="H26" s="65">
        <f>VLOOKUP($A26,'Return Data'!$B$7:$R$2843,11,0)</f>
        <v>3.8086000000000002</v>
      </c>
      <c r="I26" s="66">
        <f t="shared" si="2"/>
        <v>15</v>
      </c>
      <c r="J26" s="65">
        <f>VLOOKUP($A26,'Return Data'!$B$7:$R$2843,12,0)</f>
        <v>4.1890999999999998</v>
      </c>
      <c r="K26" s="66">
        <f t="shared" si="3"/>
        <v>16</v>
      </c>
      <c r="L26" s="65">
        <f>VLOOKUP($A26,'Return Data'!$B$7:$R$2843,13,0)</f>
        <v>7.8695000000000004</v>
      </c>
      <c r="M26" s="66">
        <f t="shared" si="4"/>
        <v>19</v>
      </c>
      <c r="N26" s="65">
        <f>VLOOKUP($A26,'Return Data'!$B$7:$R$2843,17,0)</f>
        <v>8.4426000000000005</v>
      </c>
      <c r="O26" s="66">
        <f t="shared" ref="O26:O33" si="8">RANK(N26,N$8:N$33,0)</f>
        <v>13</v>
      </c>
      <c r="P26" s="65"/>
      <c r="Q26" s="66"/>
      <c r="R26" s="65">
        <f>VLOOKUP($A26,'Return Data'!$B$7:$R$2843,16,0)</f>
        <v>8.1385000000000005</v>
      </c>
      <c r="S26" s="67">
        <f t="shared" si="7"/>
        <v>17</v>
      </c>
    </row>
    <row r="27" spans="1:19" x14ac:dyDescent="0.3">
      <c r="A27" s="82" t="s">
        <v>1445</v>
      </c>
      <c r="B27" s="64">
        <f>VLOOKUP($A27,'Return Data'!$B$7:$R$2843,3,0)</f>
        <v>44302</v>
      </c>
      <c r="C27" s="65">
        <f>VLOOKUP($A27,'Return Data'!$B$7:$R$2843,4,0)</f>
        <v>43.169899999999998</v>
      </c>
      <c r="D27" s="65">
        <f>VLOOKUP($A27,'Return Data'!$B$7:$R$2843,9,0)</f>
        <v>13.9672</v>
      </c>
      <c r="E27" s="66">
        <f t="shared" si="0"/>
        <v>2</v>
      </c>
      <c r="F27" s="65">
        <f>VLOOKUP($A27,'Return Data'!$B$7:$R$2843,10,0)</f>
        <v>4.5907</v>
      </c>
      <c r="G27" s="66">
        <f t="shared" si="1"/>
        <v>3</v>
      </c>
      <c r="H27" s="65">
        <f>VLOOKUP($A27,'Return Data'!$B$7:$R$2843,11,0)</f>
        <v>5.4905999999999997</v>
      </c>
      <c r="I27" s="66">
        <f t="shared" si="2"/>
        <v>2</v>
      </c>
      <c r="J27" s="65">
        <f>VLOOKUP($A27,'Return Data'!$B$7:$R$2843,12,0)</f>
        <v>5.8830999999999998</v>
      </c>
      <c r="K27" s="66">
        <f t="shared" si="3"/>
        <v>3</v>
      </c>
      <c r="L27" s="65">
        <f>VLOOKUP($A27,'Return Data'!$B$7:$R$2843,13,0)</f>
        <v>9.2422000000000004</v>
      </c>
      <c r="M27" s="66">
        <f t="shared" si="4"/>
        <v>8</v>
      </c>
      <c r="N27" s="65">
        <f>VLOOKUP($A27,'Return Data'!$B$7:$R$2843,17,0)</f>
        <v>9.2857000000000003</v>
      </c>
      <c r="O27" s="66">
        <f t="shared" si="8"/>
        <v>5</v>
      </c>
      <c r="P27" s="65">
        <f>VLOOKUP($A27,'Return Data'!$B$7:$R$2843,14,0)</f>
        <v>8.5202000000000009</v>
      </c>
      <c r="Q27" s="66">
        <f t="shared" ref="Q27:Q33" si="9">RANK(P27,P$8:P$33,0)</f>
        <v>7</v>
      </c>
      <c r="R27" s="65">
        <f>VLOOKUP($A27,'Return Data'!$B$7:$R$2843,16,0)</f>
        <v>8.8201999999999998</v>
      </c>
      <c r="S27" s="67">
        <f t="shared" si="7"/>
        <v>5</v>
      </c>
    </row>
    <row r="28" spans="1:19" x14ac:dyDescent="0.3">
      <c r="A28" s="82" t="s">
        <v>1447</v>
      </c>
      <c r="B28" s="64">
        <f>VLOOKUP($A28,'Return Data'!$B$7:$R$2843,3,0)</f>
        <v>44302</v>
      </c>
      <c r="C28" s="65">
        <f>VLOOKUP($A28,'Return Data'!$B$7:$R$2843,4,0)</f>
        <v>37.9649</v>
      </c>
      <c r="D28" s="65">
        <f>VLOOKUP($A28,'Return Data'!$B$7:$R$2843,9,0)</f>
        <v>8.6160999999999994</v>
      </c>
      <c r="E28" s="66">
        <f t="shared" si="0"/>
        <v>23</v>
      </c>
      <c r="F28" s="65">
        <f>VLOOKUP($A28,'Return Data'!$B$7:$R$2843,10,0)</f>
        <v>2.1701000000000001</v>
      </c>
      <c r="G28" s="66">
        <f t="shared" si="1"/>
        <v>19</v>
      </c>
      <c r="H28" s="65">
        <f>VLOOKUP($A28,'Return Data'!$B$7:$R$2843,11,0)</f>
        <v>2.9333999999999998</v>
      </c>
      <c r="I28" s="66">
        <f t="shared" si="2"/>
        <v>26</v>
      </c>
      <c r="J28" s="65">
        <f>VLOOKUP($A28,'Return Data'!$B$7:$R$2843,12,0)</f>
        <v>3.86</v>
      </c>
      <c r="K28" s="66">
        <f t="shared" si="3"/>
        <v>20</v>
      </c>
      <c r="L28" s="65">
        <f>VLOOKUP($A28,'Return Data'!$B$7:$R$2843,13,0)</f>
        <v>7.9781000000000004</v>
      </c>
      <c r="M28" s="66">
        <f t="shared" si="4"/>
        <v>18</v>
      </c>
      <c r="N28" s="65">
        <f>VLOOKUP($A28,'Return Data'!$B$7:$R$2843,17,0)</f>
        <v>3.5487000000000002</v>
      </c>
      <c r="O28" s="66">
        <f t="shared" si="8"/>
        <v>19</v>
      </c>
      <c r="P28" s="65">
        <f>VLOOKUP($A28,'Return Data'!$B$7:$R$2843,14,0)</f>
        <v>4.4109999999999996</v>
      </c>
      <c r="Q28" s="66">
        <f t="shared" si="9"/>
        <v>19</v>
      </c>
      <c r="R28" s="65">
        <f>VLOOKUP($A28,'Return Data'!$B$7:$R$2843,16,0)</f>
        <v>7.6712999999999996</v>
      </c>
      <c r="S28" s="67">
        <f t="shared" si="7"/>
        <v>20</v>
      </c>
    </row>
    <row r="29" spans="1:19" x14ac:dyDescent="0.3">
      <c r="A29" s="82" t="s">
        <v>1449</v>
      </c>
      <c r="B29" s="64">
        <f>VLOOKUP($A29,'Return Data'!$B$7:$R$2843,3,0)</f>
        <v>44302</v>
      </c>
      <c r="C29" s="65">
        <f>VLOOKUP($A29,'Return Data'!$B$7:$R$2843,4,0)</f>
        <v>36.415300000000002</v>
      </c>
      <c r="D29" s="65">
        <f>VLOOKUP($A29,'Return Data'!$B$7:$R$2843,9,0)</f>
        <v>12.482200000000001</v>
      </c>
      <c r="E29" s="66">
        <f t="shared" si="0"/>
        <v>6</v>
      </c>
      <c r="F29" s="65">
        <f>VLOOKUP($A29,'Return Data'!$B$7:$R$2843,10,0)</f>
        <v>1.3062</v>
      </c>
      <c r="G29" s="66">
        <f t="shared" si="1"/>
        <v>25</v>
      </c>
      <c r="H29" s="65">
        <f>VLOOKUP($A29,'Return Data'!$B$7:$R$2843,11,0)</f>
        <v>2.9914999999999998</v>
      </c>
      <c r="I29" s="66">
        <f t="shared" si="2"/>
        <v>24</v>
      </c>
      <c r="J29" s="65">
        <f>VLOOKUP($A29,'Return Data'!$B$7:$R$2843,12,0)</f>
        <v>3.4241999999999999</v>
      </c>
      <c r="K29" s="66">
        <f t="shared" si="3"/>
        <v>26</v>
      </c>
      <c r="L29" s="65">
        <f>VLOOKUP($A29,'Return Data'!$B$7:$R$2843,13,0)</f>
        <v>8.5833999999999993</v>
      </c>
      <c r="M29" s="66">
        <f t="shared" si="4"/>
        <v>12</v>
      </c>
      <c r="N29" s="65">
        <f>VLOOKUP($A29,'Return Data'!$B$7:$R$2843,17,0)</f>
        <v>3.3287</v>
      </c>
      <c r="O29" s="66">
        <f t="shared" si="8"/>
        <v>20</v>
      </c>
      <c r="P29" s="65">
        <f>VLOOKUP($A29,'Return Data'!$B$7:$R$2843,14,0)</f>
        <v>4.6459000000000001</v>
      </c>
      <c r="Q29" s="66">
        <f t="shared" si="9"/>
        <v>18</v>
      </c>
      <c r="R29" s="65">
        <f>VLOOKUP($A29,'Return Data'!$B$7:$R$2843,16,0)</f>
        <v>7.3556999999999997</v>
      </c>
      <c r="S29" s="67">
        <f t="shared" si="7"/>
        <v>22</v>
      </c>
    </row>
    <row r="30" spans="1:19" x14ac:dyDescent="0.3">
      <c r="A30" s="82" t="s">
        <v>1450</v>
      </c>
      <c r="B30" s="64">
        <f>VLOOKUP($A30,'Return Data'!$B$7:$R$2843,3,0)</f>
        <v>44302</v>
      </c>
      <c r="C30" s="65">
        <f>VLOOKUP($A30,'Return Data'!$B$7:$R$2843,4,0)</f>
        <v>26.095500000000001</v>
      </c>
      <c r="D30" s="65">
        <f>VLOOKUP($A30,'Return Data'!$B$7:$R$2843,9,0)</f>
        <v>9.9694000000000003</v>
      </c>
      <c r="E30" s="66">
        <f t="shared" si="0"/>
        <v>19</v>
      </c>
      <c r="F30" s="65">
        <f>VLOOKUP($A30,'Return Data'!$B$7:$R$2843,10,0)</f>
        <v>1.1592</v>
      </c>
      <c r="G30" s="66">
        <f t="shared" si="1"/>
        <v>26</v>
      </c>
      <c r="H30" s="65">
        <f>VLOOKUP($A30,'Return Data'!$B$7:$R$2843,11,0)</f>
        <v>3.2147000000000001</v>
      </c>
      <c r="I30" s="66">
        <f t="shared" si="2"/>
        <v>23</v>
      </c>
      <c r="J30" s="65">
        <f>VLOOKUP($A30,'Return Data'!$B$7:$R$2843,12,0)</f>
        <v>3.7884000000000002</v>
      </c>
      <c r="K30" s="66">
        <f t="shared" si="3"/>
        <v>23</v>
      </c>
      <c r="L30" s="65">
        <f>VLOOKUP($A30,'Return Data'!$B$7:$R$2843,13,0)</f>
        <v>8.3754000000000008</v>
      </c>
      <c r="M30" s="66">
        <f t="shared" si="4"/>
        <v>16</v>
      </c>
      <c r="N30" s="65">
        <f>VLOOKUP($A30,'Return Data'!$B$7:$R$2843,17,0)</f>
        <v>8.8345000000000002</v>
      </c>
      <c r="O30" s="66">
        <f t="shared" si="8"/>
        <v>10</v>
      </c>
      <c r="P30" s="65">
        <f>VLOOKUP($A30,'Return Data'!$B$7:$R$2843,14,0)</f>
        <v>8.2346000000000004</v>
      </c>
      <c r="Q30" s="66">
        <f t="shared" si="9"/>
        <v>11</v>
      </c>
      <c r="R30" s="65">
        <f>VLOOKUP($A30,'Return Data'!$B$7:$R$2843,16,0)</f>
        <v>8.5532000000000004</v>
      </c>
      <c r="S30" s="67">
        <f t="shared" si="7"/>
        <v>11</v>
      </c>
    </row>
    <row r="31" spans="1:19" x14ac:dyDescent="0.3">
      <c r="A31" s="82" t="s">
        <v>1453</v>
      </c>
      <c r="B31" s="64">
        <f>VLOOKUP($A31,'Return Data'!$B$7:$R$2843,3,0)</f>
        <v>44302</v>
      </c>
      <c r="C31" s="65">
        <f>VLOOKUP($A31,'Return Data'!$B$7:$R$2843,4,0)</f>
        <v>34.665799999999997</v>
      </c>
      <c r="D31" s="65">
        <f>VLOOKUP($A31,'Return Data'!$B$7:$R$2843,9,0)</f>
        <v>7.2344999999999997</v>
      </c>
      <c r="E31" s="66">
        <f t="shared" si="0"/>
        <v>26</v>
      </c>
      <c r="F31" s="65">
        <f>VLOOKUP($A31,'Return Data'!$B$7:$R$2843,10,0)</f>
        <v>3.3273000000000001</v>
      </c>
      <c r="G31" s="66">
        <f t="shared" si="1"/>
        <v>5</v>
      </c>
      <c r="H31" s="65">
        <f>VLOOKUP($A31,'Return Data'!$B$7:$R$2843,11,0)</f>
        <v>3.7835999999999999</v>
      </c>
      <c r="I31" s="66">
        <f t="shared" si="2"/>
        <v>16</v>
      </c>
      <c r="J31" s="65">
        <f>VLOOKUP($A31,'Return Data'!$B$7:$R$2843,12,0)</f>
        <v>4.0449000000000002</v>
      </c>
      <c r="K31" s="66">
        <f t="shared" si="3"/>
        <v>19</v>
      </c>
      <c r="L31" s="65">
        <f>VLOOKUP($A31,'Return Data'!$B$7:$R$2843,13,0)</f>
        <v>8.8079999999999998</v>
      </c>
      <c r="M31" s="66">
        <f t="shared" si="4"/>
        <v>10</v>
      </c>
      <c r="N31" s="65">
        <f>VLOOKUP($A31,'Return Data'!$B$7:$R$2843,17,0)</f>
        <v>1.5792999999999999</v>
      </c>
      <c r="O31" s="66">
        <f t="shared" si="8"/>
        <v>23</v>
      </c>
      <c r="P31" s="65">
        <f>VLOOKUP($A31,'Return Data'!$B$7:$R$2843,14,0)</f>
        <v>3.5404</v>
      </c>
      <c r="Q31" s="66">
        <f t="shared" si="9"/>
        <v>23</v>
      </c>
      <c r="R31" s="65">
        <f>VLOOKUP($A31,'Return Data'!$B$7:$R$2843,16,0)</f>
        <v>7.1139999999999999</v>
      </c>
      <c r="S31" s="67">
        <f t="shared" si="7"/>
        <v>24</v>
      </c>
    </row>
    <row r="32" spans="1:19" x14ac:dyDescent="0.3">
      <c r="A32" s="82" t="s">
        <v>1455</v>
      </c>
      <c r="B32" s="64">
        <f>VLOOKUP($A32,'Return Data'!$B$7:$R$2843,3,0)</f>
        <v>44302</v>
      </c>
      <c r="C32" s="65">
        <f>VLOOKUP($A32,'Return Data'!$B$7:$R$2843,4,0)</f>
        <v>40.508400000000002</v>
      </c>
      <c r="D32" s="65">
        <f>VLOOKUP($A32,'Return Data'!$B$7:$R$2843,9,0)</f>
        <v>9.1036000000000001</v>
      </c>
      <c r="E32" s="66">
        <f t="shared" si="0"/>
        <v>22</v>
      </c>
      <c r="F32" s="65">
        <f>VLOOKUP($A32,'Return Data'!$B$7:$R$2843,10,0)</f>
        <v>1.5177</v>
      </c>
      <c r="G32" s="66">
        <f t="shared" si="1"/>
        <v>23</v>
      </c>
      <c r="H32" s="65">
        <f>VLOOKUP($A32,'Return Data'!$B$7:$R$2843,11,0)</f>
        <v>3.2848000000000002</v>
      </c>
      <c r="I32" s="66">
        <f t="shared" si="2"/>
        <v>21</v>
      </c>
      <c r="J32" s="65">
        <f>VLOOKUP($A32,'Return Data'!$B$7:$R$2843,12,0)</f>
        <v>3.8007</v>
      </c>
      <c r="K32" s="66">
        <f t="shared" si="3"/>
        <v>22</v>
      </c>
      <c r="L32" s="65">
        <f>VLOOKUP($A32,'Return Data'!$B$7:$R$2843,13,0)</f>
        <v>8.7584999999999997</v>
      </c>
      <c r="M32" s="66">
        <f t="shared" si="4"/>
        <v>11</v>
      </c>
      <c r="N32" s="65">
        <f>VLOOKUP($A32,'Return Data'!$B$7:$R$2843,17,0)</f>
        <v>9.0658999999999992</v>
      </c>
      <c r="O32" s="66">
        <f t="shared" si="8"/>
        <v>7</v>
      </c>
      <c r="P32" s="65">
        <f>VLOOKUP($A32,'Return Data'!$B$7:$R$2843,14,0)</f>
        <v>6.3910999999999998</v>
      </c>
      <c r="Q32" s="66">
        <f t="shared" si="9"/>
        <v>16</v>
      </c>
      <c r="R32" s="65">
        <f>VLOOKUP($A32,'Return Data'!$B$7:$R$2843,16,0)</f>
        <v>8.1460000000000008</v>
      </c>
      <c r="S32" s="67">
        <f t="shared" si="7"/>
        <v>16</v>
      </c>
    </row>
    <row r="33" spans="1:19" x14ac:dyDescent="0.3">
      <c r="A33" s="82" t="s">
        <v>1456</v>
      </c>
      <c r="B33" s="64">
        <f>VLOOKUP($A33,'Return Data'!$B$7:$R$2843,3,0)</f>
        <v>44302</v>
      </c>
      <c r="C33" s="65">
        <f>VLOOKUP($A33,'Return Data'!$B$7:$R$2843,4,0)</f>
        <v>24.4283</v>
      </c>
      <c r="D33" s="65">
        <f>VLOOKUP($A33,'Return Data'!$B$7:$R$2843,9,0)</f>
        <v>10.204700000000001</v>
      </c>
      <c r="E33" s="66">
        <f t="shared" si="0"/>
        <v>18</v>
      </c>
      <c r="F33" s="65">
        <f>VLOOKUP($A33,'Return Data'!$B$7:$R$2843,10,0)</f>
        <v>3.0924999999999998</v>
      </c>
      <c r="G33" s="66">
        <f t="shared" si="1"/>
        <v>9</v>
      </c>
      <c r="H33" s="65">
        <f>VLOOKUP($A33,'Return Data'!$B$7:$R$2843,11,0)</f>
        <v>4.0103</v>
      </c>
      <c r="I33" s="66">
        <f t="shared" si="2"/>
        <v>11</v>
      </c>
      <c r="J33" s="65">
        <f>VLOOKUP($A33,'Return Data'!$B$7:$R$2843,12,0)</f>
        <v>4.6204999999999998</v>
      </c>
      <c r="K33" s="66">
        <f t="shared" si="3"/>
        <v>10</v>
      </c>
      <c r="L33" s="65">
        <f>VLOOKUP($A33,'Return Data'!$B$7:$R$2843,13,0)</f>
        <v>9.2642000000000007</v>
      </c>
      <c r="M33" s="66">
        <f t="shared" si="4"/>
        <v>7</v>
      </c>
      <c r="N33" s="65">
        <f>VLOOKUP($A33,'Return Data'!$B$7:$R$2843,17,0)</f>
        <v>2.6337000000000002</v>
      </c>
      <c r="O33" s="66">
        <f t="shared" si="8"/>
        <v>21</v>
      </c>
      <c r="P33" s="65">
        <f>VLOOKUP($A33,'Return Data'!$B$7:$R$2843,14,0)</f>
        <v>4.0049999999999999</v>
      </c>
      <c r="Q33" s="66">
        <f t="shared" si="9"/>
        <v>20</v>
      </c>
      <c r="R33" s="65">
        <f>VLOOKUP($A33,'Return Data'!$B$7:$R$2843,16,0)</f>
        <v>7.2816000000000001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11.276565384615385</v>
      </c>
      <c r="E35" s="88"/>
      <c r="F35" s="89">
        <f>AVERAGE(F8:F33)</f>
        <v>3.1867653846153852</v>
      </c>
      <c r="G35" s="88"/>
      <c r="H35" s="89">
        <f>AVERAGE(H8:H33)</f>
        <v>4.5428769230769239</v>
      </c>
      <c r="I35" s="88"/>
      <c r="J35" s="89">
        <f>AVERAGE(J8:J33)</f>
        <v>4.7036230769230762</v>
      </c>
      <c r="K35" s="88"/>
      <c r="L35" s="89">
        <f>AVERAGE(L8:L33)</f>
        <v>8.0470307692307692</v>
      </c>
      <c r="M35" s="88"/>
      <c r="N35" s="89">
        <f>AVERAGE(N8:N33)</f>
        <v>6.4200679999999988</v>
      </c>
      <c r="O35" s="88"/>
      <c r="P35" s="89">
        <f>AVERAGE(P8:P33)</f>
        <v>6.6324291666666673</v>
      </c>
      <c r="Q35" s="88"/>
      <c r="R35" s="89">
        <f>AVERAGE(R8:R33)</f>
        <v>8.138799999999998</v>
      </c>
      <c r="S35" s="90"/>
    </row>
    <row r="36" spans="1:19" x14ac:dyDescent="0.3">
      <c r="A36" s="87" t="s">
        <v>28</v>
      </c>
      <c r="B36" s="88"/>
      <c r="C36" s="88"/>
      <c r="D36" s="89">
        <f>MIN(D8:D33)</f>
        <v>7.2344999999999997</v>
      </c>
      <c r="E36" s="88"/>
      <c r="F36" s="89">
        <f>MIN(F8:F33)</f>
        <v>1.1592</v>
      </c>
      <c r="G36" s="88"/>
      <c r="H36" s="89">
        <f>MIN(H8:H33)</f>
        <v>2.9333999999999998</v>
      </c>
      <c r="I36" s="88"/>
      <c r="J36" s="89">
        <f>MIN(J8:J33)</f>
        <v>3.4241999999999999</v>
      </c>
      <c r="K36" s="88"/>
      <c r="L36" s="89">
        <f>MIN(L8:L33)</f>
        <v>-2.9832000000000001</v>
      </c>
      <c r="M36" s="88"/>
      <c r="N36" s="89">
        <f>MIN(N8:N33)</f>
        <v>-7.3235999999999999</v>
      </c>
      <c r="O36" s="88"/>
      <c r="P36" s="89">
        <f>MIN(P8:P33)</f>
        <v>-2.8668</v>
      </c>
      <c r="Q36" s="88"/>
      <c r="R36" s="89">
        <f>MIN(R8:R33)</f>
        <v>4.6638000000000002</v>
      </c>
      <c r="S36" s="90"/>
    </row>
    <row r="37" spans="1:19" ht="15" thickBot="1" x14ac:dyDescent="0.35">
      <c r="A37" s="91" t="s">
        <v>29</v>
      </c>
      <c r="B37" s="92"/>
      <c r="C37" s="92"/>
      <c r="D37" s="93">
        <f>MAX(D8:D33)</f>
        <v>21.764299999999999</v>
      </c>
      <c r="E37" s="92"/>
      <c r="F37" s="93">
        <f>MAX(F8:F33)</f>
        <v>15.256500000000001</v>
      </c>
      <c r="G37" s="92"/>
      <c r="H37" s="93">
        <f>MAX(H8:H33)</f>
        <v>20.914899999999999</v>
      </c>
      <c r="I37" s="92"/>
      <c r="J37" s="93">
        <f>MAX(J8:J33)</f>
        <v>9.0462000000000007</v>
      </c>
      <c r="K37" s="92"/>
      <c r="L37" s="93">
        <f>MAX(L8:L33)</f>
        <v>11.4808</v>
      </c>
      <c r="M37" s="92"/>
      <c r="N37" s="93">
        <f>MAX(N8:N33)</f>
        <v>9.8483999999999998</v>
      </c>
      <c r="O37" s="92"/>
      <c r="P37" s="93">
        <f>MAX(P8:P33)</f>
        <v>9.0480999999999998</v>
      </c>
      <c r="Q37" s="92"/>
      <c r="R37" s="93">
        <f>MAX(R8:R33)</f>
        <v>9.4764999999999997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1604</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1397</v>
      </c>
      <c r="B8" s="64">
        <f>VLOOKUP($A8,'Return Data'!$B$7:$R$2843,3,0)</f>
        <v>44302</v>
      </c>
      <c r="C8" s="65">
        <f>VLOOKUP($A8,'Return Data'!$B$7:$R$2843,4,0)</f>
        <v>36.661499999999997</v>
      </c>
      <c r="D8" s="65">
        <f>VLOOKUP($A8,'Return Data'!$B$7:$R$2843,9,0)</f>
        <v>12.873200000000001</v>
      </c>
      <c r="E8" s="66">
        <f t="shared" ref="E8:E33" si="0">RANK(D8,D$8:D$33,0)</f>
        <v>3</v>
      </c>
      <c r="F8" s="65">
        <f>VLOOKUP($A8,'Return Data'!$B$7:$R$2843,10,0)</f>
        <v>2.5266999999999999</v>
      </c>
      <c r="G8" s="66">
        <f t="shared" ref="G8:G33" si="1">RANK(F8,F$8:F$33,0)</f>
        <v>6</v>
      </c>
      <c r="H8" s="65">
        <f>VLOOKUP($A8,'Return Data'!$B$7:$R$2843,11,0)</f>
        <v>3.9662999999999999</v>
      </c>
      <c r="I8" s="66">
        <f t="shared" ref="I8:I33" si="2">RANK(H8,H$8:H$33,0)</f>
        <v>4</v>
      </c>
      <c r="J8" s="65">
        <f>VLOOKUP($A8,'Return Data'!$B$7:$R$2843,12,0)</f>
        <v>6.3316999999999997</v>
      </c>
      <c r="K8" s="66">
        <f t="shared" ref="K8:K33" si="3">RANK(J8,J$8:J$33,0)</f>
        <v>2</v>
      </c>
      <c r="L8" s="65">
        <f>VLOOKUP($A8,'Return Data'!$B$7:$R$2843,13,0)</f>
        <v>10.6943</v>
      </c>
      <c r="M8" s="66">
        <f t="shared" ref="M8:M33" si="4">RANK(L8,L$8:L$33,0)</f>
        <v>1</v>
      </c>
      <c r="N8" s="65">
        <f>VLOOKUP($A8,'Return Data'!$B$7:$R$2843,17,0)</f>
        <v>8.8811</v>
      </c>
      <c r="O8" s="66">
        <f t="shared" ref="O8:O24" si="5">RANK(N8,N$8:N$33,0)</f>
        <v>3</v>
      </c>
      <c r="P8" s="65">
        <f>VLOOKUP($A8,'Return Data'!$B$7:$R$2843,14,0)</f>
        <v>8.2083999999999993</v>
      </c>
      <c r="Q8" s="66">
        <f t="shared" ref="Q8:Q24" si="6">RANK(P8,P$8:P$33,0)</f>
        <v>2</v>
      </c>
      <c r="R8" s="65">
        <f>VLOOKUP($A8,'Return Data'!$B$7:$R$2843,16,0)</f>
        <v>7.5056000000000003</v>
      </c>
      <c r="S8" s="67">
        <f t="shared" ref="S8:S33" si="7">RANK(R8,R$8:R$33,0)</f>
        <v>11</v>
      </c>
    </row>
    <row r="9" spans="1:19" x14ac:dyDescent="0.3">
      <c r="A9" s="82" t="s">
        <v>1400</v>
      </c>
      <c r="B9" s="64">
        <f>VLOOKUP($A9,'Return Data'!$B$7:$R$2843,3,0)</f>
        <v>44302</v>
      </c>
      <c r="C9" s="65">
        <f>VLOOKUP($A9,'Return Data'!$B$7:$R$2843,4,0)</f>
        <v>23.9452</v>
      </c>
      <c r="D9" s="65">
        <f>VLOOKUP($A9,'Return Data'!$B$7:$R$2843,9,0)</f>
        <v>10.988099999999999</v>
      </c>
      <c r="E9" s="66">
        <f t="shared" si="0"/>
        <v>11</v>
      </c>
      <c r="F9" s="65">
        <f>VLOOKUP($A9,'Return Data'!$B$7:$R$2843,10,0)</f>
        <v>2.2216999999999998</v>
      </c>
      <c r="G9" s="66">
        <f t="shared" si="1"/>
        <v>11</v>
      </c>
      <c r="H9" s="65">
        <f>VLOOKUP($A9,'Return Data'!$B$7:$R$2843,11,0)</f>
        <v>3.5743999999999998</v>
      </c>
      <c r="I9" s="66">
        <f t="shared" si="2"/>
        <v>9</v>
      </c>
      <c r="J9" s="65">
        <f>VLOOKUP($A9,'Return Data'!$B$7:$R$2843,12,0)</f>
        <v>4.2297000000000002</v>
      </c>
      <c r="K9" s="66">
        <f t="shared" si="3"/>
        <v>9</v>
      </c>
      <c r="L9" s="65">
        <f>VLOOKUP($A9,'Return Data'!$B$7:$R$2843,13,0)</f>
        <v>8.5137999999999998</v>
      </c>
      <c r="M9" s="66">
        <f t="shared" si="4"/>
        <v>7</v>
      </c>
      <c r="N9" s="65">
        <f>VLOOKUP($A9,'Return Data'!$B$7:$R$2843,17,0)</f>
        <v>8.7006999999999994</v>
      </c>
      <c r="O9" s="66">
        <f t="shared" si="5"/>
        <v>4</v>
      </c>
      <c r="P9" s="65">
        <f>VLOOKUP($A9,'Return Data'!$B$7:$R$2843,14,0)</f>
        <v>8.1706000000000003</v>
      </c>
      <c r="Q9" s="66">
        <f t="shared" si="6"/>
        <v>4</v>
      </c>
      <c r="R9" s="65">
        <f>VLOOKUP($A9,'Return Data'!$B$7:$R$2843,16,0)</f>
        <v>8.0794999999999995</v>
      </c>
      <c r="S9" s="67">
        <f t="shared" si="7"/>
        <v>4</v>
      </c>
    </row>
    <row r="10" spans="1:19" x14ac:dyDescent="0.3">
      <c r="A10" s="82" t="s">
        <v>1401</v>
      </c>
      <c r="B10" s="64">
        <f>VLOOKUP($A10,'Return Data'!$B$7:$R$2843,3,0)</f>
        <v>44302</v>
      </c>
      <c r="C10" s="65">
        <f>VLOOKUP($A10,'Return Data'!$B$7:$R$2843,4,0)</f>
        <v>22.915099999999999</v>
      </c>
      <c r="D10" s="65">
        <f>VLOOKUP($A10,'Return Data'!$B$7:$R$2843,9,0)</f>
        <v>11.052199999999999</v>
      </c>
      <c r="E10" s="66">
        <f t="shared" si="0"/>
        <v>9</v>
      </c>
      <c r="F10" s="65">
        <f>VLOOKUP($A10,'Return Data'!$B$7:$R$2843,10,0)</f>
        <v>3.6884000000000001</v>
      </c>
      <c r="G10" s="66">
        <f t="shared" si="1"/>
        <v>4</v>
      </c>
      <c r="H10" s="65">
        <f>VLOOKUP($A10,'Return Data'!$B$7:$R$2843,11,0)</f>
        <v>3.7389999999999999</v>
      </c>
      <c r="I10" s="66">
        <f t="shared" si="2"/>
        <v>6</v>
      </c>
      <c r="J10" s="65">
        <f>VLOOKUP($A10,'Return Data'!$B$7:$R$2843,12,0)</f>
        <v>4.4360999999999997</v>
      </c>
      <c r="K10" s="66">
        <f t="shared" si="3"/>
        <v>7</v>
      </c>
      <c r="L10" s="65">
        <f>VLOOKUP($A10,'Return Data'!$B$7:$R$2843,13,0)</f>
        <v>6.5347999999999997</v>
      </c>
      <c r="M10" s="66">
        <f t="shared" si="4"/>
        <v>22</v>
      </c>
      <c r="N10" s="65">
        <f>VLOOKUP($A10,'Return Data'!$B$7:$R$2843,17,0)</f>
        <v>7.4078999999999997</v>
      </c>
      <c r="O10" s="66">
        <f t="shared" si="5"/>
        <v>16</v>
      </c>
      <c r="P10" s="65">
        <f>VLOOKUP($A10,'Return Data'!$B$7:$R$2843,14,0)</f>
        <v>7.3151999999999999</v>
      </c>
      <c r="Q10" s="66">
        <f t="shared" si="6"/>
        <v>12</v>
      </c>
      <c r="R10" s="65">
        <f>VLOOKUP($A10,'Return Data'!$B$7:$R$2843,16,0)</f>
        <v>7.9782000000000002</v>
      </c>
      <c r="S10" s="67">
        <f t="shared" si="7"/>
        <v>6</v>
      </c>
    </row>
    <row r="11" spans="1:19" x14ac:dyDescent="0.3">
      <c r="A11" s="82" t="s">
        <v>1403</v>
      </c>
      <c r="B11" s="64">
        <f>VLOOKUP($A11,'Return Data'!$B$7:$R$2843,3,0)</f>
        <v>44302</v>
      </c>
      <c r="C11" s="65">
        <f>VLOOKUP($A11,'Return Data'!$B$7:$R$2843,4,0)</f>
        <v>24.5701</v>
      </c>
      <c r="D11" s="65">
        <f>VLOOKUP($A11,'Return Data'!$B$7:$R$2843,9,0)</f>
        <v>10.3988</v>
      </c>
      <c r="E11" s="66">
        <f t="shared" si="0"/>
        <v>13</v>
      </c>
      <c r="F11" s="65">
        <f>VLOOKUP($A11,'Return Data'!$B$7:$R$2843,10,0)</f>
        <v>2.0493999999999999</v>
      </c>
      <c r="G11" s="66">
        <f t="shared" si="1"/>
        <v>14</v>
      </c>
      <c r="H11" s="65">
        <f>VLOOKUP($A11,'Return Data'!$B$7:$R$2843,11,0)</f>
        <v>3.4836</v>
      </c>
      <c r="I11" s="66">
        <f t="shared" si="2"/>
        <v>10</v>
      </c>
      <c r="J11" s="65">
        <f>VLOOKUP($A11,'Return Data'!$B$7:$R$2843,12,0)</f>
        <v>4.4161999999999999</v>
      </c>
      <c r="K11" s="66">
        <f t="shared" si="3"/>
        <v>8</v>
      </c>
      <c r="L11" s="65">
        <f>VLOOKUP($A11,'Return Data'!$B$7:$R$2843,13,0)</f>
        <v>8.5501000000000005</v>
      </c>
      <c r="M11" s="66">
        <f t="shared" si="4"/>
        <v>6</v>
      </c>
      <c r="N11" s="65">
        <f>VLOOKUP($A11,'Return Data'!$B$7:$R$2843,17,0)</f>
        <v>7.4295999999999998</v>
      </c>
      <c r="O11" s="66">
        <f t="shared" si="5"/>
        <v>15</v>
      </c>
      <c r="P11" s="65">
        <f>VLOOKUP($A11,'Return Data'!$B$7:$R$2843,14,0)</f>
        <v>7.2656999999999998</v>
      </c>
      <c r="Q11" s="66">
        <f t="shared" si="6"/>
        <v>13</v>
      </c>
      <c r="R11" s="65">
        <f>VLOOKUP($A11,'Return Data'!$B$7:$R$2843,16,0)</f>
        <v>5.5646000000000004</v>
      </c>
      <c r="S11" s="67">
        <f t="shared" si="7"/>
        <v>25</v>
      </c>
    </row>
    <row r="12" spans="1:19" x14ac:dyDescent="0.3">
      <c r="A12" s="82" t="s">
        <v>1406</v>
      </c>
      <c r="B12" s="64">
        <f>VLOOKUP($A12,'Return Data'!$B$7:$R$2843,3,0)</f>
        <v>44302</v>
      </c>
      <c r="C12" s="65">
        <f>VLOOKUP($A12,'Return Data'!$B$7:$R$2843,4,0)</f>
        <v>17.1477</v>
      </c>
      <c r="D12" s="65">
        <f>VLOOKUP($A12,'Return Data'!$B$7:$R$2843,9,0)</f>
        <v>10.7539</v>
      </c>
      <c r="E12" s="66">
        <f t="shared" si="0"/>
        <v>12</v>
      </c>
      <c r="F12" s="65">
        <f>VLOOKUP($A12,'Return Data'!$B$7:$R$2843,10,0)</f>
        <v>4.1570999999999998</v>
      </c>
      <c r="G12" s="66">
        <f t="shared" si="1"/>
        <v>2</v>
      </c>
      <c r="H12" s="65">
        <f>VLOOKUP($A12,'Return Data'!$B$7:$R$2843,11,0)</f>
        <v>3.6196000000000002</v>
      </c>
      <c r="I12" s="66">
        <f t="shared" si="2"/>
        <v>7</v>
      </c>
      <c r="J12" s="65">
        <f>VLOOKUP($A12,'Return Data'!$B$7:$R$2843,12,0)</f>
        <v>4.0042</v>
      </c>
      <c r="K12" s="66">
        <f t="shared" si="3"/>
        <v>11</v>
      </c>
      <c r="L12" s="65">
        <f>VLOOKUP($A12,'Return Data'!$B$7:$R$2843,13,0)</f>
        <v>-3.5236999999999998</v>
      </c>
      <c r="M12" s="66">
        <f t="shared" si="4"/>
        <v>26</v>
      </c>
      <c r="N12" s="65">
        <f>VLOOKUP($A12,'Return Data'!$B$7:$R$2843,17,0)</f>
        <v>-7.8384</v>
      </c>
      <c r="O12" s="66">
        <f t="shared" si="5"/>
        <v>25</v>
      </c>
      <c r="P12" s="65">
        <f>VLOOKUP($A12,'Return Data'!$B$7:$R$2843,14,0)</f>
        <v>-3.4066000000000001</v>
      </c>
      <c r="Q12" s="66">
        <f t="shared" si="6"/>
        <v>24</v>
      </c>
      <c r="R12" s="65">
        <f>VLOOKUP($A12,'Return Data'!$B$7:$R$2843,16,0)</f>
        <v>4.4691999999999998</v>
      </c>
      <c r="S12" s="67">
        <f t="shared" si="7"/>
        <v>26</v>
      </c>
    </row>
    <row r="13" spans="1:19" x14ac:dyDescent="0.3">
      <c r="A13" s="82" t="s">
        <v>1408</v>
      </c>
      <c r="B13" s="64">
        <f>VLOOKUP($A13,'Return Data'!$B$7:$R$2843,3,0)</f>
        <v>44302</v>
      </c>
      <c r="C13" s="65">
        <f>VLOOKUP($A13,'Return Data'!$B$7:$R$2843,4,0)</f>
        <v>20.314299999999999</v>
      </c>
      <c r="D13" s="65">
        <f>VLOOKUP($A13,'Return Data'!$B$7:$R$2843,9,0)</f>
        <v>7.8124000000000002</v>
      </c>
      <c r="E13" s="66">
        <f t="shared" si="0"/>
        <v>24</v>
      </c>
      <c r="F13" s="65">
        <f>VLOOKUP($A13,'Return Data'!$B$7:$R$2843,10,0)</f>
        <v>2.3315000000000001</v>
      </c>
      <c r="G13" s="66">
        <f t="shared" si="1"/>
        <v>10</v>
      </c>
      <c r="H13" s="65">
        <f>VLOOKUP($A13,'Return Data'!$B$7:$R$2843,11,0)</f>
        <v>3.2199</v>
      </c>
      <c r="I13" s="66">
        <f t="shared" si="2"/>
        <v>13</v>
      </c>
      <c r="J13" s="65">
        <f>VLOOKUP($A13,'Return Data'!$B$7:$R$2843,12,0)</f>
        <v>3.4470000000000001</v>
      </c>
      <c r="K13" s="66">
        <f t="shared" si="3"/>
        <v>15</v>
      </c>
      <c r="L13" s="65">
        <f>VLOOKUP($A13,'Return Data'!$B$7:$R$2843,13,0)</f>
        <v>7.5235000000000003</v>
      </c>
      <c r="M13" s="66">
        <f t="shared" si="4"/>
        <v>16</v>
      </c>
      <c r="N13" s="65">
        <f>VLOOKUP($A13,'Return Data'!$B$7:$R$2843,17,0)</f>
        <v>7.6151999999999997</v>
      </c>
      <c r="O13" s="66">
        <f t="shared" si="5"/>
        <v>13</v>
      </c>
      <c r="P13" s="65">
        <f>VLOOKUP($A13,'Return Data'!$B$7:$R$2843,14,0)</f>
        <v>7.2081</v>
      </c>
      <c r="Q13" s="66">
        <f t="shared" si="6"/>
        <v>14</v>
      </c>
      <c r="R13" s="65">
        <f>VLOOKUP($A13,'Return Data'!$B$7:$R$2843,16,0)</f>
        <v>7.3571</v>
      </c>
      <c r="S13" s="67">
        <f t="shared" si="7"/>
        <v>14</v>
      </c>
    </row>
    <row r="14" spans="1:19" x14ac:dyDescent="0.3">
      <c r="A14" s="82" t="s">
        <v>1410</v>
      </c>
      <c r="B14" s="64">
        <f>VLOOKUP($A14,'Return Data'!$B$7:$R$2843,3,0)</f>
        <v>44302</v>
      </c>
      <c r="C14" s="65">
        <f>VLOOKUP($A14,'Return Data'!$B$7:$R$2843,4,0)</f>
        <v>36.761400000000002</v>
      </c>
      <c r="D14" s="65">
        <f>VLOOKUP($A14,'Return Data'!$B$7:$R$2843,9,0)</f>
        <v>9.1247000000000007</v>
      </c>
      <c r="E14" s="66">
        <f t="shared" si="0"/>
        <v>19</v>
      </c>
      <c r="F14" s="65">
        <f>VLOOKUP($A14,'Return Data'!$B$7:$R$2843,10,0)</f>
        <v>1.8238000000000001</v>
      </c>
      <c r="G14" s="66">
        <f t="shared" si="1"/>
        <v>16</v>
      </c>
      <c r="H14" s="65">
        <f>VLOOKUP($A14,'Return Data'!$B$7:$R$2843,11,0)</f>
        <v>2.8652000000000002</v>
      </c>
      <c r="I14" s="66">
        <f t="shared" si="2"/>
        <v>17</v>
      </c>
      <c r="J14" s="65">
        <f>VLOOKUP($A14,'Return Data'!$B$7:$R$2843,12,0)</f>
        <v>3.6530999999999998</v>
      </c>
      <c r="K14" s="66">
        <f t="shared" si="3"/>
        <v>13</v>
      </c>
      <c r="L14" s="65">
        <f>VLOOKUP($A14,'Return Data'!$B$7:$R$2843,13,0)</f>
        <v>7.8350999999999997</v>
      </c>
      <c r="M14" s="66">
        <f t="shared" si="4"/>
        <v>13</v>
      </c>
      <c r="N14" s="65">
        <f>VLOOKUP($A14,'Return Data'!$B$7:$R$2843,17,0)</f>
        <v>8.0901999999999994</v>
      </c>
      <c r="O14" s="66">
        <f t="shared" si="5"/>
        <v>10</v>
      </c>
      <c r="P14" s="65">
        <f>VLOOKUP($A14,'Return Data'!$B$7:$R$2843,14,0)</f>
        <v>7.4995000000000003</v>
      </c>
      <c r="Q14" s="66">
        <f t="shared" si="6"/>
        <v>10</v>
      </c>
      <c r="R14" s="65">
        <f>VLOOKUP($A14,'Return Data'!$B$7:$R$2843,16,0)</f>
        <v>7.2445000000000004</v>
      </c>
      <c r="S14" s="67">
        <f t="shared" si="7"/>
        <v>16</v>
      </c>
    </row>
    <row r="15" spans="1:19" x14ac:dyDescent="0.3">
      <c r="A15" s="82" t="s">
        <v>1418</v>
      </c>
      <c r="B15" s="64">
        <f>VLOOKUP($A15,'Return Data'!$B$7:$R$2843,3,0)</f>
        <v>44302</v>
      </c>
      <c r="C15" s="65">
        <f>VLOOKUP($A15,'Return Data'!$B$7:$R$2843,4,0)</f>
        <v>4038.10722891566</v>
      </c>
      <c r="D15" s="65">
        <f>VLOOKUP($A15,'Return Data'!$B$7:$R$2843,9,0)</f>
        <v>22.391999999999999</v>
      </c>
      <c r="E15" s="66">
        <f t="shared" si="0"/>
        <v>1</v>
      </c>
      <c r="F15" s="65">
        <f>VLOOKUP($A15,'Return Data'!$B$7:$R$2843,10,0)</f>
        <v>14.9611</v>
      </c>
      <c r="G15" s="66">
        <f t="shared" si="1"/>
        <v>1</v>
      </c>
      <c r="H15" s="65">
        <f>VLOOKUP($A15,'Return Data'!$B$7:$R$2843,11,0)</f>
        <v>20.3444</v>
      </c>
      <c r="I15" s="66">
        <f t="shared" si="2"/>
        <v>1</v>
      </c>
      <c r="J15" s="65">
        <f>VLOOKUP($A15,'Return Data'!$B$7:$R$2843,12,0)</f>
        <v>8.4116999999999997</v>
      </c>
      <c r="K15" s="66">
        <f t="shared" si="3"/>
        <v>1</v>
      </c>
      <c r="L15" s="65">
        <f>VLOOKUP($A15,'Return Data'!$B$7:$R$2843,13,0)</f>
        <v>5.2897999999999996</v>
      </c>
      <c r="M15" s="66">
        <f t="shared" si="4"/>
        <v>23</v>
      </c>
      <c r="N15" s="65">
        <f>VLOOKUP($A15,'Return Data'!$B$7:$R$2843,17,0)</f>
        <v>0.36820000000000003</v>
      </c>
      <c r="O15" s="66">
        <f t="shared" si="5"/>
        <v>24</v>
      </c>
      <c r="P15" s="65">
        <f>VLOOKUP($A15,'Return Data'!$B$7:$R$2843,14,0)</f>
        <v>2.9563000000000001</v>
      </c>
      <c r="Q15" s="66">
        <f t="shared" si="6"/>
        <v>22</v>
      </c>
      <c r="R15" s="65">
        <f>VLOOKUP($A15,'Return Data'!$B$7:$R$2843,16,0)</f>
        <v>7.5326000000000004</v>
      </c>
      <c r="S15" s="67">
        <f t="shared" si="7"/>
        <v>10</v>
      </c>
    </row>
    <row r="16" spans="1:19" x14ac:dyDescent="0.3">
      <c r="A16" s="82" t="s">
        <v>1420</v>
      </c>
      <c r="B16" s="64">
        <f>VLOOKUP($A16,'Return Data'!$B$7:$R$2843,3,0)</f>
        <v>44302</v>
      </c>
      <c r="C16" s="65">
        <f>VLOOKUP($A16,'Return Data'!$B$7:$R$2843,4,0)</f>
        <v>24.639700000000001</v>
      </c>
      <c r="D16" s="65">
        <f>VLOOKUP($A16,'Return Data'!$B$7:$R$2843,9,0)</f>
        <v>12.2981</v>
      </c>
      <c r="E16" s="66">
        <f t="shared" si="0"/>
        <v>4</v>
      </c>
      <c r="F16" s="65">
        <f>VLOOKUP($A16,'Return Data'!$B$7:$R$2843,10,0)</f>
        <v>1.8660000000000001</v>
      </c>
      <c r="G16" s="66">
        <f t="shared" si="1"/>
        <v>15</v>
      </c>
      <c r="H16" s="65">
        <f>VLOOKUP($A16,'Return Data'!$B$7:$R$2843,11,0)</f>
        <v>3.9396</v>
      </c>
      <c r="I16" s="66">
        <f t="shared" si="2"/>
        <v>5</v>
      </c>
      <c r="J16" s="65">
        <f>VLOOKUP($A16,'Return Data'!$B$7:$R$2843,12,0)</f>
        <v>4.7473999999999998</v>
      </c>
      <c r="K16" s="66">
        <f t="shared" si="3"/>
        <v>6</v>
      </c>
      <c r="L16" s="65">
        <f>VLOOKUP($A16,'Return Data'!$B$7:$R$2843,13,0)</f>
        <v>9.5145999999999997</v>
      </c>
      <c r="M16" s="66">
        <f t="shared" si="4"/>
        <v>3</v>
      </c>
      <c r="N16" s="65">
        <f>VLOOKUP($A16,'Return Data'!$B$7:$R$2843,17,0)</f>
        <v>9.1643000000000008</v>
      </c>
      <c r="O16" s="66">
        <f t="shared" si="5"/>
        <v>1</v>
      </c>
      <c r="P16" s="65">
        <f>VLOOKUP($A16,'Return Data'!$B$7:$R$2843,14,0)</f>
        <v>8.5655000000000001</v>
      </c>
      <c r="Q16" s="66">
        <f t="shared" si="6"/>
        <v>1</v>
      </c>
      <c r="R16" s="65">
        <f>VLOOKUP($A16,'Return Data'!$B$7:$R$2843,16,0)</f>
        <v>8.6944999999999997</v>
      </c>
      <c r="S16" s="67">
        <f t="shared" si="7"/>
        <v>1</v>
      </c>
    </row>
    <row r="17" spans="1:19" x14ac:dyDescent="0.3">
      <c r="A17" s="82" t="s">
        <v>1422</v>
      </c>
      <c r="B17" s="64">
        <f>VLOOKUP($A17,'Return Data'!$B$7:$R$2843,3,0)</f>
        <v>44302</v>
      </c>
      <c r="C17" s="65">
        <f>VLOOKUP($A17,'Return Data'!$B$7:$R$2843,4,0)</f>
        <v>31.118099999999998</v>
      </c>
      <c r="D17" s="65">
        <f>VLOOKUP($A17,'Return Data'!$B$7:$R$2843,9,0)</f>
        <v>10.3401</v>
      </c>
      <c r="E17" s="66">
        <f t="shared" si="0"/>
        <v>14</v>
      </c>
      <c r="F17" s="65">
        <f>VLOOKUP($A17,'Return Data'!$B$7:$R$2843,10,0)</f>
        <v>2.1876000000000002</v>
      </c>
      <c r="G17" s="66">
        <f t="shared" si="1"/>
        <v>13</v>
      </c>
      <c r="H17" s="65">
        <f>VLOOKUP($A17,'Return Data'!$B$7:$R$2843,11,0)</f>
        <v>3.2250999999999999</v>
      </c>
      <c r="I17" s="66">
        <f t="shared" si="2"/>
        <v>12</v>
      </c>
      <c r="J17" s="65">
        <f>VLOOKUP($A17,'Return Data'!$B$7:$R$2843,12,0)</f>
        <v>3.0409000000000002</v>
      </c>
      <c r="K17" s="66">
        <f t="shared" si="3"/>
        <v>21</v>
      </c>
      <c r="L17" s="65">
        <f>VLOOKUP($A17,'Return Data'!$B$7:$R$2843,13,0)</f>
        <v>4.2244999999999999</v>
      </c>
      <c r="M17" s="66">
        <f t="shared" si="4"/>
        <v>25</v>
      </c>
      <c r="N17" s="65">
        <f>VLOOKUP($A17,'Return Data'!$B$7:$R$2843,17,0)</f>
        <v>1.3105</v>
      </c>
      <c r="O17" s="66">
        <f t="shared" si="5"/>
        <v>22</v>
      </c>
      <c r="P17" s="65">
        <f>VLOOKUP($A17,'Return Data'!$B$7:$R$2843,14,0)</f>
        <v>2.9863</v>
      </c>
      <c r="Q17" s="66">
        <f t="shared" si="6"/>
        <v>21</v>
      </c>
      <c r="R17" s="65">
        <f>VLOOKUP($A17,'Return Data'!$B$7:$R$2843,16,0)</f>
        <v>6.3776000000000002</v>
      </c>
      <c r="S17" s="67">
        <f t="shared" si="7"/>
        <v>24</v>
      </c>
    </row>
    <row r="18" spans="1:19" x14ac:dyDescent="0.3">
      <c r="A18" s="82" t="s">
        <v>1424</v>
      </c>
      <c r="B18" s="64">
        <f>VLOOKUP($A18,'Return Data'!$B$7:$R$2843,3,0)</f>
        <v>44302</v>
      </c>
      <c r="C18" s="65">
        <f>VLOOKUP($A18,'Return Data'!$B$7:$R$2843,4,0)</f>
        <v>45.966900000000003</v>
      </c>
      <c r="D18" s="65">
        <f>VLOOKUP($A18,'Return Data'!$B$7:$R$2843,9,0)</f>
        <v>11.0426</v>
      </c>
      <c r="E18" s="66">
        <f t="shared" si="0"/>
        <v>10</v>
      </c>
      <c r="F18" s="65">
        <f>VLOOKUP($A18,'Return Data'!$B$7:$R$2843,10,0)</f>
        <v>2.2012999999999998</v>
      </c>
      <c r="G18" s="66">
        <f t="shared" si="1"/>
        <v>12</v>
      </c>
      <c r="H18" s="65">
        <f>VLOOKUP($A18,'Return Data'!$B$7:$R$2843,11,0)</f>
        <v>4.3228</v>
      </c>
      <c r="I18" s="66">
        <f t="shared" si="2"/>
        <v>3</v>
      </c>
      <c r="J18" s="65">
        <f>VLOOKUP($A18,'Return Data'!$B$7:$R$2843,12,0)</f>
        <v>4.8280000000000003</v>
      </c>
      <c r="K18" s="66">
        <f t="shared" si="3"/>
        <v>5</v>
      </c>
      <c r="L18" s="65">
        <f>VLOOKUP($A18,'Return Data'!$B$7:$R$2843,13,0)</f>
        <v>9.548</v>
      </c>
      <c r="M18" s="66">
        <f t="shared" si="4"/>
        <v>2</v>
      </c>
      <c r="N18" s="65">
        <f>VLOOKUP($A18,'Return Data'!$B$7:$R$2843,17,0)</f>
        <v>9.0249000000000006</v>
      </c>
      <c r="O18" s="66">
        <f t="shared" si="5"/>
        <v>2</v>
      </c>
      <c r="P18" s="65">
        <f>VLOOKUP($A18,'Return Data'!$B$7:$R$2843,14,0)</f>
        <v>8.2082999999999995</v>
      </c>
      <c r="Q18" s="66">
        <f t="shared" si="6"/>
        <v>3</v>
      </c>
      <c r="R18" s="65">
        <f>VLOOKUP($A18,'Return Data'!$B$7:$R$2843,16,0)</f>
        <v>8.1417000000000002</v>
      </c>
      <c r="S18" s="67">
        <f t="shared" si="7"/>
        <v>3</v>
      </c>
    </row>
    <row r="19" spans="1:19" x14ac:dyDescent="0.3">
      <c r="A19" s="82" t="s">
        <v>1426</v>
      </c>
      <c r="B19" s="64">
        <f>VLOOKUP($A19,'Return Data'!$B$7:$R$2843,3,0)</f>
        <v>44302</v>
      </c>
      <c r="C19" s="65">
        <f>VLOOKUP($A19,'Return Data'!$B$7:$R$2843,4,0)</f>
        <v>19.9757</v>
      </c>
      <c r="D19" s="65">
        <f>VLOOKUP($A19,'Return Data'!$B$7:$R$2843,9,0)</f>
        <v>11.9138</v>
      </c>
      <c r="E19" s="66">
        <f t="shared" si="0"/>
        <v>7</v>
      </c>
      <c r="F19" s="65">
        <f>VLOOKUP($A19,'Return Data'!$B$7:$R$2843,10,0)</f>
        <v>1.4530000000000001</v>
      </c>
      <c r="G19" s="66">
        <f t="shared" si="1"/>
        <v>18</v>
      </c>
      <c r="H19" s="65">
        <f>VLOOKUP($A19,'Return Data'!$B$7:$R$2843,11,0)</f>
        <v>3.5911</v>
      </c>
      <c r="I19" s="66">
        <f t="shared" si="2"/>
        <v>8</v>
      </c>
      <c r="J19" s="65">
        <f>VLOOKUP($A19,'Return Data'!$B$7:$R$2843,12,0)</f>
        <v>4.8978000000000002</v>
      </c>
      <c r="K19" s="66">
        <f t="shared" si="3"/>
        <v>4</v>
      </c>
      <c r="L19" s="65">
        <f>VLOOKUP($A19,'Return Data'!$B$7:$R$2843,13,0)</f>
        <v>9.2482000000000006</v>
      </c>
      <c r="M19" s="66">
        <f t="shared" si="4"/>
        <v>4</v>
      </c>
      <c r="N19" s="65">
        <f>VLOOKUP($A19,'Return Data'!$B$7:$R$2843,17,0)</f>
        <v>3.7795999999999998</v>
      </c>
      <c r="O19" s="66">
        <f t="shared" si="5"/>
        <v>18</v>
      </c>
      <c r="P19" s="65">
        <f>VLOOKUP($A19,'Return Data'!$B$7:$R$2843,14,0)</f>
        <v>4.7756999999999996</v>
      </c>
      <c r="Q19" s="66">
        <f t="shared" si="6"/>
        <v>17</v>
      </c>
      <c r="R19" s="65">
        <f>VLOOKUP($A19,'Return Data'!$B$7:$R$2843,16,0)</f>
        <v>7.1098999999999997</v>
      </c>
      <c r="S19" s="67">
        <f t="shared" si="7"/>
        <v>20</v>
      </c>
    </row>
    <row r="20" spans="1:19" x14ac:dyDescent="0.3">
      <c r="A20" s="82" t="s">
        <v>1429</v>
      </c>
      <c r="B20" s="64">
        <f>VLOOKUP($A20,'Return Data'!$B$7:$R$2843,3,0)</f>
        <v>44302</v>
      </c>
      <c r="C20" s="65">
        <f>VLOOKUP($A20,'Return Data'!$B$7:$R$2843,4,0)</f>
        <v>44.741799999999998</v>
      </c>
      <c r="D20" s="65">
        <f>VLOOKUP($A20,'Return Data'!$B$7:$R$2843,9,0)</f>
        <v>10.008100000000001</v>
      </c>
      <c r="E20" s="66">
        <f t="shared" si="0"/>
        <v>16</v>
      </c>
      <c r="F20" s="65">
        <f>VLOOKUP($A20,'Return Data'!$B$7:$R$2843,10,0)</f>
        <v>2.3616999999999999</v>
      </c>
      <c r="G20" s="66">
        <f t="shared" si="1"/>
        <v>9</v>
      </c>
      <c r="H20" s="65">
        <f>VLOOKUP($A20,'Return Data'!$B$7:$R$2843,11,0)</f>
        <v>2.8462000000000001</v>
      </c>
      <c r="I20" s="66">
        <f t="shared" si="2"/>
        <v>18</v>
      </c>
      <c r="J20" s="65">
        <f>VLOOKUP($A20,'Return Data'!$B$7:$R$2843,12,0)</f>
        <v>3.7587000000000002</v>
      </c>
      <c r="K20" s="66">
        <f t="shared" si="3"/>
        <v>12</v>
      </c>
      <c r="L20" s="65">
        <f>VLOOKUP($A20,'Return Data'!$B$7:$R$2843,13,0)</f>
        <v>7.9916</v>
      </c>
      <c r="M20" s="66">
        <f t="shared" si="4"/>
        <v>11</v>
      </c>
      <c r="N20" s="65">
        <f>VLOOKUP($A20,'Return Data'!$B$7:$R$2843,17,0)</f>
        <v>8.375</v>
      </c>
      <c r="O20" s="66">
        <f t="shared" si="5"/>
        <v>6</v>
      </c>
      <c r="P20" s="65">
        <f>VLOOKUP($A20,'Return Data'!$B$7:$R$2843,14,0)</f>
        <v>8.0455000000000005</v>
      </c>
      <c r="Q20" s="66">
        <f t="shared" si="6"/>
        <v>5</v>
      </c>
      <c r="R20" s="65">
        <f>VLOOKUP($A20,'Return Data'!$B$7:$R$2843,16,0)</f>
        <v>7.6402999999999999</v>
      </c>
      <c r="S20" s="67">
        <f t="shared" si="7"/>
        <v>9</v>
      </c>
    </row>
    <row r="21" spans="1:19" x14ac:dyDescent="0.3">
      <c r="A21" s="82" t="s">
        <v>1430</v>
      </c>
      <c r="B21" s="64">
        <f>VLOOKUP($A21,'Return Data'!$B$7:$R$2843,3,0)</f>
        <v>44302</v>
      </c>
      <c r="C21" s="65">
        <f>VLOOKUP($A21,'Return Data'!$B$7:$R$2843,4,0)</f>
        <v>1695.8074999999999</v>
      </c>
      <c r="D21" s="65">
        <f>VLOOKUP($A21,'Return Data'!$B$7:$R$2843,9,0)</f>
        <v>9.0742999999999991</v>
      </c>
      <c r="E21" s="66">
        <f t="shared" si="0"/>
        <v>20</v>
      </c>
      <c r="F21" s="65">
        <f>VLOOKUP($A21,'Return Data'!$B$7:$R$2843,10,0)</f>
        <v>1.3249</v>
      </c>
      <c r="G21" s="66">
        <f t="shared" si="1"/>
        <v>20</v>
      </c>
      <c r="H21" s="65">
        <f>VLOOKUP($A21,'Return Data'!$B$7:$R$2843,11,0)</f>
        <v>2.5571000000000002</v>
      </c>
      <c r="I21" s="66">
        <f t="shared" si="2"/>
        <v>22</v>
      </c>
      <c r="J21" s="65">
        <f>VLOOKUP($A21,'Return Data'!$B$7:$R$2843,12,0)</f>
        <v>2.9662000000000002</v>
      </c>
      <c r="K21" s="66">
        <f t="shared" si="3"/>
        <v>23</v>
      </c>
      <c r="L21" s="65">
        <f>VLOOKUP($A21,'Return Data'!$B$7:$R$2843,13,0)</f>
        <v>4.8624000000000001</v>
      </c>
      <c r="M21" s="66">
        <f t="shared" si="4"/>
        <v>24</v>
      </c>
      <c r="N21" s="65">
        <f>VLOOKUP($A21,'Return Data'!$B$7:$R$2843,17,0)</f>
        <v>4.4627999999999997</v>
      </c>
      <c r="O21" s="66">
        <f t="shared" si="5"/>
        <v>17</v>
      </c>
      <c r="P21" s="65">
        <f>VLOOKUP($A21,'Return Data'!$B$7:$R$2843,14,0)</f>
        <v>5.5777000000000001</v>
      </c>
      <c r="Q21" s="66">
        <f t="shared" si="6"/>
        <v>15</v>
      </c>
      <c r="R21" s="65">
        <f>VLOOKUP($A21,'Return Data'!$B$7:$R$2843,16,0)</f>
        <v>7.202</v>
      </c>
      <c r="S21" s="67">
        <f t="shared" si="7"/>
        <v>17</v>
      </c>
    </row>
    <row r="22" spans="1:19" x14ac:dyDescent="0.3">
      <c r="A22" s="82" t="s">
        <v>1432</v>
      </c>
      <c r="B22" s="64">
        <f>VLOOKUP($A22,'Return Data'!$B$7:$R$2843,3,0)</f>
        <v>44302</v>
      </c>
      <c r="C22" s="65">
        <f>VLOOKUP($A22,'Return Data'!$B$7:$R$2843,4,0)</f>
        <v>2828.5390000000002</v>
      </c>
      <c r="D22" s="65">
        <f>VLOOKUP($A22,'Return Data'!$B$7:$R$2843,9,0)</f>
        <v>11.5741</v>
      </c>
      <c r="E22" s="66">
        <f t="shared" si="0"/>
        <v>8</v>
      </c>
      <c r="F22" s="65">
        <f>VLOOKUP($A22,'Return Data'!$B$7:$R$2843,10,0)</f>
        <v>1.0329999999999999</v>
      </c>
      <c r="G22" s="66">
        <f t="shared" si="1"/>
        <v>21</v>
      </c>
      <c r="H22" s="65">
        <f>VLOOKUP($A22,'Return Data'!$B$7:$R$2843,11,0)</f>
        <v>2.3994</v>
      </c>
      <c r="I22" s="66">
        <f t="shared" si="2"/>
        <v>23</v>
      </c>
      <c r="J22" s="65">
        <f>VLOOKUP($A22,'Return Data'!$B$7:$R$2843,12,0)</f>
        <v>2.6488</v>
      </c>
      <c r="K22" s="66">
        <f t="shared" si="3"/>
        <v>25</v>
      </c>
      <c r="L22" s="65">
        <f>VLOOKUP($A22,'Return Data'!$B$7:$R$2843,13,0)</f>
        <v>7.5198999999999998</v>
      </c>
      <c r="M22" s="66">
        <f t="shared" si="4"/>
        <v>17</v>
      </c>
      <c r="N22" s="65">
        <f>VLOOKUP($A22,'Return Data'!$B$7:$R$2843,17,0)</f>
        <v>7.9161000000000001</v>
      </c>
      <c r="O22" s="66">
        <f t="shared" si="5"/>
        <v>12</v>
      </c>
      <c r="P22" s="65">
        <f>VLOOKUP($A22,'Return Data'!$B$7:$R$2843,14,0)</f>
        <v>7.3733000000000004</v>
      </c>
      <c r="Q22" s="66">
        <f t="shared" si="6"/>
        <v>11</v>
      </c>
      <c r="R22" s="65">
        <f>VLOOKUP($A22,'Return Data'!$B$7:$R$2843,16,0)</f>
        <v>7.6676000000000002</v>
      </c>
      <c r="S22" s="67">
        <f t="shared" si="7"/>
        <v>8</v>
      </c>
    </row>
    <row r="23" spans="1:19" x14ac:dyDescent="0.3">
      <c r="A23" s="82" t="s">
        <v>1436</v>
      </c>
      <c r="B23" s="64">
        <f>VLOOKUP($A23,'Return Data'!$B$7:$R$2843,3,0)</f>
        <v>44302</v>
      </c>
      <c r="C23" s="65">
        <f>VLOOKUP($A23,'Return Data'!$B$7:$R$2843,4,0)</f>
        <v>40.923499999999997</v>
      </c>
      <c r="D23" s="65">
        <f>VLOOKUP($A23,'Return Data'!$B$7:$R$2843,9,0)</f>
        <v>12.0007</v>
      </c>
      <c r="E23" s="66">
        <f t="shared" si="0"/>
        <v>6</v>
      </c>
      <c r="F23" s="65">
        <f>VLOOKUP($A23,'Return Data'!$B$7:$R$2843,10,0)</f>
        <v>0.64400000000000002</v>
      </c>
      <c r="G23" s="66">
        <f t="shared" si="1"/>
        <v>25</v>
      </c>
      <c r="H23" s="65">
        <f>VLOOKUP($A23,'Return Data'!$B$7:$R$2843,11,0)</f>
        <v>2.7688000000000001</v>
      </c>
      <c r="I23" s="66">
        <f t="shared" si="2"/>
        <v>19</v>
      </c>
      <c r="J23" s="65">
        <f>VLOOKUP($A23,'Return Data'!$B$7:$R$2843,12,0)</f>
        <v>3.5587</v>
      </c>
      <c r="K23" s="66">
        <f t="shared" si="3"/>
        <v>14</v>
      </c>
      <c r="L23" s="65">
        <f>VLOOKUP($A23,'Return Data'!$B$7:$R$2843,13,0)</f>
        <v>7.9648000000000003</v>
      </c>
      <c r="M23" s="66">
        <f t="shared" si="4"/>
        <v>12</v>
      </c>
      <c r="N23" s="65">
        <f>VLOOKUP($A23,'Return Data'!$B$7:$R$2843,17,0)</f>
        <v>8.3348999999999993</v>
      </c>
      <c r="O23" s="66">
        <f t="shared" si="5"/>
        <v>7</v>
      </c>
      <c r="P23" s="65">
        <f>VLOOKUP($A23,'Return Data'!$B$7:$R$2843,14,0)</f>
        <v>7.9602000000000004</v>
      </c>
      <c r="Q23" s="66">
        <f t="shared" si="6"/>
        <v>6</v>
      </c>
      <c r="R23" s="65">
        <f>VLOOKUP($A23,'Return Data'!$B$7:$R$2843,16,0)</f>
        <v>7.7111000000000001</v>
      </c>
      <c r="S23" s="67">
        <f t="shared" si="7"/>
        <v>7</v>
      </c>
    </row>
    <row r="24" spans="1:19" x14ac:dyDescent="0.3">
      <c r="A24" s="82" t="s">
        <v>1439</v>
      </c>
      <c r="B24" s="64">
        <f>VLOOKUP($A24,'Return Data'!$B$7:$R$2843,3,0)</f>
        <v>44302</v>
      </c>
      <c r="C24" s="65">
        <f>VLOOKUP($A24,'Return Data'!$B$7:$R$2843,4,0)</f>
        <v>20.880199999999999</v>
      </c>
      <c r="D24" s="65">
        <f>VLOOKUP($A24,'Return Data'!$B$7:$R$2843,9,0)</f>
        <v>8.7370000000000001</v>
      </c>
      <c r="E24" s="66">
        <f t="shared" si="0"/>
        <v>21</v>
      </c>
      <c r="F24" s="65">
        <f>VLOOKUP($A24,'Return Data'!$B$7:$R$2843,10,0)</f>
        <v>1.7538</v>
      </c>
      <c r="G24" s="66">
        <f t="shared" si="1"/>
        <v>17</v>
      </c>
      <c r="H24" s="65">
        <f>VLOOKUP($A24,'Return Data'!$B$7:$R$2843,11,0)</f>
        <v>2.9472</v>
      </c>
      <c r="I24" s="66">
        <f t="shared" si="2"/>
        <v>16</v>
      </c>
      <c r="J24" s="65">
        <f>VLOOKUP($A24,'Return Data'!$B$7:$R$2843,12,0)</f>
        <v>3.2963</v>
      </c>
      <c r="K24" s="66">
        <f t="shared" si="3"/>
        <v>18</v>
      </c>
      <c r="L24" s="65">
        <f>VLOOKUP($A24,'Return Data'!$B$7:$R$2843,13,0)</f>
        <v>7.3095999999999997</v>
      </c>
      <c r="M24" s="66">
        <f t="shared" si="4"/>
        <v>18</v>
      </c>
      <c r="N24" s="65">
        <f>VLOOKUP($A24,'Return Data'!$B$7:$R$2843,17,0)</f>
        <v>8.1241000000000003</v>
      </c>
      <c r="O24" s="66">
        <f t="shared" si="5"/>
        <v>9</v>
      </c>
      <c r="P24" s="65">
        <f>VLOOKUP($A24,'Return Data'!$B$7:$R$2843,14,0)</f>
        <v>7.7992999999999997</v>
      </c>
      <c r="Q24" s="66">
        <f t="shared" si="6"/>
        <v>7</v>
      </c>
      <c r="R24" s="65">
        <f>VLOOKUP($A24,'Return Data'!$B$7:$R$2843,16,0)</f>
        <v>8.2293000000000003</v>
      </c>
      <c r="S24" s="67">
        <f t="shared" si="7"/>
        <v>2</v>
      </c>
    </row>
    <row r="25" spans="1:19" x14ac:dyDescent="0.3">
      <c r="A25" s="82" t="s">
        <v>1441</v>
      </c>
      <c r="B25" s="64">
        <f>VLOOKUP($A25,'Return Data'!$B$7:$R$2843,3,0)</f>
        <v>44302</v>
      </c>
      <c r="C25" s="65">
        <f>VLOOKUP($A25,'Return Data'!$B$7:$R$2843,4,0)</f>
        <v>11.7218</v>
      </c>
      <c r="D25" s="65">
        <f>VLOOKUP($A25,'Return Data'!$B$7:$R$2843,9,0)</f>
        <v>6.3724999999999996</v>
      </c>
      <c r="E25" s="66">
        <f t="shared" si="0"/>
        <v>26</v>
      </c>
      <c r="F25" s="65">
        <f>VLOOKUP($A25,'Return Data'!$B$7:$R$2843,10,0)</f>
        <v>0.8367</v>
      </c>
      <c r="G25" s="66">
        <f t="shared" si="1"/>
        <v>23</v>
      </c>
      <c r="H25" s="65">
        <f>VLOOKUP($A25,'Return Data'!$B$7:$R$2843,11,0)</f>
        <v>1.9119999999999999</v>
      </c>
      <c r="I25" s="66">
        <f t="shared" si="2"/>
        <v>26</v>
      </c>
      <c r="J25" s="65">
        <f>VLOOKUP($A25,'Return Data'!$B$7:$R$2843,12,0)</f>
        <v>2.5327000000000002</v>
      </c>
      <c r="K25" s="66">
        <f t="shared" si="3"/>
        <v>26</v>
      </c>
      <c r="L25" s="65">
        <f>VLOOKUP($A25,'Return Data'!$B$7:$R$2843,13,0)</f>
        <v>6.7305999999999999</v>
      </c>
      <c r="M25" s="66">
        <f t="shared" si="4"/>
        <v>21</v>
      </c>
      <c r="N25" s="65"/>
      <c r="O25" s="66"/>
      <c r="P25" s="65"/>
      <c r="Q25" s="66"/>
      <c r="R25" s="65">
        <f>VLOOKUP($A25,'Return Data'!$B$7:$R$2843,16,0)</f>
        <v>7.4690000000000003</v>
      </c>
      <c r="S25" s="67">
        <f t="shared" si="7"/>
        <v>12</v>
      </c>
    </row>
    <row r="26" spans="1:19" x14ac:dyDescent="0.3">
      <c r="A26" s="82" t="s">
        <v>1442</v>
      </c>
      <c r="B26" s="64">
        <f>VLOOKUP($A26,'Return Data'!$B$7:$R$2843,3,0)</f>
        <v>44302</v>
      </c>
      <c r="C26" s="65">
        <f>VLOOKUP($A26,'Return Data'!$B$7:$R$2843,4,0)</f>
        <v>12.430300000000001</v>
      </c>
      <c r="D26" s="65">
        <f>VLOOKUP($A26,'Return Data'!$B$7:$R$2843,9,0)</f>
        <v>10.1076</v>
      </c>
      <c r="E26" s="66">
        <f t="shared" si="0"/>
        <v>15</v>
      </c>
      <c r="F26" s="65">
        <f>VLOOKUP($A26,'Return Data'!$B$7:$R$2843,10,0)</f>
        <v>2.4348000000000001</v>
      </c>
      <c r="G26" s="66">
        <f t="shared" si="1"/>
        <v>8</v>
      </c>
      <c r="H26" s="65">
        <f>VLOOKUP($A26,'Return Data'!$B$7:$R$2843,11,0)</f>
        <v>2.9483999999999999</v>
      </c>
      <c r="I26" s="66">
        <f t="shared" si="2"/>
        <v>15</v>
      </c>
      <c r="J26" s="65">
        <f>VLOOKUP($A26,'Return Data'!$B$7:$R$2843,12,0)</f>
        <v>3.3361999999999998</v>
      </c>
      <c r="K26" s="66">
        <f t="shared" si="3"/>
        <v>16</v>
      </c>
      <c r="L26" s="65">
        <f>VLOOKUP($A26,'Return Data'!$B$7:$R$2843,13,0)</f>
        <v>6.9631999999999996</v>
      </c>
      <c r="M26" s="66">
        <f t="shared" si="4"/>
        <v>20</v>
      </c>
      <c r="N26" s="65">
        <f>VLOOKUP($A26,'Return Data'!$B$7:$R$2843,17,0)</f>
        <v>7.5834999999999999</v>
      </c>
      <c r="O26" s="66">
        <f t="shared" ref="O26:O33" si="8">RANK(N26,N$8:N$33,0)</f>
        <v>14</v>
      </c>
      <c r="P26" s="65"/>
      <c r="Q26" s="66"/>
      <c r="R26" s="65">
        <f>VLOOKUP($A26,'Return Data'!$B$7:$R$2843,16,0)</f>
        <v>7.3</v>
      </c>
      <c r="S26" s="67">
        <f t="shared" si="7"/>
        <v>15</v>
      </c>
    </row>
    <row r="27" spans="1:19" x14ac:dyDescent="0.3">
      <c r="A27" s="82" t="s">
        <v>1444</v>
      </c>
      <c r="B27" s="64">
        <f>VLOOKUP($A27,'Return Data'!$B$7:$R$2843,3,0)</f>
        <v>44302</v>
      </c>
      <c r="C27" s="65">
        <f>VLOOKUP($A27,'Return Data'!$B$7:$R$2843,4,0)</f>
        <v>40.892699999999998</v>
      </c>
      <c r="D27" s="65">
        <f>VLOOKUP($A27,'Return Data'!$B$7:$R$2843,9,0)</f>
        <v>13.1981</v>
      </c>
      <c r="E27" s="66">
        <f t="shared" si="0"/>
        <v>2</v>
      </c>
      <c r="F27" s="65">
        <f>VLOOKUP($A27,'Return Data'!$B$7:$R$2843,10,0)</f>
        <v>3.7801999999999998</v>
      </c>
      <c r="G27" s="66">
        <f t="shared" si="1"/>
        <v>3</v>
      </c>
      <c r="H27" s="65">
        <f>VLOOKUP($A27,'Return Data'!$B$7:$R$2843,11,0)</f>
        <v>4.6449999999999996</v>
      </c>
      <c r="I27" s="66">
        <f t="shared" si="2"/>
        <v>2</v>
      </c>
      <c r="J27" s="65">
        <f>VLOOKUP($A27,'Return Data'!$B$7:$R$2843,12,0)</f>
        <v>5.0205000000000002</v>
      </c>
      <c r="K27" s="66">
        <f t="shared" si="3"/>
        <v>3</v>
      </c>
      <c r="L27" s="65">
        <f>VLOOKUP($A27,'Return Data'!$B$7:$R$2843,13,0)</f>
        <v>8.3485999999999994</v>
      </c>
      <c r="M27" s="66">
        <f t="shared" si="4"/>
        <v>8</v>
      </c>
      <c r="N27" s="65">
        <f>VLOOKUP($A27,'Return Data'!$B$7:$R$2843,17,0)</f>
        <v>8.4135000000000009</v>
      </c>
      <c r="O27" s="66">
        <f t="shared" si="8"/>
        <v>5</v>
      </c>
      <c r="P27" s="65">
        <f>VLOOKUP($A27,'Return Data'!$B$7:$R$2843,14,0)</f>
        <v>7.6990999999999996</v>
      </c>
      <c r="Q27" s="66">
        <f t="shared" ref="Q27:Q33" si="9">RANK(P27,P$8:P$33,0)</f>
        <v>8</v>
      </c>
      <c r="R27" s="65">
        <f>VLOOKUP($A27,'Return Data'!$B$7:$R$2843,16,0)</f>
        <v>7.9819000000000004</v>
      </c>
      <c r="S27" s="67">
        <f t="shared" si="7"/>
        <v>5</v>
      </c>
    </row>
    <row r="28" spans="1:19" x14ac:dyDescent="0.3">
      <c r="A28" s="82" t="s">
        <v>1446</v>
      </c>
      <c r="B28" s="64">
        <f>VLOOKUP($A28,'Return Data'!$B$7:$R$2843,3,0)</f>
        <v>44302</v>
      </c>
      <c r="C28" s="65">
        <f>VLOOKUP($A28,'Return Data'!$B$7:$R$2843,4,0)</f>
        <v>35.427999999999997</v>
      </c>
      <c r="D28" s="65">
        <f>VLOOKUP($A28,'Return Data'!$B$7:$R$2843,9,0)</f>
        <v>7.8756000000000004</v>
      </c>
      <c r="E28" s="66">
        <f t="shared" si="0"/>
        <v>23</v>
      </c>
      <c r="F28" s="65">
        <f>VLOOKUP($A28,'Return Data'!$B$7:$R$2843,10,0)</f>
        <v>1.4520999999999999</v>
      </c>
      <c r="G28" s="66">
        <f t="shared" si="1"/>
        <v>19</v>
      </c>
      <c r="H28" s="65">
        <f>VLOOKUP($A28,'Return Data'!$B$7:$R$2843,11,0)</f>
        <v>2.2166000000000001</v>
      </c>
      <c r="I28" s="66">
        <f t="shared" si="2"/>
        <v>25</v>
      </c>
      <c r="J28" s="65">
        <f>VLOOKUP($A28,'Return Data'!$B$7:$R$2843,12,0)</f>
        <v>3.1444999999999999</v>
      </c>
      <c r="K28" s="66">
        <f t="shared" si="3"/>
        <v>20</v>
      </c>
      <c r="L28" s="65">
        <f>VLOOKUP($A28,'Return Data'!$B$7:$R$2843,13,0)</f>
        <v>7.14</v>
      </c>
      <c r="M28" s="66">
        <f t="shared" si="4"/>
        <v>19</v>
      </c>
      <c r="N28" s="65">
        <f>VLOOKUP($A28,'Return Data'!$B$7:$R$2843,17,0)</f>
        <v>2.7770999999999999</v>
      </c>
      <c r="O28" s="66">
        <f t="shared" si="8"/>
        <v>20</v>
      </c>
      <c r="P28" s="65">
        <f>VLOOKUP($A28,'Return Data'!$B$7:$R$2843,14,0)</f>
        <v>3.5577000000000001</v>
      </c>
      <c r="Q28" s="66">
        <f t="shared" si="9"/>
        <v>19</v>
      </c>
      <c r="R28" s="65">
        <f>VLOOKUP($A28,'Return Data'!$B$7:$R$2843,16,0)</f>
        <v>7.1849999999999996</v>
      </c>
      <c r="S28" s="67">
        <f t="shared" si="7"/>
        <v>18</v>
      </c>
    </row>
    <row r="29" spans="1:19" x14ac:dyDescent="0.3">
      <c r="A29" s="82" t="s">
        <v>1448</v>
      </c>
      <c r="B29" s="64">
        <f>VLOOKUP($A29,'Return Data'!$B$7:$R$2843,3,0)</f>
        <v>44302</v>
      </c>
      <c r="C29" s="65">
        <f>VLOOKUP($A29,'Return Data'!$B$7:$R$2843,4,0)</f>
        <v>34.4345</v>
      </c>
      <c r="D29" s="65">
        <f>VLOOKUP($A29,'Return Data'!$B$7:$R$2843,9,0)</f>
        <v>12.073</v>
      </c>
      <c r="E29" s="66">
        <f t="shared" si="0"/>
        <v>5</v>
      </c>
      <c r="F29" s="65">
        <f>VLOOKUP($A29,'Return Data'!$B$7:$R$2843,10,0)</f>
        <v>0.9083</v>
      </c>
      <c r="G29" s="66">
        <f t="shared" si="1"/>
        <v>22</v>
      </c>
      <c r="H29" s="65">
        <f>VLOOKUP($A29,'Return Data'!$B$7:$R$2843,11,0)</f>
        <v>2.5749</v>
      </c>
      <c r="I29" s="66">
        <f t="shared" si="2"/>
        <v>21</v>
      </c>
      <c r="J29" s="65">
        <f>VLOOKUP($A29,'Return Data'!$B$7:$R$2843,12,0)</f>
        <v>3.0015999999999998</v>
      </c>
      <c r="K29" s="66">
        <f t="shared" si="3"/>
        <v>22</v>
      </c>
      <c r="L29" s="65">
        <f>VLOOKUP($A29,'Return Data'!$B$7:$R$2843,13,0)</f>
        <v>8.1274999999999995</v>
      </c>
      <c r="M29" s="66">
        <f t="shared" si="4"/>
        <v>9</v>
      </c>
      <c r="N29" s="65">
        <f>VLOOKUP($A29,'Return Data'!$B$7:$R$2843,17,0)</f>
        <v>2.8782999999999999</v>
      </c>
      <c r="O29" s="66">
        <f t="shared" si="8"/>
        <v>19</v>
      </c>
      <c r="P29" s="65">
        <f>VLOOKUP($A29,'Return Data'!$B$7:$R$2843,14,0)</f>
        <v>4.0766</v>
      </c>
      <c r="Q29" s="66">
        <f t="shared" si="9"/>
        <v>18</v>
      </c>
      <c r="R29" s="65">
        <f>VLOOKUP($A29,'Return Data'!$B$7:$R$2843,16,0)</f>
        <v>7.1264000000000003</v>
      </c>
      <c r="S29" s="67">
        <f t="shared" si="7"/>
        <v>19</v>
      </c>
    </row>
    <row r="30" spans="1:19" x14ac:dyDescent="0.3">
      <c r="A30" s="82" t="s">
        <v>1451</v>
      </c>
      <c r="B30" s="64">
        <f>VLOOKUP($A30,'Return Data'!$B$7:$R$2843,3,0)</f>
        <v>44302</v>
      </c>
      <c r="C30" s="65">
        <f>VLOOKUP($A30,'Return Data'!$B$7:$R$2843,4,0)</f>
        <v>25.0808</v>
      </c>
      <c r="D30" s="65">
        <f>VLOOKUP($A30,'Return Data'!$B$7:$R$2843,9,0)</f>
        <v>9.4644999999999992</v>
      </c>
      <c r="E30" s="66">
        <f t="shared" si="0"/>
        <v>18</v>
      </c>
      <c r="F30" s="65">
        <f>VLOOKUP($A30,'Return Data'!$B$7:$R$2843,10,0)</f>
        <v>0.65680000000000005</v>
      </c>
      <c r="G30" s="66">
        <f t="shared" si="1"/>
        <v>24</v>
      </c>
      <c r="H30" s="65">
        <f>VLOOKUP($A30,'Return Data'!$B$7:$R$2843,11,0)</f>
        <v>2.7059000000000002</v>
      </c>
      <c r="I30" s="66">
        <f t="shared" si="2"/>
        <v>20</v>
      </c>
      <c r="J30" s="65">
        <f>VLOOKUP($A30,'Return Data'!$B$7:$R$2843,12,0)</f>
        <v>3.2744</v>
      </c>
      <c r="K30" s="66">
        <f t="shared" si="3"/>
        <v>19</v>
      </c>
      <c r="L30" s="65">
        <f>VLOOKUP($A30,'Return Data'!$B$7:$R$2843,13,0)</f>
        <v>7.8341000000000003</v>
      </c>
      <c r="M30" s="66">
        <f t="shared" si="4"/>
        <v>14</v>
      </c>
      <c r="N30" s="65">
        <f>VLOOKUP($A30,'Return Data'!$B$7:$R$2843,17,0)</f>
        <v>8.2913999999999994</v>
      </c>
      <c r="O30" s="66">
        <f t="shared" si="8"/>
        <v>8</v>
      </c>
      <c r="P30" s="65">
        <f>VLOOKUP($A30,'Return Data'!$B$7:$R$2843,14,0)</f>
        <v>7.6624999999999996</v>
      </c>
      <c r="Q30" s="66">
        <f t="shared" si="9"/>
        <v>9</v>
      </c>
      <c r="R30" s="65">
        <f>VLOOKUP($A30,'Return Data'!$B$7:$R$2843,16,0)</f>
        <v>6.9242999999999997</v>
      </c>
      <c r="S30" s="67">
        <f t="shared" si="7"/>
        <v>21</v>
      </c>
    </row>
    <row r="31" spans="1:19" x14ac:dyDescent="0.3">
      <c r="A31" s="82" t="s">
        <v>1452</v>
      </c>
      <c r="B31" s="64">
        <f>VLOOKUP($A31,'Return Data'!$B$7:$R$2843,3,0)</f>
        <v>44302</v>
      </c>
      <c r="C31" s="65">
        <f>VLOOKUP($A31,'Return Data'!$B$7:$R$2843,4,0)</f>
        <v>32.4223</v>
      </c>
      <c r="D31" s="65">
        <f>VLOOKUP($A31,'Return Data'!$B$7:$R$2843,9,0)</f>
        <v>6.8376999999999999</v>
      </c>
      <c r="E31" s="66">
        <f t="shared" si="0"/>
        <v>25</v>
      </c>
      <c r="F31" s="65">
        <f>VLOOKUP($A31,'Return Data'!$B$7:$R$2843,10,0)</f>
        <v>2.7063999999999999</v>
      </c>
      <c r="G31" s="66">
        <f t="shared" si="1"/>
        <v>5</v>
      </c>
      <c r="H31" s="65">
        <f>VLOOKUP($A31,'Return Data'!$B$7:$R$2843,11,0)</f>
        <v>3.0985</v>
      </c>
      <c r="I31" s="66">
        <f t="shared" si="2"/>
        <v>14</v>
      </c>
      <c r="J31" s="65">
        <f>VLOOKUP($A31,'Return Data'!$B$7:$R$2843,12,0)</f>
        <v>3.3338000000000001</v>
      </c>
      <c r="K31" s="66">
        <f t="shared" si="3"/>
        <v>17</v>
      </c>
      <c r="L31" s="65">
        <f>VLOOKUP($A31,'Return Data'!$B$7:$R$2843,13,0)</f>
        <v>8.07</v>
      </c>
      <c r="M31" s="66">
        <f t="shared" si="4"/>
        <v>10</v>
      </c>
      <c r="N31" s="65">
        <f>VLOOKUP($A31,'Return Data'!$B$7:$R$2843,17,0)</f>
        <v>0.90159999999999996</v>
      </c>
      <c r="O31" s="66">
        <f t="shared" si="8"/>
        <v>23</v>
      </c>
      <c r="P31" s="65">
        <f>VLOOKUP($A31,'Return Data'!$B$7:$R$2843,14,0)</f>
        <v>2.8048999999999999</v>
      </c>
      <c r="Q31" s="66">
        <f t="shared" si="9"/>
        <v>23</v>
      </c>
      <c r="R31" s="65">
        <f>VLOOKUP($A31,'Return Data'!$B$7:$R$2843,16,0)</f>
        <v>6.5183</v>
      </c>
      <c r="S31" s="67">
        <f t="shared" si="7"/>
        <v>22</v>
      </c>
    </row>
    <row r="32" spans="1:19" x14ac:dyDescent="0.3">
      <c r="A32" s="82" t="s">
        <v>1454</v>
      </c>
      <c r="B32" s="64">
        <f>VLOOKUP($A32,'Return Data'!$B$7:$R$2843,3,0)</f>
        <v>44302</v>
      </c>
      <c r="C32" s="65">
        <f>VLOOKUP($A32,'Return Data'!$B$7:$R$2843,4,0)</f>
        <v>37.938899999999997</v>
      </c>
      <c r="D32" s="65">
        <f>VLOOKUP($A32,'Return Data'!$B$7:$R$2843,9,0)</f>
        <v>8.1875999999999998</v>
      </c>
      <c r="E32" s="66">
        <f t="shared" si="0"/>
        <v>22</v>
      </c>
      <c r="F32" s="65">
        <f>VLOOKUP($A32,'Return Data'!$B$7:$R$2843,10,0)</f>
        <v>0.5887</v>
      </c>
      <c r="G32" s="66">
        <f t="shared" si="1"/>
        <v>26</v>
      </c>
      <c r="H32" s="65">
        <f>VLOOKUP($A32,'Return Data'!$B$7:$R$2843,11,0)</f>
        <v>2.3148</v>
      </c>
      <c r="I32" s="66">
        <f t="shared" si="2"/>
        <v>24</v>
      </c>
      <c r="J32" s="65">
        <f>VLOOKUP($A32,'Return Data'!$B$7:$R$2843,12,0)</f>
        <v>2.8208000000000002</v>
      </c>
      <c r="K32" s="66">
        <f t="shared" si="3"/>
        <v>24</v>
      </c>
      <c r="L32" s="65">
        <f>VLOOKUP($A32,'Return Data'!$B$7:$R$2843,13,0)</f>
        <v>7.7317</v>
      </c>
      <c r="M32" s="66">
        <f t="shared" si="4"/>
        <v>15</v>
      </c>
      <c r="N32" s="65">
        <f>VLOOKUP($A32,'Return Data'!$B$7:$R$2843,17,0)</f>
        <v>8.0594999999999999</v>
      </c>
      <c r="O32" s="66">
        <f t="shared" si="8"/>
        <v>11</v>
      </c>
      <c r="P32" s="65">
        <f>VLOOKUP($A32,'Return Data'!$B$7:$R$2843,14,0)</f>
        <v>5.4272</v>
      </c>
      <c r="Q32" s="66">
        <f t="shared" si="9"/>
        <v>16</v>
      </c>
      <c r="R32" s="65">
        <f>VLOOKUP($A32,'Return Data'!$B$7:$R$2843,16,0)</f>
        <v>7.3902000000000001</v>
      </c>
      <c r="S32" s="67">
        <f t="shared" si="7"/>
        <v>13</v>
      </c>
    </row>
    <row r="33" spans="1:19" x14ac:dyDescent="0.3">
      <c r="A33" s="82" t="s">
        <v>1457</v>
      </c>
      <c r="B33" s="64">
        <f>VLOOKUP($A33,'Return Data'!$B$7:$R$2843,3,0)</f>
        <v>44302</v>
      </c>
      <c r="C33" s="65">
        <f>VLOOKUP($A33,'Return Data'!$B$7:$R$2843,4,0)</f>
        <v>23.506900000000002</v>
      </c>
      <c r="D33" s="65">
        <f>VLOOKUP($A33,'Return Data'!$B$7:$R$2843,9,0)</f>
        <v>9.5840999999999994</v>
      </c>
      <c r="E33" s="66">
        <f t="shared" si="0"/>
        <v>17</v>
      </c>
      <c r="F33" s="65">
        <f>VLOOKUP($A33,'Return Data'!$B$7:$R$2843,10,0)</f>
        <v>2.4809000000000001</v>
      </c>
      <c r="G33" s="66">
        <f t="shared" si="1"/>
        <v>7</v>
      </c>
      <c r="H33" s="65">
        <f>VLOOKUP($A33,'Return Data'!$B$7:$R$2843,11,0)</f>
        <v>3.4363999999999999</v>
      </c>
      <c r="I33" s="66">
        <f t="shared" si="2"/>
        <v>11</v>
      </c>
      <c r="J33" s="65">
        <f>VLOOKUP($A33,'Return Data'!$B$7:$R$2843,12,0)</f>
        <v>4.0537000000000001</v>
      </c>
      <c r="K33" s="66">
        <f t="shared" si="3"/>
        <v>10</v>
      </c>
      <c r="L33" s="65">
        <f>VLOOKUP($A33,'Return Data'!$B$7:$R$2843,13,0)</f>
        <v>8.7100000000000009</v>
      </c>
      <c r="M33" s="66">
        <f t="shared" si="4"/>
        <v>5</v>
      </c>
      <c r="N33" s="65">
        <f>VLOOKUP($A33,'Return Data'!$B$7:$R$2843,17,0)</f>
        <v>2.1669</v>
      </c>
      <c r="O33" s="66">
        <f t="shared" si="8"/>
        <v>21</v>
      </c>
      <c r="P33" s="65">
        <f>VLOOKUP($A33,'Return Data'!$B$7:$R$2843,14,0)</f>
        <v>3.5156999999999998</v>
      </c>
      <c r="Q33" s="66">
        <f t="shared" si="9"/>
        <v>20</v>
      </c>
      <c r="R33" s="65">
        <f>VLOOKUP($A33,'Return Data'!$B$7:$R$2843,16,0)</f>
        <v>6.4931000000000001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10.61864615384615</v>
      </c>
      <c r="E35" s="88"/>
      <c r="F35" s="89">
        <f>AVERAGE(F8:F33)</f>
        <v>2.478073076923077</v>
      </c>
      <c r="G35" s="88"/>
      <c r="H35" s="89">
        <f>AVERAGE(H8:H33)</f>
        <v>3.8177769230769232</v>
      </c>
      <c r="I35" s="88"/>
      <c r="J35" s="89">
        <f>AVERAGE(J8:J33)</f>
        <v>3.9688730769230771</v>
      </c>
      <c r="K35" s="88"/>
      <c r="L35" s="89">
        <f>AVERAGE(L8:L33)</f>
        <v>7.279115384615384</v>
      </c>
      <c r="M35" s="88"/>
      <c r="N35" s="89">
        <f>AVERAGE(N8:N33)</f>
        <v>5.6887400000000001</v>
      </c>
      <c r="O35" s="88"/>
      <c r="P35" s="89">
        <f>AVERAGE(P8:P33)</f>
        <v>5.8855291666666671</v>
      </c>
      <c r="Q35" s="88"/>
      <c r="R35" s="89">
        <f>AVERAGE(R8:R33)</f>
        <v>7.265134615384615</v>
      </c>
      <c r="S35" s="90"/>
    </row>
    <row r="36" spans="1:19" x14ac:dyDescent="0.3">
      <c r="A36" s="87" t="s">
        <v>28</v>
      </c>
      <c r="B36" s="88"/>
      <c r="C36" s="88"/>
      <c r="D36" s="89">
        <f>MIN(D8:D33)</f>
        <v>6.3724999999999996</v>
      </c>
      <c r="E36" s="88"/>
      <c r="F36" s="89">
        <f>MIN(F8:F33)</f>
        <v>0.5887</v>
      </c>
      <c r="G36" s="88"/>
      <c r="H36" s="89">
        <f>MIN(H8:H33)</f>
        <v>1.9119999999999999</v>
      </c>
      <c r="I36" s="88"/>
      <c r="J36" s="89">
        <f>MIN(J8:J33)</f>
        <v>2.5327000000000002</v>
      </c>
      <c r="K36" s="88"/>
      <c r="L36" s="89">
        <f>MIN(L8:L33)</f>
        <v>-3.5236999999999998</v>
      </c>
      <c r="M36" s="88"/>
      <c r="N36" s="89">
        <f>MIN(N8:N33)</f>
        <v>-7.8384</v>
      </c>
      <c r="O36" s="88"/>
      <c r="P36" s="89">
        <f>MIN(P8:P33)</f>
        <v>-3.4066000000000001</v>
      </c>
      <c r="Q36" s="88"/>
      <c r="R36" s="89">
        <f>MIN(R8:R33)</f>
        <v>4.4691999999999998</v>
      </c>
      <c r="S36" s="90"/>
    </row>
    <row r="37" spans="1:19" ht="15" thickBot="1" x14ac:dyDescent="0.35">
      <c r="A37" s="91" t="s">
        <v>29</v>
      </c>
      <c r="B37" s="92"/>
      <c r="C37" s="92"/>
      <c r="D37" s="93">
        <f>MAX(D8:D33)</f>
        <v>22.391999999999999</v>
      </c>
      <c r="E37" s="92"/>
      <c r="F37" s="93">
        <f>MAX(F8:F33)</f>
        <v>14.9611</v>
      </c>
      <c r="G37" s="92"/>
      <c r="H37" s="93">
        <f>MAX(H8:H33)</f>
        <v>20.3444</v>
      </c>
      <c r="I37" s="92"/>
      <c r="J37" s="93">
        <f>MAX(J8:J33)</f>
        <v>8.4116999999999997</v>
      </c>
      <c r="K37" s="92"/>
      <c r="L37" s="93">
        <f>MAX(L8:L33)</f>
        <v>10.6943</v>
      </c>
      <c r="M37" s="92"/>
      <c r="N37" s="93">
        <f>MAX(N8:N33)</f>
        <v>9.1643000000000008</v>
      </c>
      <c r="O37" s="92"/>
      <c r="P37" s="93">
        <f>MAX(P8:P33)</f>
        <v>8.5655000000000001</v>
      </c>
      <c r="Q37" s="92"/>
      <c r="R37" s="93">
        <f>MAX(R8:R33)</f>
        <v>8.6944999999999997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1605</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1080</v>
      </c>
      <c r="B8" s="64">
        <f>VLOOKUP($A8,'Return Data'!$B$7:$R$2843,3,0)</f>
        <v>44302</v>
      </c>
      <c r="C8" s="65">
        <f>VLOOKUP($A8,'Return Data'!$B$7:$R$2843,4,0)</f>
        <v>25.595300000000002</v>
      </c>
      <c r="D8" s="65">
        <f>VLOOKUP($A8,'Return Data'!$B$7:$R$2843,9,0)</f>
        <v>12.505800000000001</v>
      </c>
      <c r="E8" s="66">
        <f t="shared" ref="E8:E43" si="0">RANK(D8,D$8:D$43,0)</f>
        <v>25</v>
      </c>
      <c r="F8" s="65">
        <f>VLOOKUP($A8,'Return Data'!$B$7:$R$2843,10,0)</f>
        <v>10.9983</v>
      </c>
      <c r="G8" s="66">
        <f t="shared" ref="G8:G43" si="1">RANK(F8,F$8:F$43,0)</f>
        <v>2</v>
      </c>
      <c r="H8" s="65">
        <f>VLOOKUP($A8,'Return Data'!$B$7:$R$2843,11,0)</f>
        <v>8.4616000000000007</v>
      </c>
      <c r="I8" s="66">
        <f t="shared" ref="I8:I20" si="2">RANK(H8,H$8:H$43,0)</f>
        <v>2</v>
      </c>
      <c r="J8" s="65">
        <f>VLOOKUP($A8,'Return Data'!$B$7:$R$2843,12,0)</f>
        <v>10.8439</v>
      </c>
      <c r="K8" s="66">
        <f>RANK(J8,J$8:J$43,0)</f>
        <v>1</v>
      </c>
      <c r="L8" s="65">
        <f>VLOOKUP($A8,'Return Data'!$B$7:$R$2843,13,0)</f>
        <v>13.1854</v>
      </c>
      <c r="M8" s="66">
        <f>RANK(L8,L$8:L$43,0)</f>
        <v>1</v>
      </c>
      <c r="N8" s="65">
        <f>VLOOKUP($A8,'Return Data'!$B$7:$R$2843,17,0)</f>
        <v>3.8494000000000002</v>
      </c>
      <c r="O8" s="66">
        <f>RANK(N8,N$8:N$43,0)</f>
        <v>23</v>
      </c>
      <c r="P8" s="65">
        <f>VLOOKUP($A8,'Return Data'!$B$7:$R$2843,14,0)</f>
        <v>3.9180999999999999</v>
      </c>
      <c r="Q8" s="66">
        <f>RANK(P8,P$8:P$43,0)</f>
        <v>23</v>
      </c>
      <c r="R8" s="65">
        <f>VLOOKUP($A8,'Return Data'!$B$7:$R$2843,16,0)</f>
        <v>8.0614000000000008</v>
      </c>
      <c r="S8" s="67">
        <f t="shared" ref="S8:S43" si="3">RANK(R8,R$8:R$43,0)</f>
        <v>18</v>
      </c>
    </row>
    <row r="9" spans="1:19" x14ac:dyDescent="0.3">
      <c r="A9" s="82" t="s">
        <v>1082</v>
      </c>
      <c r="B9" s="64">
        <f>VLOOKUP($A9,'Return Data'!$B$7:$R$2843,3,0)</f>
        <v>44302</v>
      </c>
      <c r="C9" s="65">
        <f>VLOOKUP($A9,'Return Data'!$B$7:$R$2843,4,0)</f>
        <v>1.3931</v>
      </c>
      <c r="D9" s="65"/>
      <c r="E9" s="66"/>
      <c r="F9" s="65"/>
      <c r="G9" s="66"/>
      <c r="H9" s="65"/>
      <c r="I9" s="66"/>
      <c r="J9" s="65"/>
      <c r="K9" s="66"/>
      <c r="L9" s="65"/>
      <c r="M9" s="66"/>
      <c r="N9" s="65"/>
      <c r="O9" s="66"/>
      <c r="P9" s="65"/>
      <c r="Q9" s="66"/>
      <c r="R9" s="65">
        <f>VLOOKUP($A9,'Return Data'!$B$7:$R$2843,16,0)</f>
        <v>-17.846900000000002</v>
      </c>
      <c r="S9" s="67">
        <f t="shared" si="3"/>
        <v>35</v>
      </c>
    </row>
    <row r="10" spans="1:19" x14ac:dyDescent="0.3">
      <c r="A10" s="82" t="s">
        <v>1084</v>
      </c>
      <c r="B10" s="64">
        <f>VLOOKUP($A10,'Return Data'!$B$7:$R$2843,3,0)</f>
        <v>44302</v>
      </c>
      <c r="C10" s="65">
        <f>VLOOKUP($A10,'Return Data'!$B$7:$R$2843,4,0)</f>
        <v>22.6373</v>
      </c>
      <c r="D10" s="65">
        <f>VLOOKUP($A10,'Return Data'!$B$7:$R$2843,9,0)</f>
        <v>15.156599999999999</v>
      </c>
      <c r="E10" s="66">
        <f t="shared" si="0"/>
        <v>16</v>
      </c>
      <c r="F10" s="65">
        <f>VLOOKUP($A10,'Return Data'!$B$7:$R$2843,10,0)</f>
        <v>4.3739999999999997</v>
      </c>
      <c r="G10" s="66">
        <f t="shared" si="1"/>
        <v>5</v>
      </c>
      <c r="H10" s="65">
        <f>VLOOKUP($A10,'Return Data'!$B$7:$R$2843,11,0)</f>
        <v>6.7603999999999997</v>
      </c>
      <c r="I10" s="66">
        <f t="shared" si="2"/>
        <v>4</v>
      </c>
      <c r="J10" s="65">
        <f>VLOOKUP($A10,'Return Data'!$B$7:$R$2843,12,0)</f>
        <v>7.4785000000000004</v>
      </c>
      <c r="K10" s="66">
        <f t="shared" ref="K10:K20" si="4">RANK(J10,J$8:J$43,0)</f>
        <v>5</v>
      </c>
      <c r="L10" s="65">
        <f>VLOOKUP($A10,'Return Data'!$B$7:$R$2843,13,0)</f>
        <v>9.8658000000000001</v>
      </c>
      <c r="M10" s="66">
        <f t="shared" ref="M10:M20" si="5">RANK(L10,L$8:L$43,0)</f>
        <v>10</v>
      </c>
      <c r="N10" s="65">
        <f>VLOOKUP($A10,'Return Data'!$B$7:$R$2843,17,0)</f>
        <v>8.6679999999999993</v>
      </c>
      <c r="O10" s="66">
        <f t="shared" ref="O10:O20" si="6">RANK(N10,N$8:N$43,0)</f>
        <v>17</v>
      </c>
      <c r="P10" s="65">
        <f>VLOOKUP($A10,'Return Data'!$B$7:$R$2843,14,0)</f>
        <v>8.3583999999999996</v>
      </c>
      <c r="Q10" s="66">
        <f t="shared" ref="Q10:Q20" si="7">RANK(P10,P$8:P$43,0)</f>
        <v>14</v>
      </c>
      <c r="R10" s="65">
        <f>VLOOKUP($A10,'Return Data'!$B$7:$R$2843,16,0)</f>
        <v>9.2810000000000006</v>
      </c>
      <c r="S10" s="67">
        <f t="shared" si="3"/>
        <v>3</v>
      </c>
    </row>
    <row r="11" spans="1:19" x14ac:dyDescent="0.3">
      <c r="A11" s="82" t="s">
        <v>1087</v>
      </c>
      <c r="B11" s="64">
        <f>VLOOKUP($A11,'Return Data'!$B$7:$R$2843,3,0)</f>
        <v>44302</v>
      </c>
      <c r="C11" s="65">
        <f>VLOOKUP($A11,'Return Data'!$B$7:$R$2843,4,0)</f>
        <v>15.691000000000001</v>
      </c>
      <c r="D11" s="65">
        <f>VLOOKUP($A11,'Return Data'!$B$7:$R$2843,9,0)</f>
        <v>12.0915</v>
      </c>
      <c r="E11" s="66">
        <f t="shared" si="0"/>
        <v>26</v>
      </c>
      <c r="F11" s="65">
        <f>VLOOKUP($A11,'Return Data'!$B$7:$R$2843,10,0)</f>
        <v>0.20200000000000001</v>
      </c>
      <c r="G11" s="66">
        <f t="shared" si="1"/>
        <v>17</v>
      </c>
      <c r="H11" s="65">
        <f>VLOOKUP($A11,'Return Data'!$B$7:$R$2843,11,0)</f>
        <v>2.6246999999999998</v>
      </c>
      <c r="I11" s="66">
        <f t="shared" si="2"/>
        <v>20</v>
      </c>
      <c r="J11" s="65">
        <f>VLOOKUP($A11,'Return Data'!$B$7:$R$2843,12,0)</f>
        <v>2.6168</v>
      </c>
      <c r="K11" s="66">
        <f t="shared" si="4"/>
        <v>21</v>
      </c>
      <c r="L11" s="65">
        <f>VLOOKUP($A11,'Return Data'!$B$7:$R$2843,13,0)</f>
        <v>6.3075999999999999</v>
      </c>
      <c r="M11" s="66">
        <f t="shared" si="5"/>
        <v>26</v>
      </c>
      <c r="N11" s="65">
        <f>VLOOKUP($A11,'Return Data'!$B$7:$R$2843,17,0)</f>
        <v>2.0594000000000001</v>
      </c>
      <c r="O11" s="66">
        <f t="shared" si="6"/>
        <v>26</v>
      </c>
      <c r="P11" s="65">
        <f>VLOOKUP($A11,'Return Data'!$B$7:$R$2843,14,0)</f>
        <v>2.9958</v>
      </c>
      <c r="Q11" s="66">
        <f t="shared" si="7"/>
        <v>25</v>
      </c>
      <c r="R11" s="65">
        <f>VLOOKUP($A11,'Return Data'!$B$7:$R$2843,16,0)</f>
        <v>6.5217999999999998</v>
      </c>
      <c r="S11" s="67">
        <f t="shared" si="3"/>
        <v>27</v>
      </c>
    </row>
    <row r="12" spans="1:19" x14ac:dyDescent="0.3">
      <c r="A12" s="82" t="s">
        <v>1088</v>
      </c>
      <c r="B12" s="64">
        <f>VLOOKUP($A12,'Return Data'!$B$7:$R$2843,3,0)</f>
        <v>44302</v>
      </c>
      <c r="C12" s="65">
        <f>VLOOKUP($A12,'Return Data'!$B$7:$R$2843,4,0)</f>
        <v>66.631699999999995</v>
      </c>
      <c r="D12" s="65">
        <f>VLOOKUP($A12,'Return Data'!$B$7:$R$2843,9,0)</f>
        <v>16.815300000000001</v>
      </c>
      <c r="E12" s="66">
        <f t="shared" si="0"/>
        <v>10</v>
      </c>
      <c r="F12" s="65">
        <f>VLOOKUP($A12,'Return Data'!$B$7:$R$2843,10,0)</f>
        <v>1.59</v>
      </c>
      <c r="G12" s="66">
        <f t="shared" si="1"/>
        <v>13</v>
      </c>
      <c r="H12" s="65">
        <f>VLOOKUP($A12,'Return Data'!$B$7:$R$2843,11,0)</f>
        <v>3.8292000000000002</v>
      </c>
      <c r="I12" s="66">
        <f t="shared" si="2"/>
        <v>14</v>
      </c>
      <c r="J12" s="65">
        <f>VLOOKUP($A12,'Return Data'!$B$7:$R$2843,12,0)</f>
        <v>3.8948</v>
      </c>
      <c r="K12" s="66">
        <f t="shared" si="4"/>
        <v>13</v>
      </c>
      <c r="L12" s="65">
        <f>VLOOKUP($A12,'Return Data'!$B$7:$R$2843,13,0)</f>
        <v>8.9122000000000003</v>
      </c>
      <c r="M12" s="66">
        <f t="shared" si="5"/>
        <v>15</v>
      </c>
      <c r="N12" s="65">
        <f>VLOOKUP($A12,'Return Data'!$B$7:$R$2843,17,0)</f>
        <v>5.6725000000000003</v>
      </c>
      <c r="O12" s="66">
        <f t="shared" si="6"/>
        <v>22</v>
      </c>
      <c r="P12" s="65">
        <f>VLOOKUP($A12,'Return Data'!$B$7:$R$2843,14,0)</f>
        <v>5.2725</v>
      </c>
      <c r="Q12" s="66">
        <f t="shared" si="7"/>
        <v>21</v>
      </c>
      <c r="R12" s="65">
        <f>VLOOKUP($A12,'Return Data'!$B$7:$R$2843,16,0)</f>
        <v>7.5107999999999997</v>
      </c>
      <c r="S12" s="67">
        <f t="shared" si="3"/>
        <v>24</v>
      </c>
    </row>
    <row r="13" spans="1:19" x14ac:dyDescent="0.3">
      <c r="A13" s="82" t="s">
        <v>1093</v>
      </c>
      <c r="B13" s="64">
        <f>VLOOKUP($A13,'Return Data'!$B$7:$R$2843,3,0)</f>
        <v>44302</v>
      </c>
      <c r="C13" s="65">
        <f>VLOOKUP($A13,'Return Data'!$B$7:$R$2843,4,0)</f>
        <v>24.6463</v>
      </c>
      <c r="D13" s="65">
        <f>VLOOKUP($A13,'Return Data'!$B$7:$R$2843,9,0)</f>
        <v>34.033900000000003</v>
      </c>
      <c r="E13" s="66">
        <f t="shared" si="0"/>
        <v>1</v>
      </c>
      <c r="F13" s="65">
        <f>VLOOKUP($A13,'Return Data'!$B$7:$R$2843,10,0)</f>
        <v>20.449400000000001</v>
      </c>
      <c r="G13" s="66">
        <f t="shared" si="1"/>
        <v>1</v>
      </c>
      <c r="H13" s="65">
        <f>VLOOKUP($A13,'Return Data'!$B$7:$R$2843,11,0)</f>
        <v>24.898099999999999</v>
      </c>
      <c r="I13" s="66">
        <f t="shared" si="2"/>
        <v>1</v>
      </c>
      <c r="J13" s="65">
        <f>VLOOKUP($A13,'Return Data'!$B$7:$R$2843,12,0)</f>
        <v>6.8590999999999998</v>
      </c>
      <c r="K13" s="66">
        <f t="shared" si="4"/>
        <v>7</v>
      </c>
      <c r="L13" s="65">
        <f>VLOOKUP($A13,'Return Data'!$B$7:$R$2843,13,0)</f>
        <v>5.5294999999999996</v>
      </c>
      <c r="M13" s="66">
        <f t="shared" si="5"/>
        <v>28</v>
      </c>
      <c r="N13" s="65">
        <f>VLOOKUP($A13,'Return Data'!$B$7:$R$2843,17,0)</f>
        <v>2.7507999999999999</v>
      </c>
      <c r="O13" s="66">
        <f t="shared" si="6"/>
        <v>24</v>
      </c>
      <c r="P13" s="65">
        <f>VLOOKUP($A13,'Return Data'!$B$7:$R$2843,14,0)</f>
        <v>4.4802999999999997</v>
      </c>
      <c r="Q13" s="66">
        <f t="shared" si="7"/>
        <v>22</v>
      </c>
      <c r="R13" s="65">
        <f>VLOOKUP($A13,'Return Data'!$B$7:$R$2843,16,0)</f>
        <v>8.0486000000000004</v>
      </c>
      <c r="S13" s="67">
        <f t="shared" si="3"/>
        <v>19</v>
      </c>
    </row>
    <row r="14" spans="1:19" x14ac:dyDescent="0.3">
      <c r="A14" s="82" t="s">
        <v>1095</v>
      </c>
      <c r="B14" s="64">
        <f>VLOOKUP($A14,'Return Data'!$B$7:$R$2843,3,0)</f>
        <v>44302</v>
      </c>
      <c r="C14" s="65">
        <f>VLOOKUP($A14,'Return Data'!$B$7:$R$2843,4,0)</f>
        <v>45.859099999999998</v>
      </c>
      <c r="D14" s="65">
        <f>VLOOKUP($A14,'Return Data'!$B$7:$R$2843,9,0)</f>
        <v>16.234100000000002</v>
      </c>
      <c r="E14" s="66">
        <f t="shared" si="0"/>
        <v>13</v>
      </c>
      <c r="F14" s="65">
        <f>VLOOKUP($A14,'Return Data'!$B$7:$R$2843,10,0)</f>
        <v>3.6067999999999998</v>
      </c>
      <c r="G14" s="66">
        <f t="shared" si="1"/>
        <v>6</v>
      </c>
      <c r="H14" s="65">
        <f>VLOOKUP($A14,'Return Data'!$B$7:$R$2843,11,0)</f>
        <v>6.3407999999999998</v>
      </c>
      <c r="I14" s="66">
        <f t="shared" si="2"/>
        <v>6</v>
      </c>
      <c r="J14" s="65">
        <f>VLOOKUP($A14,'Return Data'!$B$7:$R$2843,12,0)</f>
        <v>7.6635</v>
      </c>
      <c r="K14" s="66">
        <f t="shared" si="4"/>
        <v>4</v>
      </c>
      <c r="L14" s="65">
        <f>VLOOKUP($A14,'Return Data'!$B$7:$R$2843,13,0)</f>
        <v>9.8345000000000002</v>
      </c>
      <c r="M14" s="66">
        <f t="shared" si="5"/>
        <v>11</v>
      </c>
      <c r="N14" s="65">
        <f>VLOOKUP($A14,'Return Data'!$B$7:$R$2843,17,0)</f>
        <v>9.5116999999999994</v>
      </c>
      <c r="O14" s="66">
        <f t="shared" si="6"/>
        <v>13</v>
      </c>
      <c r="P14" s="65">
        <f>VLOOKUP($A14,'Return Data'!$B$7:$R$2843,14,0)</f>
        <v>8.7205999999999992</v>
      </c>
      <c r="Q14" s="66">
        <f t="shared" si="7"/>
        <v>10</v>
      </c>
      <c r="R14" s="65">
        <f>VLOOKUP($A14,'Return Data'!$B$7:$R$2843,16,0)</f>
        <v>8.8615999999999993</v>
      </c>
      <c r="S14" s="67">
        <f t="shared" si="3"/>
        <v>10</v>
      </c>
    </row>
    <row r="15" spans="1:19" x14ac:dyDescent="0.3">
      <c r="A15" s="82" t="s">
        <v>1097</v>
      </c>
      <c r="B15" s="64">
        <f>VLOOKUP($A15,'Return Data'!$B$7:$R$2843,3,0)</f>
        <v>44302</v>
      </c>
      <c r="C15" s="65">
        <f>VLOOKUP($A15,'Return Data'!$B$7:$R$2843,4,0)</f>
        <v>36.383600000000001</v>
      </c>
      <c r="D15" s="65">
        <f>VLOOKUP($A15,'Return Data'!$B$7:$R$2843,9,0)</f>
        <v>15.7544</v>
      </c>
      <c r="E15" s="66">
        <f t="shared" si="0"/>
        <v>14</v>
      </c>
      <c r="F15" s="65">
        <f>VLOOKUP($A15,'Return Data'!$B$7:$R$2843,10,0)</f>
        <v>5.5583</v>
      </c>
      <c r="G15" s="66">
        <f t="shared" si="1"/>
        <v>3</v>
      </c>
      <c r="H15" s="65">
        <f>VLOOKUP($A15,'Return Data'!$B$7:$R$2843,11,0)</f>
        <v>6.6045999999999996</v>
      </c>
      <c r="I15" s="66">
        <f t="shared" si="2"/>
        <v>5</v>
      </c>
      <c r="J15" s="65">
        <f>VLOOKUP($A15,'Return Data'!$B$7:$R$2843,12,0)</f>
        <v>8.1374999999999993</v>
      </c>
      <c r="K15" s="66">
        <f t="shared" si="4"/>
        <v>3</v>
      </c>
      <c r="L15" s="65">
        <f>VLOOKUP($A15,'Return Data'!$B$7:$R$2843,13,0)</f>
        <v>10.899900000000001</v>
      </c>
      <c r="M15" s="66">
        <f t="shared" si="5"/>
        <v>3</v>
      </c>
      <c r="N15" s="65">
        <f>VLOOKUP($A15,'Return Data'!$B$7:$R$2843,17,0)</f>
        <v>10.069599999999999</v>
      </c>
      <c r="O15" s="66">
        <f t="shared" si="6"/>
        <v>11</v>
      </c>
      <c r="P15" s="65">
        <f>VLOOKUP($A15,'Return Data'!$B$7:$R$2843,14,0)</f>
        <v>8.6516999999999999</v>
      </c>
      <c r="Q15" s="66">
        <f t="shared" si="7"/>
        <v>11</v>
      </c>
      <c r="R15" s="65">
        <f>VLOOKUP($A15,'Return Data'!$B$7:$R$2843,16,0)</f>
        <v>9.1609999999999996</v>
      </c>
      <c r="S15" s="67">
        <f t="shared" si="3"/>
        <v>5</v>
      </c>
    </row>
    <row r="16" spans="1:19" x14ac:dyDescent="0.3">
      <c r="A16" s="82" t="s">
        <v>1098</v>
      </c>
      <c r="B16" s="64">
        <f>VLOOKUP($A16,'Return Data'!$B$7:$R$2843,3,0)</f>
        <v>44302</v>
      </c>
      <c r="C16" s="65">
        <f>VLOOKUP($A16,'Return Data'!$B$7:$R$2843,4,0)</f>
        <v>38.746200000000002</v>
      </c>
      <c r="D16" s="65">
        <f>VLOOKUP($A16,'Return Data'!$B$7:$R$2843,9,0)</f>
        <v>12.9246</v>
      </c>
      <c r="E16" s="66">
        <f t="shared" si="0"/>
        <v>23</v>
      </c>
      <c r="F16" s="65">
        <f>VLOOKUP($A16,'Return Data'!$B$7:$R$2843,10,0)</f>
        <v>-0.75529999999999997</v>
      </c>
      <c r="G16" s="66">
        <f t="shared" si="1"/>
        <v>24</v>
      </c>
      <c r="H16" s="65">
        <f>VLOOKUP($A16,'Return Data'!$B$7:$R$2843,11,0)</f>
        <v>2.4180000000000001</v>
      </c>
      <c r="I16" s="66">
        <f t="shared" si="2"/>
        <v>21</v>
      </c>
      <c r="J16" s="65">
        <f>VLOOKUP($A16,'Return Data'!$B$7:$R$2843,12,0)</f>
        <v>2.8256000000000001</v>
      </c>
      <c r="K16" s="66">
        <f t="shared" si="4"/>
        <v>19</v>
      </c>
      <c r="L16" s="65">
        <f>VLOOKUP($A16,'Return Data'!$B$7:$R$2843,13,0)</f>
        <v>8.1613000000000007</v>
      </c>
      <c r="M16" s="66">
        <f t="shared" si="5"/>
        <v>17</v>
      </c>
      <c r="N16" s="65">
        <f>VLOOKUP($A16,'Return Data'!$B$7:$R$2843,17,0)</f>
        <v>9.1084999999999994</v>
      </c>
      <c r="O16" s="66">
        <f t="shared" si="6"/>
        <v>14</v>
      </c>
      <c r="P16" s="65">
        <f>VLOOKUP($A16,'Return Data'!$B$7:$R$2843,14,0)</f>
        <v>8.6515000000000004</v>
      </c>
      <c r="Q16" s="66">
        <f t="shared" si="7"/>
        <v>12</v>
      </c>
      <c r="R16" s="65">
        <f>VLOOKUP($A16,'Return Data'!$B$7:$R$2843,16,0)</f>
        <v>8.5183999999999997</v>
      </c>
      <c r="S16" s="67">
        <f t="shared" si="3"/>
        <v>16</v>
      </c>
    </row>
    <row r="17" spans="1:19" x14ac:dyDescent="0.3">
      <c r="A17" s="82" t="s">
        <v>1100</v>
      </c>
      <c r="B17" s="64">
        <f>VLOOKUP($A17,'Return Data'!$B$7:$R$2843,3,0)</f>
        <v>0</v>
      </c>
      <c r="C17" s="65">
        <f>VLOOKUP($A17,'Return Data'!$B$7:$R$2843,4,0)</f>
        <v>0</v>
      </c>
      <c r="D17" s="65">
        <f>VLOOKUP($A17,'Return Data'!$B$7:$R$2843,9,0)</f>
        <v>0</v>
      </c>
      <c r="E17" s="66">
        <f t="shared" si="0"/>
        <v>34</v>
      </c>
      <c r="F17" s="65">
        <f>VLOOKUP($A17,'Return Data'!$B$7:$R$2843,10,0)</f>
        <v>0</v>
      </c>
      <c r="G17" s="66">
        <f t="shared" si="1"/>
        <v>19</v>
      </c>
      <c r="H17" s="65">
        <f>VLOOKUP($A17,'Return Data'!$B$7:$R$2843,11,0)</f>
        <v>0</v>
      </c>
      <c r="I17" s="66">
        <f t="shared" si="2"/>
        <v>31</v>
      </c>
      <c r="J17" s="65">
        <f>VLOOKUP($A17,'Return Data'!$B$7:$R$2843,12,0)</f>
        <v>0</v>
      </c>
      <c r="K17" s="66">
        <f t="shared" si="4"/>
        <v>31</v>
      </c>
      <c r="L17" s="65">
        <f>VLOOKUP($A17,'Return Data'!$B$7:$R$2843,13,0)</f>
        <v>0</v>
      </c>
      <c r="M17" s="66">
        <f t="shared" si="5"/>
        <v>31</v>
      </c>
      <c r="N17" s="65">
        <f>VLOOKUP($A17,'Return Data'!$B$7:$R$2843,17,0)</f>
        <v>0</v>
      </c>
      <c r="O17" s="66">
        <f t="shared" si="6"/>
        <v>29</v>
      </c>
      <c r="P17" s="65">
        <f>VLOOKUP($A17,'Return Data'!$B$7:$R$2843,14,0)</f>
        <v>0</v>
      </c>
      <c r="Q17" s="66">
        <f t="shared" si="7"/>
        <v>28</v>
      </c>
      <c r="R17" s="65">
        <f>VLOOKUP($A17,'Return Data'!$B$7:$R$2843,16,0)</f>
        <v>0</v>
      </c>
      <c r="S17" s="67">
        <f t="shared" si="3"/>
        <v>31</v>
      </c>
    </row>
    <row r="18" spans="1:19" x14ac:dyDescent="0.3">
      <c r="A18" s="82" t="s">
        <v>1103</v>
      </c>
      <c r="B18" s="64">
        <f>VLOOKUP($A18,'Return Data'!$B$7:$R$2843,3,0)</f>
        <v>44302</v>
      </c>
      <c r="C18" s="65">
        <f>VLOOKUP($A18,'Return Data'!$B$7:$R$2843,4,0)</f>
        <v>18.567399999999999</v>
      </c>
      <c r="D18" s="65">
        <f>VLOOKUP($A18,'Return Data'!$B$7:$R$2843,9,0)</f>
        <v>20.372399999999999</v>
      </c>
      <c r="E18" s="66">
        <f t="shared" si="0"/>
        <v>5</v>
      </c>
      <c r="F18" s="65">
        <f>VLOOKUP($A18,'Return Data'!$B$7:$R$2843,10,0)</f>
        <v>1.9645999999999999</v>
      </c>
      <c r="G18" s="66">
        <f t="shared" si="1"/>
        <v>9</v>
      </c>
      <c r="H18" s="65">
        <f>VLOOKUP($A18,'Return Data'!$B$7:$R$2843,11,0)</f>
        <v>5.6813000000000002</v>
      </c>
      <c r="I18" s="66">
        <f t="shared" si="2"/>
        <v>8</v>
      </c>
      <c r="J18" s="65">
        <f>VLOOKUP($A18,'Return Data'!$B$7:$R$2843,12,0)</f>
        <v>7.3764000000000003</v>
      </c>
      <c r="K18" s="66">
        <f t="shared" si="4"/>
        <v>6</v>
      </c>
      <c r="L18" s="65">
        <f>VLOOKUP($A18,'Return Data'!$B$7:$R$2843,13,0)</f>
        <v>10.100199999999999</v>
      </c>
      <c r="M18" s="66">
        <f t="shared" si="5"/>
        <v>7</v>
      </c>
      <c r="N18" s="65">
        <f>VLOOKUP($A18,'Return Data'!$B$7:$R$2843,17,0)</f>
        <v>7.7205000000000004</v>
      </c>
      <c r="O18" s="66">
        <f t="shared" si="6"/>
        <v>20</v>
      </c>
      <c r="P18" s="65">
        <f>VLOOKUP($A18,'Return Data'!$B$7:$R$2843,14,0)</f>
        <v>7.3120000000000003</v>
      </c>
      <c r="Q18" s="66">
        <f t="shared" si="7"/>
        <v>19</v>
      </c>
      <c r="R18" s="65">
        <f>VLOOKUP($A18,'Return Data'!$B$7:$R$2843,16,0)</f>
        <v>9.1381999999999994</v>
      </c>
      <c r="S18" s="67">
        <f t="shared" si="3"/>
        <v>6</v>
      </c>
    </row>
    <row r="19" spans="1:19" x14ac:dyDescent="0.3">
      <c r="A19" s="82" t="s">
        <v>1104</v>
      </c>
      <c r="B19" s="64">
        <f>VLOOKUP($A19,'Return Data'!$B$7:$R$2843,3,0)</f>
        <v>44302</v>
      </c>
      <c r="C19" s="65">
        <f>VLOOKUP($A19,'Return Data'!$B$7:$R$2843,4,0)</f>
        <v>16.7256</v>
      </c>
      <c r="D19" s="65">
        <f>VLOOKUP($A19,'Return Data'!$B$7:$R$2843,9,0)</f>
        <v>13.773899999999999</v>
      </c>
      <c r="E19" s="66">
        <f t="shared" si="0"/>
        <v>20</v>
      </c>
      <c r="F19" s="65">
        <f>VLOOKUP($A19,'Return Data'!$B$7:$R$2843,10,0)</f>
        <v>4.4615999999999998</v>
      </c>
      <c r="G19" s="66">
        <f t="shared" si="1"/>
        <v>4</v>
      </c>
      <c r="H19" s="65">
        <f>VLOOKUP($A19,'Return Data'!$B$7:$R$2843,11,0)</f>
        <v>7.9520999999999997</v>
      </c>
      <c r="I19" s="66">
        <f t="shared" si="2"/>
        <v>3</v>
      </c>
      <c r="J19" s="65">
        <f>VLOOKUP($A19,'Return Data'!$B$7:$R$2843,12,0)</f>
        <v>8.7355</v>
      </c>
      <c r="K19" s="66">
        <f t="shared" si="4"/>
        <v>2</v>
      </c>
      <c r="L19" s="65">
        <f>VLOOKUP($A19,'Return Data'!$B$7:$R$2843,13,0)</f>
        <v>10.0999</v>
      </c>
      <c r="M19" s="66">
        <f t="shared" si="5"/>
        <v>8</v>
      </c>
      <c r="N19" s="65">
        <f>VLOOKUP($A19,'Return Data'!$B$7:$R$2843,17,0)</f>
        <v>9.0502000000000002</v>
      </c>
      <c r="O19" s="66">
        <f t="shared" si="6"/>
        <v>15</v>
      </c>
      <c r="P19" s="65">
        <f>VLOOKUP($A19,'Return Data'!$B$7:$R$2843,14,0)</f>
        <v>7.7435999999999998</v>
      </c>
      <c r="Q19" s="66">
        <f t="shared" si="7"/>
        <v>17</v>
      </c>
      <c r="R19" s="65">
        <f>VLOOKUP($A19,'Return Data'!$B$7:$R$2843,16,0)</f>
        <v>8.6418999999999997</v>
      </c>
      <c r="S19" s="67">
        <f t="shared" si="3"/>
        <v>15</v>
      </c>
    </row>
    <row r="20" spans="1:19" x14ac:dyDescent="0.3">
      <c r="A20" s="82" t="s">
        <v>1107</v>
      </c>
      <c r="B20" s="64">
        <f>VLOOKUP($A20,'Return Data'!$B$7:$R$2843,3,0)</f>
        <v>44302</v>
      </c>
      <c r="C20" s="65">
        <f>VLOOKUP($A20,'Return Data'!$B$7:$R$2843,4,0)</f>
        <v>11.3353</v>
      </c>
      <c r="D20" s="65">
        <f>VLOOKUP($A20,'Return Data'!$B$7:$R$2843,9,0)</f>
        <v>11.2308</v>
      </c>
      <c r="E20" s="66">
        <f t="shared" si="0"/>
        <v>29</v>
      </c>
      <c r="F20" s="65">
        <f>VLOOKUP($A20,'Return Data'!$B$7:$R$2843,10,0)</f>
        <v>1.9341999999999999</v>
      </c>
      <c r="G20" s="66">
        <f t="shared" si="1"/>
        <v>10</v>
      </c>
      <c r="H20" s="65">
        <f>VLOOKUP($A20,'Return Data'!$B$7:$R$2843,11,0)</f>
        <v>5.9516999999999998</v>
      </c>
      <c r="I20" s="66">
        <f t="shared" si="2"/>
        <v>7</v>
      </c>
      <c r="J20" s="65">
        <f>VLOOKUP($A20,'Return Data'!$B$7:$R$2843,12,0)</f>
        <v>3.9620000000000002</v>
      </c>
      <c r="K20" s="66">
        <f t="shared" si="4"/>
        <v>12</v>
      </c>
      <c r="L20" s="65">
        <f>VLOOKUP($A20,'Return Data'!$B$7:$R$2843,13,0)</f>
        <v>2.7650999999999999</v>
      </c>
      <c r="M20" s="66">
        <f t="shared" si="5"/>
        <v>30</v>
      </c>
      <c r="N20" s="65">
        <f>VLOOKUP($A20,'Return Data'!$B$7:$R$2843,17,0)</f>
        <v>-14.094200000000001</v>
      </c>
      <c r="O20" s="66">
        <f t="shared" si="6"/>
        <v>31</v>
      </c>
      <c r="P20" s="65">
        <f>VLOOKUP($A20,'Return Data'!$B$7:$R$2843,14,0)</f>
        <v>-7.9329000000000001</v>
      </c>
      <c r="Q20" s="66">
        <f t="shared" si="7"/>
        <v>30</v>
      </c>
      <c r="R20" s="65">
        <f>VLOOKUP($A20,'Return Data'!$B$7:$R$2843,16,0)</f>
        <v>1.8573</v>
      </c>
      <c r="S20" s="67">
        <f t="shared" si="3"/>
        <v>30</v>
      </c>
    </row>
    <row r="21" spans="1:19" x14ac:dyDescent="0.3">
      <c r="A21" s="82" t="s">
        <v>1109</v>
      </c>
      <c r="B21" s="64">
        <f>VLOOKUP($A21,'Return Data'!$B$7:$R$2843,3,0)</f>
        <v>44302</v>
      </c>
      <c r="C21" s="65">
        <f>VLOOKUP($A21,'Return Data'!$B$7:$R$2843,4,0)</f>
        <v>4.3900000000000002E-2</v>
      </c>
      <c r="D21" s="65">
        <f>VLOOKUP($A21,'Return Data'!$B$7:$R$2843,9,0)</f>
        <v>10.8268</v>
      </c>
      <c r="E21" s="66">
        <f t="shared" si="0"/>
        <v>31</v>
      </c>
      <c r="F21" s="65">
        <f>VLOOKUP($A21,'Return Data'!$B$7:$R$2843,10,0)</f>
        <v>-91.0946</v>
      </c>
      <c r="G21" s="66">
        <f t="shared" si="1"/>
        <v>35</v>
      </c>
      <c r="H21" s="65">
        <f>VLOOKUP($A21,'Return Data'!$B$7:$R$2843,11,0)</f>
        <v>-41.916600000000003</v>
      </c>
      <c r="I21" s="66">
        <f t="shared" ref="I21" si="8">RANK(H21,H$8:H$43,0)</f>
        <v>35</v>
      </c>
      <c r="J21" s="65"/>
      <c r="K21" s="66"/>
      <c r="L21" s="65"/>
      <c r="M21" s="66"/>
      <c r="N21" s="65"/>
      <c r="O21" s="66"/>
      <c r="P21" s="65"/>
      <c r="Q21" s="66"/>
      <c r="R21" s="65">
        <f>VLOOKUP($A21,'Return Data'!$B$7:$R$2843,16,0)</f>
        <v>-17.379799999999999</v>
      </c>
      <c r="S21" s="67">
        <f t="shared" si="3"/>
        <v>34</v>
      </c>
    </row>
    <row r="22" spans="1:19" x14ac:dyDescent="0.3">
      <c r="A22" s="82" t="s">
        <v>1112</v>
      </c>
      <c r="B22" s="64">
        <f>VLOOKUP($A22,'Return Data'!$B$7:$R$2843,3,0)</f>
        <v>44302</v>
      </c>
      <c r="C22" s="65">
        <f>VLOOKUP($A22,'Return Data'!$B$7:$R$2843,4,0)</f>
        <v>41.649700000000003</v>
      </c>
      <c r="D22" s="65">
        <f>VLOOKUP($A22,'Return Data'!$B$7:$R$2843,9,0)</f>
        <v>15.0542</v>
      </c>
      <c r="E22" s="66">
        <f t="shared" si="0"/>
        <v>17</v>
      </c>
      <c r="F22" s="65">
        <f>VLOOKUP($A22,'Return Data'!$B$7:$R$2843,10,0)</f>
        <v>1.8459000000000001</v>
      </c>
      <c r="G22" s="66">
        <f t="shared" si="1"/>
        <v>11</v>
      </c>
      <c r="H22" s="65">
        <f>VLOOKUP($A22,'Return Data'!$B$7:$R$2843,11,0)</f>
        <v>4.8295000000000003</v>
      </c>
      <c r="I22" s="66">
        <f>RANK(H22,H$8:H$43,0)</f>
        <v>11</v>
      </c>
      <c r="J22" s="65">
        <f>VLOOKUP($A22,'Return Data'!$B$7:$R$2843,12,0)</f>
        <v>6.3688000000000002</v>
      </c>
      <c r="K22" s="66">
        <f>RANK(J22,J$8:J$43,0)</f>
        <v>8</v>
      </c>
      <c r="L22" s="65">
        <f>VLOOKUP($A22,'Return Data'!$B$7:$R$2843,13,0)</f>
        <v>10.488099999999999</v>
      </c>
      <c r="M22" s="66">
        <f>RANK(L22,L$8:L$43,0)</f>
        <v>5</v>
      </c>
      <c r="N22" s="65">
        <f>VLOOKUP($A22,'Return Data'!$B$7:$R$2843,17,0)</f>
        <v>10.879799999999999</v>
      </c>
      <c r="O22" s="66">
        <f>RANK(N22,N$8:N$43,0)</f>
        <v>3</v>
      </c>
      <c r="P22" s="65">
        <f>VLOOKUP($A22,'Return Data'!$B$7:$R$2843,14,0)</f>
        <v>9.7264999999999997</v>
      </c>
      <c r="Q22" s="66">
        <f>RANK(P22,P$8:P$43,0)</f>
        <v>1</v>
      </c>
      <c r="R22" s="65">
        <f>VLOOKUP($A22,'Return Data'!$B$7:$R$2843,16,0)</f>
        <v>10.0649</v>
      </c>
      <c r="S22" s="67">
        <f t="shared" si="3"/>
        <v>2</v>
      </c>
    </row>
    <row r="23" spans="1:19" x14ac:dyDescent="0.3">
      <c r="A23" s="82" t="s">
        <v>1115</v>
      </c>
      <c r="B23" s="64">
        <f>VLOOKUP($A23,'Return Data'!$B$7:$R$2843,3,0)</f>
        <v>44302</v>
      </c>
      <c r="C23" s="65">
        <f>VLOOKUP($A23,'Return Data'!$B$7:$R$2843,4,0)</f>
        <v>62.093000000000004</v>
      </c>
      <c r="D23" s="65">
        <f>VLOOKUP($A23,'Return Data'!$B$7:$R$2843,9,0)</f>
        <v>13.4559</v>
      </c>
      <c r="E23" s="66">
        <f t="shared" si="0"/>
        <v>21</v>
      </c>
      <c r="F23" s="65">
        <f>VLOOKUP($A23,'Return Data'!$B$7:$R$2843,10,0)</f>
        <v>1.0947</v>
      </c>
      <c r="G23" s="66">
        <f t="shared" si="1"/>
        <v>15</v>
      </c>
      <c r="H23" s="65">
        <f>VLOOKUP($A23,'Return Data'!$B$7:$R$2843,11,0)</f>
        <v>2.0247000000000002</v>
      </c>
      <c r="I23" s="66">
        <f>RANK(H23,H$8:H$43,0)</f>
        <v>24</v>
      </c>
      <c r="J23" s="65">
        <f>VLOOKUP($A23,'Return Data'!$B$7:$R$2843,12,0)</f>
        <v>2.5124</v>
      </c>
      <c r="K23" s="66">
        <f>RANK(J23,J$8:J$43,0)</f>
        <v>22</v>
      </c>
      <c r="L23" s="65">
        <f>VLOOKUP($A23,'Return Data'!$B$7:$R$2843,13,0)</f>
        <v>7.5396999999999998</v>
      </c>
      <c r="M23" s="66">
        <f>RANK(L23,L$8:L$43,0)</f>
        <v>20</v>
      </c>
      <c r="N23" s="65">
        <f>VLOOKUP($A23,'Return Data'!$B$7:$R$2843,17,0)</f>
        <v>6.8304999999999998</v>
      </c>
      <c r="O23" s="66">
        <f>RANK(N23,N$8:N$43,0)</f>
        <v>21</v>
      </c>
      <c r="P23" s="65">
        <f>VLOOKUP($A23,'Return Data'!$B$7:$R$2843,14,0)</f>
        <v>6.6741999999999999</v>
      </c>
      <c r="Q23" s="66">
        <f>RANK(P23,P$8:P$43,0)</f>
        <v>20</v>
      </c>
      <c r="R23" s="65">
        <f>VLOOKUP($A23,'Return Data'!$B$7:$R$2843,16,0)</f>
        <v>7.7899000000000003</v>
      </c>
      <c r="S23" s="67">
        <f t="shared" si="3"/>
        <v>21</v>
      </c>
    </row>
    <row r="24" spans="1:19" x14ac:dyDescent="0.3">
      <c r="A24" s="82" t="s">
        <v>1116</v>
      </c>
      <c r="B24" s="64">
        <f>VLOOKUP($A24,'Return Data'!$B$7:$R$2843,3,0)</f>
        <v>44302</v>
      </c>
      <c r="C24" s="65">
        <f>VLOOKUP($A24,'Return Data'!$B$7:$R$2843,4,0)</f>
        <v>30.689599999999999</v>
      </c>
      <c r="D24" s="65">
        <f>VLOOKUP($A24,'Return Data'!$B$7:$R$2843,9,0)</f>
        <v>16.995999999999999</v>
      </c>
      <c r="E24" s="66">
        <f t="shared" si="0"/>
        <v>9</v>
      </c>
      <c r="F24" s="65">
        <f>VLOOKUP($A24,'Return Data'!$B$7:$R$2843,10,0)</f>
        <v>3.3433999999999999</v>
      </c>
      <c r="G24" s="66">
        <f t="shared" si="1"/>
        <v>7</v>
      </c>
      <c r="H24" s="65">
        <f>VLOOKUP($A24,'Return Data'!$B$7:$R$2843,11,0)</f>
        <v>5.0560999999999998</v>
      </c>
      <c r="I24" s="66">
        <f>RANK(H24,H$8:H$43,0)</f>
        <v>10</v>
      </c>
      <c r="J24" s="65">
        <f>VLOOKUP($A24,'Return Data'!$B$7:$R$2843,12,0)</f>
        <v>5.8815</v>
      </c>
      <c r="K24" s="66">
        <f>RANK(J24,J$8:J$43,0)</f>
        <v>9</v>
      </c>
      <c r="L24" s="65">
        <f>VLOOKUP($A24,'Return Data'!$B$7:$R$2843,13,0)</f>
        <v>10.852</v>
      </c>
      <c r="M24" s="66">
        <f>RANK(L24,L$8:L$43,0)</f>
        <v>4</v>
      </c>
      <c r="N24" s="65">
        <f>VLOOKUP($A24,'Return Data'!$B$7:$R$2843,17,0)</f>
        <v>0.85840000000000005</v>
      </c>
      <c r="O24" s="66">
        <f>RANK(N24,N$8:N$43,0)</f>
        <v>27</v>
      </c>
      <c r="P24" s="65">
        <f>VLOOKUP($A24,'Return Data'!$B$7:$R$2843,14,0)</f>
        <v>2.5672999999999999</v>
      </c>
      <c r="Q24" s="66">
        <f>RANK(P24,P$8:P$43,0)</f>
        <v>27</v>
      </c>
      <c r="R24" s="65">
        <f>VLOOKUP($A24,'Return Data'!$B$7:$R$2843,16,0)</f>
        <v>6.75</v>
      </c>
      <c r="S24" s="67">
        <f t="shared" si="3"/>
        <v>25</v>
      </c>
    </row>
    <row r="25" spans="1:19" x14ac:dyDescent="0.3">
      <c r="A25" s="82" t="s">
        <v>1117</v>
      </c>
      <c r="B25" s="64">
        <f>VLOOKUP($A25,'Return Data'!$B$7:$R$2843,3,0)</f>
        <v>44302</v>
      </c>
      <c r="C25" s="65">
        <f>VLOOKUP($A25,'Return Data'!$B$7:$R$2843,4,0)</f>
        <v>0.83730000000000004</v>
      </c>
      <c r="D25" s="65">
        <f>VLOOKUP($A25,'Return Data'!$B$7:$R$2843,9,0)</f>
        <v>0</v>
      </c>
      <c r="E25" s="66">
        <f t="shared" si="0"/>
        <v>34</v>
      </c>
      <c r="F25" s="65">
        <f>VLOOKUP($A25,'Return Data'!$B$7:$R$2843,10,0)</f>
        <v>0</v>
      </c>
      <c r="G25" s="66">
        <f t="shared" si="1"/>
        <v>19</v>
      </c>
      <c r="H25" s="65">
        <f>VLOOKUP($A25,'Return Data'!$B$7:$R$2843,11,0)</f>
        <v>0</v>
      </c>
      <c r="I25" s="66">
        <f>RANK(H25,H$8:H$43,0)</f>
        <v>31</v>
      </c>
      <c r="J25" s="65">
        <f>VLOOKUP($A25,'Return Data'!$B$7:$R$2843,12,0)</f>
        <v>0</v>
      </c>
      <c r="K25" s="66">
        <f>RANK(J25,J$8:J$43,0)</f>
        <v>31</v>
      </c>
      <c r="L25" s="65">
        <f>VLOOKUP($A25,'Return Data'!$B$7:$R$2843,13,0)</f>
        <v>-25.026900000000001</v>
      </c>
      <c r="M25" s="66">
        <f>RANK(L25,L$8:L$43,0)</f>
        <v>32</v>
      </c>
      <c r="N25" s="65"/>
      <c r="O25" s="66"/>
      <c r="P25" s="65"/>
      <c r="Q25" s="66"/>
      <c r="R25" s="65">
        <f>VLOOKUP($A25,'Return Data'!$B$7:$R$2843,16,0)</f>
        <v>-24.4621</v>
      </c>
      <c r="S25" s="67">
        <f t="shared" si="3"/>
        <v>36</v>
      </c>
    </row>
    <row r="26" spans="1:19" x14ac:dyDescent="0.3">
      <c r="A26" s="82" t="s">
        <v>1122</v>
      </c>
      <c r="B26" s="64">
        <f>VLOOKUP($A26,'Return Data'!$B$7:$R$2843,3,0)</f>
        <v>44302</v>
      </c>
      <c r="C26" s="65">
        <f>VLOOKUP($A26,'Return Data'!$B$7:$R$2843,4,0)</f>
        <v>8.5599999999999996E-2</v>
      </c>
      <c r="D26" s="65">
        <f>VLOOKUP($A26,'Return Data'!$B$7:$R$2843,9,0)</f>
        <v>11.107699999999999</v>
      </c>
      <c r="E26" s="66">
        <f t="shared" si="0"/>
        <v>30</v>
      </c>
      <c r="F26" s="65">
        <f>VLOOKUP($A26,'Return Data'!$B$7:$R$2843,10,0)</f>
        <v>-88.686999999999998</v>
      </c>
      <c r="G26" s="66">
        <f t="shared" si="1"/>
        <v>34</v>
      </c>
      <c r="H26" s="65">
        <f>VLOOKUP($A26,'Return Data'!$B$7:$R$2843,11,0)</f>
        <v>-41.0045</v>
      </c>
      <c r="I26" s="66">
        <f>RANK(H26,H$8:H$43,0)</f>
        <v>34</v>
      </c>
      <c r="J26" s="65"/>
      <c r="K26" s="66"/>
      <c r="L26" s="65"/>
      <c r="M26" s="66"/>
      <c r="N26" s="65"/>
      <c r="O26" s="66"/>
      <c r="P26" s="65"/>
      <c r="Q26" s="66"/>
      <c r="R26" s="65">
        <f>VLOOKUP($A26,'Return Data'!$B$7:$R$2843,16,0)</f>
        <v>-13.7149</v>
      </c>
      <c r="S26" s="67">
        <f t="shared" si="3"/>
        <v>32</v>
      </c>
    </row>
    <row r="27" spans="1:19" x14ac:dyDescent="0.3">
      <c r="A27" s="82" t="s">
        <v>1124</v>
      </c>
      <c r="B27" s="64">
        <f>VLOOKUP($A27,'Return Data'!$B$7:$R$2843,3,0)</f>
        <v>44302</v>
      </c>
      <c r="C27" s="65">
        <f>VLOOKUP($A27,'Return Data'!$B$7:$R$2843,4,0)</f>
        <v>14.673500000000001</v>
      </c>
      <c r="D27" s="65">
        <f>VLOOKUP($A27,'Return Data'!$B$7:$R$2843,9,0)</f>
        <v>10.2796</v>
      </c>
      <c r="E27" s="66">
        <f t="shared" si="0"/>
        <v>33</v>
      </c>
      <c r="F27" s="65">
        <f>VLOOKUP($A27,'Return Data'!$B$7:$R$2843,10,0)</f>
        <v>1.7571000000000001</v>
      </c>
      <c r="G27" s="66">
        <f t="shared" si="1"/>
        <v>12</v>
      </c>
      <c r="H27" s="65">
        <f>VLOOKUP($A27,'Return Data'!$B$7:$R$2843,11,0)</f>
        <v>3.1991999999999998</v>
      </c>
      <c r="I27" s="66">
        <f t="shared" ref="I27:I39" si="9">RANK(H27,H$8:H$43,0)</f>
        <v>16</v>
      </c>
      <c r="J27" s="65">
        <f>VLOOKUP($A27,'Return Data'!$B$7:$R$2843,12,0)</f>
        <v>4.0784000000000002</v>
      </c>
      <c r="K27" s="66">
        <f t="shared" ref="K27:K39" si="10">RANK(J27,J$8:J$43,0)</f>
        <v>11</v>
      </c>
      <c r="L27" s="65">
        <f>VLOOKUP($A27,'Return Data'!$B$7:$R$2843,13,0)</f>
        <v>3.9708000000000001</v>
      </c>
      <c r="M27" s="66">
        <f t="shared" ref="M27:M39" si="11">RANK(L27,L$8:L$43,0)</f>
        <v>29</v>
      </c>
      <c r="N27" s="65">
        <f>VLOOKUP($A27,'Return Data'!$B$7:$R$2843,17,0)</f>
        <v>2.7239</v>
      </c>
      <c r="O27" s="66">
        <f t="shared" ref="O27:O39" si="12">RANK(N27,N$8:N$43,0)</f>
        <v>25</v>
      </c>
      <c r="P27" s="65">
        <f>VLOOKUP($A27,'Return Data'!$B$7:$R$2843,14,0)</f>
        <v>3.7431000000000001</v>
      </c>
      <c r="Q27" s="66">
        <f t="shared" ref="Q27:Q39" si="13">RANK(P27,P$8:P$43,0)</f>
        <v>24</v>
      </c>
      <c r="R27" s="65">
        <f>VLOOKUP($A27,'Return Data'!$B$7:$R$2843,16,0)</f>
        <v>6.5441000000000003</v>
      </c>
      <c r="S27" s="67">
        <f t="shared" si="3"/>
        <v>26</v>
      </c>
    </row>
    <row r="28" spans="1:19" x14ac:dyDescent="0.3">
      <c r="A28" s="82" t="s">
        <v>1129</v>
      </c>
      <c r="B28" s="64">
        <f>VLOOKUP($A28,'Return Data'!$B$7:$R$2843,3,0)</f>
        <v>44302</v>
      </c>
      <c r="C28" s="65">
        <f>VLOOKUP($A28,'Return Data'!$B$7:$R$2843,4,0)</f>
        <v>103.6995</v>
      </c>
      <c r="D28" s="65">
        <f>VLOOKUP($A28,'Return Data'!$B$7:$R$2843,9,0)</f>
        <v>22.464700000000001</v>
      </c>
      <c r="E28" s="66">
        <f t="shared" si="0"/>
        <v>3</v>
      </c>
      <c r="F28" s="65">
        <f>VLOOKUP($A28,'Return Data'!$B$7:$R$2843,10,0)</f>
        <v>-2.5100000000000001E-2</v>
      </c>
      <c r="G28" s="66">
        <f t="shared" si="1"/>
        <v>21</v>
      </c>
      <c r="H28" s="65">
        <f>VLOOKUP($A28,'Return Data'!$B$7:$R$2843,11,0)</f>
        <v>3.8340000000000001</v>
      </c>
      <c r="I28" s="66">
        <f t="shared" si="9"/>
        <v>13</v>
      </c>
      <c r="J28" s="65">
        <f>VLOOKUP($A28,'Return Data'!$B$7:$R$2843,12,0)</f>
        <v>3.4445000000000001</v>
      </c>
      <c r="K28" s="66">
        <f t="shared" si="10"/>
        <v>16</v>
      </c>
      <c r="L28" s="65">
        <f>VLOOKUP($A28,'Return Data'!$B$7:$R$2843,13,0)</f>
        <v>11.0435</v>
      </c>
      <c r="M28" s="66">
        <f t="shared" si="11"/>
        <v>2</v>
      </c>
      <c r="N28" s="65">
        <f>VLOOKUP($A28,'Return Data'!$B$7:$R$2843,17,0)</f>
        <v>10.611000000000001</v>
      </c>
      <c r="O28" s="66">
        <f t="shared" si="12"/>
        <v>4</v>
      </c>
      <c r="P28" s="65">
        <f>VLOOKUP($A28,'Return Data'!$B$7:$R$2843,14,0)</f>
        <v>9.5884</v>
      </c>
      <c r="Q28" s="66">
        <f t="shared" si="13"/>
        <v>4</v>
      </c>
      <c r="R28" s="65">
        <f>VLOOKUP($A28,'Return Data'!$B$7:$R$2843,16,0)</f>
        <v>8.7086000000000006</v>
      </c>
      <c r="S28" s="67">
        <f t="shared" si="3"/>
        <v>14</v>
      </c>
    </row>
    <row r="29" spans="1:19" x14ac:dyDescent="0.3">
      <c r="A29" s="82" t="s">
        <v>1130</v>
      </c>
      <c r="B29" s="64">
        <f>VLOOKUP($A29,'Return Data'!$B$7:$R$2843,3,0)</f>
        <v>44302</v>
      </c>
      <c r="C29" s="65">
        <f>VLOOKUP($A29,'Return Data'!$B$7:$R$2843,4,0)</f>
        <v>48.459699999999998</v>
      </c>
      <c r="D29" s="65">
        <f>VLOOKUP($A29,'Return Data'!$B$7:$R$2843,9,0)</f>
        <v>13.114100000000001</v>
      </c>
      <c r="E29" s="66">
        <f t="shared" si="0"/>
        <v>22</v>
      </c>
      <c r="F29" s="65">
        <f>VLOOKUP($A29,'Return Data'!$B$7:$R$2843,10,0)</f>
        <v>1.153</v>
      </c>
      <c r="G29" s="66">
        <f t="shared" si="1"/>
        <v>14</v>
      </c>
      <c r="H29" s="65">
        <f>VLOOKUP($A29,'Return Data'!$B$7:$R$2843,11,0)</f>
        <v>2.8294999999999999</v>
      </c>
      <c r="I29" s="66">
        <f t="shared" si="9"/>
        <v>18</v>
      </c>
      <c r="J29" s="65">
        <f>VLOOKUP($A29,'Return Data'!$B$7:$R$2843,12,0)</f>
        <v>2.7985000000000002</v>
      </c>
      <c r="K29" s="66">
        <f t="shared" si="10"/>
        <v>20</v>
      </c>
      <c r="L29" s="65">
        <f>VLOOKUP($A29,'Return Data'!$B$7:$R$2843,13,0)</f>
        <v>8.6972000000000005</v>
      </c>
      <c r="M29" s="66">
        <f t="shared" si="11"/>
        <v>16</v>
      </c>
      <c r="N29" s="65">
        <f>VLOOKUP($A29,'Return Data'!$B$7:$R$2843,17,0)</f>
        <v>9.9710000000000001</v>
      </c>
      <c r="O29" s="66">
        <f t="shared" si="12"/>
        <v>12</v>
      </c>
      <c r="P29" s="65">
        <f>VLOOKUP($A29,'Return Data'!$B$7:$R$2843,14,0)</f>
        <v>9.0208999999999993</v>
      </c>
      <c r="Q29" s="66">
        <f t="shared" si="13"/>
        <v>8</v>
      </c>
      <c r="R29" s="65">
        <f>VLOOKUP($A29,'Return Data'!$B$7:$R$2843,16,0)</f>
        <v>8.7626000000000008</v>
      </c>
      <c r="S29" s="67">
        <f t="shared" si="3"/>
        <v>11</v>
      </c>
    </row>
    <row r="30" spans="1:19" x14ac:dyDescent="0.3">
      <c r="A30" s="82" t="s">
        <v>1133</v>
      </c>
      <c r="B30" s="64">
        <f>VLOOKUP($A30,'Return Data'!$B$7:$R$2843,3,0)</f>
        <v>44302</v>
      </c>
      <c r="C30" s="65">
        <f>VLOOKUP($A30,'Return Data'!$B$7:$R$2843,4,0)</f>
        <v>49.47</v>
      </c>
      <c r="D30" s="65">
        <f>VLOOKUP($A30,'Return Data'!$B$7:$R$2843,9,0)</f>
        <v>14.3874</v>
      </c>
      <c r="E30" s="66">
        <f t="shared" si="0"/>
        <v>18</v>
      </c>
      <c r="F30" s="65">
        <f>VLOOKUP($A30,'Return Data'!$B$7:$R$2843,10,0)</f>
        <v>-0.79620000000000002</v>
      </c>
      <c r="G30" s="66">
        <f t="shared" si="1"/>
        <v>25</v>
      </c>
      <c r="H30" s="65">
        <f>VLOOKUP($A30,'Return Data'!$B$7:$R$2843,11,0)</f>
        <v>2.7892999999999999</v>
      </c>
      <c r="I30" s="66">
        <f t="shared" si="9"/>
        <v>19</v>
      </c>
      <c r="J30" s="65">
        <f>VLOOKUP($A30,'Return Data'!$B$7:$R$2843,12,0)</f>
        <v>3.2212000000000001</v>
      </c>
      <c r="K30" s="66">
        <f t="shared" si="10"/>
        <v>18</v>
      </c>
      <c r="L30" s="65">
        <f>VLOOKUP($A30,'Return Data'!$B$7:$R$2843,13,0)</f>
        <v>7.6475999999999997</v>
      </c>
      <c r="M30" s="66">
        <f t="shared" si="11"/>
        <v>19</v>
      </c>
      <c r="N30" s="65">
        <f>VLOOKUP($A30,'Return Data'!$B$7:$R$2843,17,0)</f>
        <v>8.4236000000000004</v>
      </c>
      <c r="O30" s="66">
        <f t="shared" si="12"/>
        <v>19</v>
      </c>
      <c r="P30" s="65">
        <f>VLOOKUP($A30,'Return Data'!$B$7:$R$2843,14,0)</f>
        <v>7.3471000000000002</v>
      </c>
      <c r="Q30" s="66">
        <f t="shared" si="13"/>
        <v>18</v>
      </c>
      <c r="R30" s="65">
        <f>VLOOKUP($A30,'Return Data'!$B$7:$R$2843,16,0)</f>
        <v>7.8312999999999997</v>
      </c>
      <c r="S30" s="67">
        <f t="shared" si="3"/>
        <v>20</v>
      </c>
    </row>
    <row r="31" spans="1:19" x14ac:dyDescent="0.3">
      <c r="A31" s="82" t="s">
        <v>1135</v>
      </c>
      <c r="B31" s="64">
        <f>VLOOKUP($A31,'Return Data'!$B$7:$R$2843,3,0)</f>
        <v>44302</v>
      </c>
      <c r="C31" s="65">
        <f>VLOOKUP($A31,'Return Data'!$B$7:$R$2843,4,0)</f>
        <v>36.649299999999997</v>
      </c>
      <c r="D31" s="65">
        <f>VLOOKUP($A31,'Return Data'!$B$7:$R$2843,9,0)</f>
        <v>16.751300000000001</v>
      </c>
      <c r="E31" s="66">
        <f t="shared" si="0"/>
        <v>11</v>
      </c>
      <c r="F31" s="65">
        <f>VLOOKUP($A31,'Return Data'!$B$7:$R$2843,10,0)</f>
        <v>-3.5364</v>
      </c>
      <c r="G31" s="66">
        <f t="shared" si="1"/>
        <v>28</v>
      </c>
      <c r="H31" s="65">
        <f>VLOOKUP($A31,'Return Data'!$B$7:$R$2843,11,0)</f>
        <v>0.95009999999999994</v>
      </c>
      <c r="I31" s="66">
        <f t="shared" si="9"/>
        <v>27</v>
      </c>
      <c r="J31" s="65">
        <f>VLOOKUP($A31,'Return Data'!$B$7:$R$2843,12,0)</f>
        <v>1.2907</v>
      </c>
      <c r="K31" s="66">
        <f t="shared" si="10"/>
        <v>26</v>
      </c>
      <c r="L31" s="65">
        <f>VLOOKUP($A31,'Return Data'!$B$7:$R$2843,13,0)</f>
        <v>6.2747999999999999</v>
      </c>
      <c r="M31" s="66">
        <f t="shared" si="11"/>
        <v>27</v>
      </c>
      <c r="N31" s="65">
        <f>VLOOKUP($A31,'Return Data'!$B$7:$R$2843,17,0)</f>
        <v>8.6575000000000006</v>
      </c>
      <c r="O31" s="66">
        <f t="shared" si="12"/>
        <v>18</v>
      </c>
      <c r="P31" s="65">
        <f>VLOOKUP($A31,'Return Data'!$B$7:$R$2843,14,0)</f>
        <v>8.3374000000000006</v>
      </c>
      <c r="Q31" s="66">
        <f t="shared" si="13"/>
        <v>15</v>
      </c>
      <c r="R31" s="65">
        <f>VLOOKUP($A31,'Return Data'!$B$7:$R$2843,16,0)</f>
        <v>7.5673000000000004</v>
      </c>
      <c r="S31" s="67">
        <f t="shared" si="3"/>
        <v>23</v>
      </c>
    </row>
    <row r="32" spans="1:19" x14ac:dyDescent="0.3">
      <c r="A32" s="82" t="s">
        <v>1137</v>
      </c>
      <c r="B32" s="64">
        <f>VLOOKUP($A32,'Return Data'!$B$7:$R$2843,3,0)</f>
        <v>44302</v>
      </c>
      <c r="C32" s="65">
        <f>VLOOKUP($A32,'Return Data'!$B$7:$R$2843,4,0)</f>
        <v>32.0794</v>
      </c>
      <c r="D32" s="65">
        <f>VLOOKUP($A32,'Return Data'!$B$7:$R$2843,9,0)</f>
        <v>18.6005</v>
      </c>
      <c r="E32" s="66">
        <f t="shared" si="0"/>
        <v>7</v>
      </c>
      <c r="F32" s="65">
        <f>VLOOKUP($A32,'Return Data'!$B$7:$R$2843,10,0)</f>
        <v>0.50449999999999995</v>
      </c>
      <c r="G32" s="66">
        <f t="shared" si="1"/>
        <v>16</v>
      </c>
      <c r="H32" s="65">
        <f>VLOOKUP($A32,'Return Data'!$B$7:$R$2843,11,0)</f>
        <v>2.9369000000000001</v>
      </c>
      <c r="I32" s="66">
        <f t="shared" si="9"/>
        <v>17</v>
      </c>
      <c r="J32" s="65">
        <f>VLOOKUP($A32,'Return Data'!$B$7:$R$2843,12,0)</f>
        <v>3.7643</v>
      </c>
      <c r="K32" s="66">
        <f t="shared" si="10"/>
        <v>14</v>
      </c>
      <c r="L32" s="65">
        <f>VLOOKUP($A32,'Return Data'!$B$7:$R$2843,13,0)</f>
        <v>9.8884000000000007</v>
      </c>
      <c r="M32" s="66">
        <f t="shared" si="11"/>
        <v>9</v>
      </c>
      <c r="N32" s="65">
        <f>VLOOKUP($A32,'Return Data'!$B$7:$R$2843,17,0)</f>
        <v>10.296900000000001</v>
      </c>
      <c r="O32" s="66">
        <f t="shared" si="12"/>
        <v>8</v>
      </c>
      <c r="P32" s="65">
        <f>VLOOKUP($A32,'Return Data'!$B$7:$R$2843,14,0)</f>
        <v>9.0184999999999995</v>
      </c>
      <c r="Q32" s="66">
        <f t="shared" si="13"/>
        <v>9</v>
      </c>
      <c r="R32" s="65">
        <f>VLOOKUP($A32,'Return Data'!$B$7:$R$2843,16,0)</f>
        <v>8.8811</v>
      </c>
      <c r="S32" s="67">
        <f t="shared" si="3"/>
        <v>9</v>
      </c>
    </row>
    <row r="33" spans="1:19" x14ac:dyDescent="0.3">
      <c r="A33" s="82" t="s">
        <v>1138</v>
      </c>
      <c r="B33" s="64">
        <f>VLOOKUP($A33,'Return Data'!$B$7:$R$2843,3,0)</f>
        <v>44302</v>
      </c>
      <c r="C33" s="65">
        <f>VLOOKUP($A33,'Return Data'!$B$7:$R$2843,4,0)</f>
        <v>56.381900000000002</v>
      </c>
      <c r="D33" s="65">
        <f>VLOOKUP($A33,'Return Data'!$B$7:$R$2843,9,0)</f>
        <v>15.671799999999999</v>
      </c>
      <c r="E33" s="66">
        <f t="shared" si="0"/>
        <v>15</v>
      </c>
      <c r="F33" s="65">
        <f>VLOOKUP($A33,'Return Data'!$B$7:$R$2843,10,0)</f>
        <v>-3.5607000000000002</v>
      </c>
      <c r="G33" s="66">
        <f t="shared" si="1"/>
        <v>29</v>
      </c>
      <c r="H33" s="65">
        <f>VLOOKUP($A33,'Return Data'!$B$7:$R$2843,11,0)</f>
        <v>0.5403</v>
      </c>
      <c r="I33" s="66">
        <f t="shared" si="9"/>
        <v>29</v>
      </c>
      <c r="J33" s="65">
        <f>VLOOKUP($A33,'Return Data'!$B$7:$R$2843,12,0)</f>
        <v>1.0504</v>
      </c>
      <c r="K33" s="66">
        <f t="shared" si="10"/>
        <v>28</v>
      </c>
      <c r="L33" s="65">
        <f>VLOOKUP($A33,'Return Data'!$B$7:$R$2843,13,0)</f>
        <v>7.4023000000000003</v>
      </c>
      <c r="M33" s="66">
        <f t="shared" si="11"/>
        <v>21</v>
      </c>
      <c r="N33" s="65">
        <f>VLOOKUP($A33,'Return Data'!$B$7:$R$2843,17,0)</f>
        <v>10.105499999999999</v>
      </c>
      <c r="O33" s="66">
        <f t="shared" si="12"/>
        <v>10</v>
      </c>
      <c r="P33" s="65">
        <f>VLOOKUP($A33,'Return Data'!$B$7:$R$2843,14,0)</f>
        <v>9.3267000000000007</v>
      </c>
      <c r="Q33" s="66">
        <f t="shared" si="13"/>
        <v>7</v>
      </c>
      <c r="R33" s="65">
        <f>VLOOKUP($A33,'Return Data'!$B$7:$R$2843,16,0)</f>
        <v>8.9957999999999991</v>
      </c>
      <c r="S33" s="67">
        <f t="shared" si="3"/>
        <v>7</v>
      </c>
    </row>
    <row r="34" spans="1:19" x14ac:dyDescent="0.3">
      <c r="A34" s="82" t="s">
        <v>1141</v>
      </c>
      <c r="B34" s="64">
        <f>VLOOKUP($A34,'Return Data'!$B$7:$R$2843,3,0)</f>
        <v>44302</v>
      </c>
      <c r="C34" s="65">
        <f>VLOOKUP($A34,'Return Data'!$B$7:$R$2843,4,0)</f>
        <v>53.962299999999999</v>
      </c>
      <c r="D34" s="65">
        <f>VLOOKUP($A34,'Return Data'!$B$7:$R$2843,9,0)</f>
        <v>10.3363</v>
      </c>
      <c r="E34" s="66">
        <f t="shared" si="0"/>
        <v>32</v>
      </c>
      <c r="F34" s="65">
        <f>VLOOKUP($A34,'Return Data'!$B$7:$R$2843,10,0)</f>
        <v>-2.7475999999999998</v>
      </c>
      <c r="G34" s="66">
        <f t="shared" si="1"/>
        <v>27</v>
      </c>
      <c r="H34" s="65">
        <f>VLOOKUP($A34,'Return Data'!$B$7:$R$2843,11,0)</f>
        <v>0.71050000000000002</v>
      </c>
      <c r="I34" s="66">
        <f t="shared" si="9"/>
        <v>28</v>
      </c>
      <c r="J34" s="65">
        <f>VLOOKUP($A34,'Return Data'!$B$7:$R$2843,12,0)</f>
        <v>1.0875999999999999</v>
      </c>
      <c r="K34" s="66">
        <f t="shared" si="10"/>
        <v>27</v>
      </c>
      <c r="L34" s="65">
        <f>VLOOKUP($A34,'Return Data'!$B$7:$R$2843,13,0)</f>
        <v>7.2333999999999996</v>
      </c>
      <c r="M34" s="66">
        <f t="shared" si="11"/>
        <v>23</v>
      </c>
      <c r="N34" s="65">
        <f>VLOOKUP($A34,'Return Data'!$B$7:$R$2843,17,0)</f>
        <v>0.78759999999999997</v>
      </c>
      <c r="O34" s="66">
        <f t="shared" si="12"/>
        <v>28</v>
      </c>
      <c r="P34" s="65">
        <f>VLOOKUP($A34,'Return Data'!$B$7:$R$2843,14,0)</f>
        <v>2.8496000000000001</v>
      </c>
      <c r="Q34" s="66">
        <f t="shared" si="13"/>
        <v>26</v>
      </c>
      <c r="R34" s="65">
        <f>VLOOKUP($A34,'Return Data'!$B$7:$R$2843,16,0)</f>
        <v>5.6566000000000001</v>
      </c>
      <c r="S34" s="67">
        <f t="shared" si="3"/>
        <v>29</v>
      </c>
    </row>
    <row r="35" spans="1:19" x14ac:dyDescent="0.3">
      <c r="A35" s="82" t="s">
        <v>1142</v>
      </c>
      <c r="B35" s="64">
        <f>VLOOKUP($A35,'Return Data'!$B$7:$R$2843,3,0)</f>
        <v>44302</v>
      </c>
      <c r="C35" s="65">
        <f>VLOOKUP($A35,'Return Data'!$B$7:$R$2843,4,0)</f>
        <v>64.944800000000001</v>
      </c>
      <c r="D35" s="65">
        <f>VLOOKUP($A35,'Return Data'!$B$7:$R$2843,9,0)</f>
        <v>16.467600000000001</v>
      </c>
      <c r="E35" s="66">
        <f t="shared" si="0"/>
        <v>12</v>
      </c>
      <c r="F35" s="65">
        <f>VLOOKUP($A35,'Return Data'!$B$7:$R$2843,10,0)</f>
        <v>-4.0823999999999998</v>
      </c>
      <c r="G35" s="66">
        <f t="shared" si="1"/>
        <v>30</v>
      </c>
      <c r="H35" s="65">
        <f>VLOOKUP($A35,'Return Data'!$B$7:$R$2843,11,0)</f>
        <v>3.5914999999999999</v>
      </c>
      <c r="I35" s="66">
        <f t="shared" si="9"/>
        <v>15</v>
      </c>
      <c r="J35" s="65">
        <f>VLOOKUP($A35,'Return Data'!$B$7:$R$2843,12,0)</f>
        <v>3.4502000000000002</v>
      </c>
      <c r="K35" s="66">
        <f t="shared" si="10"/>
        <v>15</v>
      </c>
      <c r="L35" s="65">
        <f>VLOOKUP($A35,'Return Data'!$B$7:$R$2843,13,0)</f>
        <v>9.0757999999999992</v>
      </c>
      <c r="M35" s="66">
        <f t="shared" si="11"/>
        <v>14</v>
      </c>
      <c r="N35" s="65">
        <f>VLOOKUP($A35,'Return Data'!$B$7:$R$2843,17,0)</f>
        <v>10.3871</v>
      </c>
      <c r="O35" s="66">
        <f t="shared" si="12"/>
        <v>5</v>
      </c>
      <c r="P35" s="65">
        <f>VLOOKUP($A35,'Return Data'!$B$7:$R$2843,14,0)</f>
        <v>9.4001999999999999</v>
      </c>
      <c r="Q35" s="66">
        <f t="shared" si="13"/>
        <v>6</v>
      </c>
      <c r="R35" s="65">
        <f>VLOOKUP($A35,'Return Data'!$B$7:$R$2843,16,0)</f>
        <v>8.3818999999999999</v>
      </c>
      <c r="S35" s="67">
        <f t="shared" si="3"/>
        <v>17</v>
      </c>
    </row>
    <row r="36" spans="1:19" x14ac:dyDescent="0.3">
      <c r="A36" s="82" t="s">
        <v>1145</v>
      </c>
      <c r="B36" s="64">
        <f>VLOOKUP($A36,'Return Data'!$B$7:$R$2843,3,0)</f>
        <v>44302</v>
      </c>
      <c r="C36" s="65">
        <f>VLOOKUP($A36,'Return Data'!$B$7:$R$2843,4,0)</f>
        <v>59.5839</v>
      </c>
      <c r="D36" s="65">
        <f>VLOOKUP($A36,'Return Data'!$B$7:$R$2843,9,0)</f>
        <v>12.5076</v>
      </c>
      <c r="E36" s="66">
        <f t="shared" si="0"/>
        <v>24</v>
      </c>
      <c r="F36" s="65">
        <f>VLOOKUP($A36,'Return Data'!$B$7:$R$2843,10,0)</f>
        <v>-0.32219999999999999</v>
      </c>
      <c r="G36" s="66">
        <f t="shared" si="1"/>
        <v>22</v>
      </c>
      <c r="H36" s="65">
        <f>VLOOKUP($A36,'Return Data'!$B$7:$R$2843,11,0)</f>
        <v>1.8571</v>
      </c>
      <c r="I36" s="66">
        <f t="shared" si="9"/>
        <v>25</v>
      </c>
      <c r="J36" s="65">
        <f>VLOOKUP($A36,'Return Data'!$B$7:$R$2843,12,0)</f>
        <v>1.3218000000000001</v>
      </c>
      <c r="K36" s="66">
        <f t="shared" si="10"/>
        <v>25</v>
      </c>
      <c r="L36" s="65">
        <f>VLOOKUP($A36,'Return Data'!$B$7:$R$2843,13,0)</f>
        <v>7.3528000000000002</v>
      </c>
      <c r="M36" s="66">
        <f t="shared" si="11"/>
        <v>22</v>
      </c>
      <c r="N36" s="65">
        <f>VLOOKUP($A36,'Return Data'!$B$7:$R$2843,17,0)</f>
        <v>8.8445999999999998</v>
      </c>
      <c r="O36" s="66">
        <f t="shared" si="12"/>
        <v>16</v>
      </c>
      <c r="P36" s="65">
        <f>VLOOKUP($A36,'Return Data'!$B$7:$R$2843,14,0)</f>
        <v>8.0047999999999995</v>
      </c>
      <c r="Q36" s="66">
        <f t="shared" si="13"/>
        <v>16</v>
      </c>
      <c r="R36" s="65">
        <f>VLOOKUP($A36,'Return Data'!$B$7:$R$2843,16,0)</f>
        <v>7.6829000000000001</v>
      </c>
      <c r="S36" s="67">
        <f t="shared" si="3"/>
        <v>22</v>
      </c>
    </row>
    <row r="37" spans="1:19" x14ac:dyDescent="0.3">
      <c r="A37" s="82" t="s">
        <v>1147</v>
      </c>
      <c r="B37" s="64">
        <f>VLOOKUP($A37,'Return Data'!$B$7:$R$2843,3,0)</f>
        <v>44302</v>
      </c>
      <c r="C37" s="65">
        <f>VLOOKUP($A37,'Return Data'!$B$7:$R$2843,4,0)</f>
        <v>75.715500000000006</v>
      </c>
      <c r="D37" s="65">
        <f>VLOOKUP($A37,'Return Data'!$B$7:$R$2843,9,0)</f>
        <v>18.296900000000001</v>
      </c>
      <c r="E37" s="66">
        <f t="shared" si="0"/>
        <v>8</v>
      </c>
      <c r="F37" s="65">
        <f>VLOOKUP($A37,'Return Data'!$B$7:$R$2843,10,0)</f>
        <v>-1.802</v>
      </c>
      <c r="G37" s="66">
        <f t="shared" si="1"/>
        <v>26</v>
      </c>
      <c r="H37" s="65">
        <f>VLOOKUP($A37,'Return Data'!$B$7:$R$2843,11,0)</f>
        <v>1.7886</v>
      </c>
      <c r="I37" s="66">
        <f t="shared" si="9"/>
        <v>26</v>
      </c>
      <c r="J37" s="65">
        <f>VLOOKUP($A37,'Return Data'!$B$7:$R$2843,12,0)</f>
        <v>1.9113</v>
      </c>
      <c r="K37" s="66">
        <f t="shared" si="10"/>
        <v>23</v>
      </c>
      <c r="L37" s="65">
        <f>VLOOKUP($A37,'Return Data'!$B$7:$R$2843,13,0)</f>
        <v>7.0612000000000004</v>
      </c>
      <c r="M37" s="66">
        <f t="shared" si="11"/>
        <v>24</v>
      </c>
      <c r="N37" s="65">
        <f>VLOOKUP($A37,'Return Data'!$B$7:$R$2843,17,0)</f>
        <v>10.3147</v>
      </c>
      <c r="O37" s="66">
        <f t="shared" si="12"/>
        <v>7</v>
      </c>
      <c r="P37" s="65">
        <f>VLOOKUP($A37,'Return Data'!$B$7:$R$2843,14,0)</f>
        <v>9.6021000000000001</v>
      </c>
      <c r="Q37" s="66">
        <f t="shared" si="13"/>
        <v>3</v>
      </c>
      <c r="R37" s="65">
        <f>VLOOKUP($A37,'Return Data'!$B$7:$R$2843,16,0)</f>
        <v>8.7090999999999994</v>
      </c>
      <c r="S37" s="67">
        <f t="shared" si="3"/>
        <v>13</v>
      </c>
    </row>
    <row r="38" spans="1:19" x14ac:dyDescent="0.3">
      <c r="A38" s="82" t="s">
        <v>1148</v>
      </c>
      <c r="B38" s="64">
        <f>VLOOKUP($A38,'Return Data'!$B$7:$R$2843,3,0)</f>
        <v>44302</v>
      </c>
      <c r="C38" s="65">
        <f>VLOOKUP($A38,'Return Data'!$B$7:$R$2843,4,0)</f>
        <v>57.629100000000001</v>
      </c>
      <c r="D38" s="65">
        <f>VLOOKUP($A38,'Return Data'!$B$7:$R$2843,9,0)</f>
        <v>14.2201</v>
      </c>
      <c r="E38" s="66">
        <f t="shared" si="0"/>
        <v>19</v>
      </c>
      <c r="F38" s="65">
        <f>VLOOKUP($A38,'Return Data'!$B$7:$R$2843,10,0)</f>
        <v>2.4502000000000002</v>
      </c>
      <c r="G38" s="66">
        <f t="shared" si="1"/>
        <v>8</v>
      </c>
      <c r="H38" s="65">
        <f>VLOOKUP($A38,'Return Data'!$B$7:$R$2843,11,0)</f>
        <v>4.4675000000000002</v>
      </c>
      <c r="I38" s="66">
        <f t="shared" si="9"/>
        <v>12</v>
      </c>
      <c r="J38" s="65">
        <f>VLOOKUP($A38,'Return Data'!$B$7:$R$2843,12,0)</f>
        <v>5.4189999999999996</v>
      </c>
      <c r="K38" s="66">
        <f t="shared" si="10"/>
        <v>10</v>
      </c>
      <c r="L38" s="65">
        <f>VLOOKUP($A38,'Return Data'!$B$7:$R$2843,13,0)</f>
        <v>10.337400000000001</v>
      </c>
      <c r="M38" s="66">
        <f t="shared" si="11"/>
        <v>6</v>
      </c>
      <c r="N38" s="65">
        <f>VLOOKUP($A38,'Return Data'!$B$7:$R$2843,17,0)</f>
        <v>11.483499999999999</v>
      </c>
      <c r="O38" s="66">
        <f t="shared" si="12"/>
        <v>2</v>
      </c>
      <c r="P38" s="65">
        <f>VLOOKUP($A38,'Return Data'!$B$7:$R$2843,14,0)</f>
        <v>9.6633999999999993</v>
      </c>
      <c r="Q38" s="66">
        <f t="shared" si="13"/>
        <v>2</v>
      </c>
      <c r="R38" s="65">
        <f>VLOOKUP($A38,'Return Data'!$B$7:$R$2843,16,0)</f>
        <v>8.9097000000000008</v>
      </c>
      <c r="S38" s="67">
        <f t="shared" si="3"/>
        <v>8</v>
      </c>
    </row>
    <row r="39" spans="1:19" x14ac:dyDescent="0.3">
      <c r="A39" s="82" t="s">
        <v>1150</v>
      </c>
      <c r="B39" s="64">
        <f>VLOOKUP($A39,'Return Data'!$B$7:$R$2843,3,0)</f>
        <v>44302</v>
      </c>
      <c r="C39" s="65">
        <f>VLOOKUP($A39,'Return Data'!$B$7:$R$2843,4,0)</f>
        <v>69.760900000000007</v>
      </c>
      <c r="D39" s="65">
        <f>VLOOKUP($A39,'Return Data'!$B$7:$R$2843,9,0)</f>
        <v>19.694800000000001</v>
      </c>
      <c r="E39" s="66">
        <f t="shared" si="0"/>
        <v>6</v>
      </c>
      <c r="F39" s="65">
        <f>VLOOKUP($A39,'Return Data'!$B$7:$R$2843,10,0)</f>
        <v>-0.59819999999999995</v>
      </c>
      <c r="G39" s="66">
        <f t="shared" si="1"/>
        <v>23</v>
      </c>
      <c r="H39" s="65">
        <f>VLOOKUP($A39,'Return Data'!$B$7:$R$2843,11,0)</f>
        <v>2.238</v>
      </c>
      <c r="I39" s="66">
        <f t="shared" si="9"/>
        <v>22</v>
      </c>
      <c r="J39" s="65">
        <f>VLOOKUP($A39,'Return Data'!$B$7:$R$2843,12,0)</f>
        <v>3.3067000000000002</v>
      </c>
      <c r="K39" s="66">
        <f t="shared" si="10"/>
        <v>17</v>
      </c>
      <c r="L39" s="65">
        <f>VLOOKUP($A39,'Return Data'!$B$7:$R$2843,13,0)</f>
        <v>9.5092999999999996</v>
      </c>
      <c r="M39" s="66">
        <f t="shared" si="11"/>
        <v>12</v>
      </c>
      <c r="N39" s="65">
        <f>VLOOKUP($A39,'Return Data'!$B$7:$R$2843,17,0)</f>
        <v>10.2326</v>
      </c>
      <c r="O39" s="66">
        <f t="shared" si="12"/>
        <v>9</v>
      </c>
      <c r="P39" s="65">
        <f>VLOOKUP($A39,'Return Data'!$B$7:$R$2843,14,0)</f>
        <v>8.5493000000000006</v>
      </c>
      <c r="Q39" s="66">
        <f t="shared" si="13"/>
        <v>13</v>
      </c>
      <c r="R39" s="65">
        <f>VLOOKUP($A39,'Return Data'!$B$7:$R$2843,16,0)</f>
        <v>8.7239000000000004</v>
      </c>
      <c r="S39" s="67">
        <f t="shared" si="3"/>
        <v>12</v>
      </c>
    </row>
    <row r="40" spans="1:19" x14ac:dyDescent="0.3">
      <c r="A40" s="82" t="s">
        <v>1152</v>
      </c>
      <c r="B40" s="64">
        <f>VLOOKUP($A40,'Return Data'!$B$7:$R$2843,3,0)</f>
        <v>44302</v>
      </c>
      <c r="C40" s="65">
        <f>VLOOKUP($A40,'Return Data'!$B$7:$R$2843,4,0)</f>
        <v>1.7175</v>
      </c>
      <c r="D40" s="65">
        <f>VLOOKUP($A40,'Return Data'!$B$7:$R$2843,9,0)</f>
        <v>11.2814</v>
      </c>
      <c r="E40" s="66">
        <f t="shared" si="0"/>
        <v>28</v>
      </c>
      <c r="F40" s="65">
        <f>VLOOKUP($A40,'Return Data'!$B$7:$R$2843,10,0)</f>
        <v>-88.536600000000007</v>
      </c>
      <c r="G40" s="66">
        <f t="shared" si="1"/>
        <v>33</v>
      </c>
      <c r="H40" s="65">
        <f>VLOOKUP($A40,'Return Data'!$B$7:$R$2843,11,0)</f>
        <v>-40.996099999999998</v>
      </c>
      <c r="I40" s="66">
        <f t="shared" ref="I40" si="14">RANK(H40,H$8:H$43,0)</f>
        <v>33</v>
      </c>
      <c r="J40" s="65"/>
      <c r="K40" s="66"/>
      <c r="L40" s="65"/>
      <c r="M40" s="66"/>
      <c r="N40" s="65"/>
      <c r="O40" s="66"/>
      <c r="P40" s="65"/>
      <c r="Q40" s="66"/>
      <c r="R40" s="65">
        <f>VLOOKUP($A40,'Return Data'!$B$7:$R$2843,16,0)</f>
        <v>-13.7248</v>
      </c>
      <c r="S40" s="67">
        <f t="shared" ref="S40" si="15">RANK(R40,R$8:R$43,0)</f>
        <v>33</v>
      </c>
    </row>
    <row r="41" spans="1:19" x14ac:dyDescent="0.3">
      <c r="A41" s="82" t="s">
        <v>1154</v>
      </c>
      <c r="B41" s="64">
        <f>VLOOKUP($A41,'Return Data'!$B$7:$R$2843,3,0)</f>
        <v>44302</v>
      </c>
      <c r="C41" s="65">
        <f>VLOOKUP($A41,'Return Data'!$B$7:$R$2843,4,0)</f>
        <v>54.253500000000003</v>
      </c>
      <c r="D41" s="65">
        <f>VLOOKUP($A41,'Return Data'!$B$7:$R$2843,9,0)</f>
        <v>11.3789</v>
      </c>
      <c r="E41" s="66">
        <f t="shared" si="0"/>
        <v>27</v>
      </c>
      <c r="F41" s="65">
        <f>VLOOKUP($A41,'Return Data'!$B$7:$R$2843,10,0)</f>
        <v>0.20119999999999999</v>
      </c>
      <c r="G41" s="66">
        <f t="shared" si="1"/>
        <v>18</v>
      </c>
      <c r="H41" s="65">
        <f>VLOOKUP($A41,'Return Data'!$B$7:$R$2843,11,0)</f>
        <v>2.0931999999999999</v>
      </c>
      <c r="I41" s="66">
        <f>RANK(H41,H$8:H$43,0)</f>
        <v>23</v>
      </c>
      <c r="J41" s="65">
        <f>VLOOKUP($A41,'Return Data'!$B$7:$R$2843,12,0)</f>
        <v>1.748</v>
      </c>
      <c r="K41" s="66">
        <f>RANK(J41,J$8:J$43,0)</f>
        <v>24</v>
      </c>
      <c r="L41" s="65">
        <f>VLOOKUP($A41,'Return Data'!$B$7:$R$2843,13,0)</f>
        <v>7.8209999999999997</v>
      </c>
      <c r="M41" s="66">
        <f>RANK(L41,L$8:L$43,0)</f>
        <v>18</v>
      </c>
      <c r="N41" s="65">
        <f>VLOOKUP($A41,'Return Data'!$B$7:$R$2843,17,0)</f>
        <v>-1.3501000000000001</v>
      </c>
      <c r="O41" s="66">
        <f>RANK(N41,N$8:N$43,0)</f>
        <v>30</v>
      </c>
      <c r="P41" s="65">
        <f>VLOOKUP($A41,'Return Data'!$B$7:$R$2843,14,0)</f>
        <v>-0.28970000000000001</v>
      </c>
      <c r="Q41" s="66">
        <f>RANK(P41,P$8:P$43,0)</f>
        <v>29</v>
      </c>
      <c r="R41" s="65">
        <f>VLOOKUP($A41,'Return Data'!$B$7:$R$2843,16,0)</f>
        <v>5.7393999999999998</v>
      </c>
      <c r="S41" s="67">
        <f t="shared" si="3"/>
        <v>28</v>
      </c>
    </row>
    <row r="42" spans="1:19" x14ac:dyDescent="0.3">
      <c r="A42" s="82" t="s">
        <v>1017</v>
      </c>
      <c r="B42" s="64">
        <f>VLOOKUP($A42,'Return Data'!$B$7:$R$2843,3,0)</f>
        <v>44302</v>
      </c>
      <c r="C42" s="65">
        <f>VLOOKUP($A42,'Return Data'!$B$7:$R$2843,4,0)</f>
        <v>75.695099999999996</v>
      </c>
      <c r="D42" s="65">
        <f>VLOOKUP($A42,'Return Data'!$B$7:$R$2843,9,0)</f>
        <v>20.558399999999999</v>
      </c>
      <c r="E42" s="66">
        <f t="shared" si="0"/>
        <v>4</v>
      </c>
      <c r="F42" s="65">
        <f>VLOOKUP($A42,'Return Data'!$B$7:$R$2843,10,0)</f>
        <v>-4.452</v>
      </c>
      <c r="G42" s="66">
        <f t="shared" si="1"/>
        <v>31</v>
      </c>
      <c r="H42" s="65">
        <f>VLOOKUP($A42,'Return Data'!$B$7:$R$2843,11,0)</f>
        <v>0.18060000000000001</v>
      </c>
      <c r="I42" s="66">
        <f>RANK(H42,H$8:H$43,0)</f>
        <v>30</v>
      </c>
      <c r="J42" s="65">
        <f>VLOOKUP($A42,'Return Data'!$B$7:$R$2843,12,0)</f>
        <v>1.0381</v>
      </c>
      <c r="K42" s="66">
        <f>RANK(J42,J$8:J$43,0)</f>
        <v>29</v>
      </c>
      <c r="L42" s="65">
        <f>VLOOKUP($A42,'Return Data'!$B$7:$R$2843,13,0)</f>
        <v>7.0209000000000001</v>
      </c>
      <c r="M42" s="66">
        <f>RANK(L42,L$8:L$43,0)</f>
        <v>25</v>
      </c>
      <c r="N42" s="65">
        <f>VLOOKUP($A42,'Return Data'!$B$7:$R$2843,17,0)</f>
        <v>10.369300000000001</v>
      </c>
      <c r="O42" s="66">
        <f>RANK(N42,N$8:N$43,0)</f>
        <v>6</v>
      </c>
      <c r="P42" s="65">
        <f>VLOOKUP($A42,'Return Data'!$B$7:$R$2843,14,0)</f>
        <v>9.5096000000000007</v>
      </c>
      <c r="Q42" s="66">
        <f>RANK(P42,P$8:P$43,0)</f>
        <v>5</v>
      </c>
      <c r="R42" s="65">
        <f>VLOOKUP($A42,'Return Data'!$B$7:$R$2843,16,0)</f>
        <v>9.2194000000000003</v>
      </c>
      <c r="S42" s="67">
        <f t="shared" si="3"/>
        <v>4</v>
      </c>
    </row>
    <row r="43" spans="1:19" x14ac:dyDescent="0.3">
      <c r="A43" s="82" t="s">
        <v>1019</v>
      </c>
      <c r="B43" s="64">
        <f>VLOOKUP($A43,'Return Data'!$B$7:$R$2843,3,0)</f>
        <v>44302</v>
      </c>
      <c r="C43" s="65">
        <f>VLOOKUP($A43,'Return Data'!$B$7:$R$2843,4,0)</f>
        <v>13.960599999999999</v>
      </c>
      <c r="D43" s="65">
        <f>VLOOKUP($A43,'Return Data'!$B$7:$R$2843,9,0)</f>
        <v>22.624500000000001</v>
      </c>
      <c r="E43" s="66">
        <f t="shared" si="0"/>
        <v>2</v>
      </c>
      <c r="F43" s="65">
        <f>VLOOKUP($A43,'Return Data'!$B$7:$R$2843,10,0)</f>
        <v>-4.601</v>
      </c>
      <c r="G43" s="66">
        <f t="shared" si="1"/>
        <v>32</v>
      </c>
      <c r="H43" s="65">
        <f>VLOOKUP($A43,'Return Data'!$B$7:$R$2843,11,0)</f>
        <v>5.1481000000000003</v>
      </c>
      <c r="I43" s="66">
        <f>RANK(H43,H$8:H$43,0)</f>
        <v>9</v>
      </c>
      <c r="J43" s="65">
        <f>VLOOKUP($A43,'Return Data'!$B$7:$R$2843,12,0)</f>
        <v>0.78220000000000001</v>
      </c>
      <c r="K43" s="66">
        <f>RANK(J43,J$8:J$43,0)</f>
        <v>30</v>
      </c>
      <c r="L43" s="65">
        <f>VLOOKUP($A43,'Return Data'!$B$7:$R$2843,13,0)</f>
        <v>9.0911000000000008</v>
      </c>
      <c r="M43" s="66">
        <f>RANK(L43,L$8:L$43,0)</f>
        <v>13</v>
      </c>
      <c r="N43" s="65">
        <f>VLOOKUP($A43,'Return Data'!$B$7:$R$2843,17,0)</f>
        <v>12.4071</v>
      </c>
      <c r="O43" s="66">
        <f>RANK(N43,N$8:N$43,0)</f>
        <v>1</v>
      </c>
      <c r="P43" s="65"/>
      <c r="Q43" s="66"/>
      <c r="R43" s="65">
        <f>VLOOKUP($A43,'Return Data'!$B$7:$R$2843,16,0)</f>
        <v>12.7479</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14.770565714285716</v>
      </c>
      <c r="E45" s="88"/>
      <c r="F45" s="89">
        <f>AVERAGE(F8:F43)</f>
        <v>-6.5173742857142862</v>
      </c>
      <c r="G45" s="88"/>
      <c r="H45" s="89">
        <f>AVERAGE(H8:H43)</f>
        <v>0.24771428571428578</v>
      </c>
      <c r="I45" s="88"/>
      <c r="J45" s="89">
        <f>AVERAGE(J8:J43)</f>
        <v>3.9021625000000006</v>
      </c>
      <c r="K45" s="88"/>
      <c r="L45" s="89">
        <f>AVERAGE(L8:L43)</f>
        <v>7.15443125</v>
      </c>
      <c r="M45" s="88"/>
      <c r="N45" s="89">
        <f>AVERAGE(N8:N43)</f>
        <v>6.6838999999999995</v>
      </c>
      <c r="O45" s="88"/>
      <c r="P45" s="89">
        <f>AVERAGE(P8:P43)</f>
        <v>6.3603666666666658</v>
      </c>
      <c r="Q45" s="88"/>
      <c r="R45" s="89">
        <f>AVERAGE(R8:R43)</f>
        <v>4.337219444444445</v>
      </c>
      <c r="S45" s="90"/>
    </row>
    <row r="46" spans="1:19" x14ac:dyDescent="0.3">
      <c r="A46" s="87" t="s">
        <v>28</v>
      </c>
      <c r="B46" s="88"/>
      <c r="C46" s="88"/>
      <c r="D46" s="89">
        <f>MIN(D8:D43)</f>
        <v>0</v>
      </c>
      <c r="E46" s="88"/>
      <c r="F46" s="89">
        <f>MIN(F8:F43)</f>
        <v>-91.0946</v>
      </c>
      <c r="G46" s="88"/>
      <c r="H46" s="89">
        <f>MIN(H8:H43)</f>
        <v>-41.916600000000003</v>
      </c>
      <c r="I46" s="88"/>
      <c r="J46" s="89">
        <f>MIN(J8:J43)</f>
        <v>0</v>
      </c>
      <c r="K46" s="88"/>
      <c r="L46" s="89">
        <f>MIN(L8:L43)</f>
        <v>-25.026900000000001</v>
      </c>
      <c r="M46" s="88"/>
      <c r="N46" s="89">
        <f>MIN(N8:N43)</f>
        <v>-14.094200000000001</v>
      </c>
      <c r="O46" s="88"/>
      <c r="P46" s="89">
        <f>MIN(P8:P43)</f>
        <v>-7.9329000000000001</v>
      </c>
      <c r="Q46" s="88"/>
      <c r="R46" s="89">
        <f>MIN(R8:R43)</f>
        <v>-24.4621</v>
      </c>
      <c r="S46" s="90"/>
    </row>
    <row r="47" spans="1:19" ht="15" thickBot="1" x14ac:dyDescent="0.35">
      <c r="A47" s="91" t="s">
        <v>29</v>
      </c>
      <c r="B47" s="92"/>
      <c r="C47" s="92"/>
      <c r="D47" s="93">
        <f>MAX(D8:D43)</f>
        <v>34.033900000000003</v>
      </c>
      <c r="E47" s="92"/>
      <c r="F47" s="93">
        <f>MAX(F8:F43)</f>
        <v>20.449400000000001</v>
      </c>
      <c r="G47" s="92"/>
      <c r="H47" s="93">
        <f>MAX(H8:H43)</f>
        <v>24.898099999999999</v>
      </c>
      <c r="I47" s="92"/>
      <c r="J47" s="93">
        <f>MAX(J8:J43)</f>
        <v>10.8439</v>
      </c>
      <c r="K47" s="92"/>
      <c r="L47" s="93">
        <f>MAX(L8:L43)</f>
        <v>13.1854</v>
      </c>
      <c r="M47" s="92"/>
      <c r="N47" s="93">
        <f>MAX(N8:N43)</f>
        <v>12.4071</v>
      </c>
      <c r="O47" s="92"/>
      <c r="P47" s="93">
        <f>MAX(P8:P43)</f>
        <v>9.7264999999999997</v>
      </c>
      <c r="Q47" s="92"/>
      <c r="R47" s="93">
        <f>MAX(R8:R43)</f>
        <v>12.7479</v>
      </c>
      <c r="S47" s="94"/>
    </row>
    <row r="48" spans="1:19" x14ac:dyDescent="0.3">
      <c r="A48" s="112" t="s">
        <v>433</v>
      </c>
    </row>
    <row r="49" spans="1:1" x14ac:dyDescent="0.3">
      <c r="A49" s="14" t="s">
        <v>340</v>
      </c>
    </row>
  </sheetData>
  <sheetProtection algorithmName="SHA-512" hashValue="Vi1bcPGq9XEtkuXm1jXdTz4zfKNwRvPb1GUKbbM/O/cwix7xkw66UcuJ1oOVpUReQ59jQbohiZ/61OTpPcNyCg==" saltValue="XUgpJv2Qb8Y2qXIiRWYob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1606</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1081</v>
      </c>
      <c r="B8" s="64">
        <f>VLOOKUP($A8,'Return Data'!$B$7:$R$2843,3,0)</f>
        <v>44302</v>
      </c>
      <c r="C8" s="65">
        <f>VLOOKUP($A8,'Return Data'!$B$7:$R$2843,4,0)</f>
        <v>24.243500000000001</v>
      </c>
      <c r="D8" s="65">
        <f>VLOOKUP($A8,'Return Data'!$B$7:$R$2843,9,0)</f>
        <v>12.2631</v>
      </c>
      <c r="E8" s="66">
        <f t="shared" ref="E8:E43" si="0">RANK(D8,D$8:D$43,0)</f>
        <v>22</v>
      </c>
      <c r="F8" s="65">
        <f>VLOOKUP($A8,'Return Data'!$B$7:$R$2843,10,0)</f>
        <v>10.6088</v>
      </c>
      <c r="G8" s="66">
        <f t="shared" ref="G8:G43" si="1">RANK(F8,F$8:F$43,0)</f>
        <v>2</v>
      </c>
      <c r="H8" s="65">
        <f>VLOOKUP($A8,'Return Data'!$B$7:$R$2843,11,0)</f>
        <v>7.9778000000000002</v>
      </c>
      <c r="I8" s="66">
        <f t="shared" ref="I8:I20" si="2">RANK(H8,H$8:H$43,0)</f>
        <v>2</v>
      </c>
      <c r="J8" s="65">
        <f>VLOOKUP($A8,'Return Data'!$B$7:$R$2843,12,0)</f>
        <v>10.1911</v>
      </c>
      <c r="K8" s="66">
        <f>RANK(J8,J$8:J$43,0)</f>
        <v>1</v>
      </c>
      <c r="L8" s="65">
        <f>VLOOKUP($A8,'Return Data'!$B$7:$R$2843,13,0)</f>
        <v>12.438800000000001</v>
      </c>
      <c r="M8" s="66">
        <f>RANK(L8,L$8:L$43,0)</f>
        <v>1</v>
      </c>
      <c r="N8" s="65">
        <f>VLOOKUP($A8,'Return Data'!$B$7:$R$2843,17,0)</f>
        <v>3.1657999999999999</v>
      </c>
      <c r="O8" s="66">
        <f>RANK(N8,N$8:N$43,0)</f>
        <v>23</v>
      </c>
      <c r="P8" s="65">
        <f>VLOOKUP($A8,'Return Data'!$B$7:$R$2843,14,0)</f>
        <v>3.2025999999999999</v>
      </c>
      <c r="Q8" s="66">
        <f>RANK(P8,P$8:P$43,0)</f>
        <v>23</v>
      </c>
      <c r="R8" s="65">
        <f>VLOOKUP($A8,'Return Data'!$B$7:$R$2843,16,0)</f>
        <v>7.6136999999999997</v>
      </c>
      <c r="S8" s="67">
        <f t="shared" ref="S8:S43" si="3">RANK(R8,R$8:R$43,0)</f>
        <v>22</v>
      </c>
    </row>
    <row r="9" spans="1:19" x14ac:dyDescent="0.3">
      <c r="A9" s="82" t="s">
        <v>1083</v>
      </c>
      <c r="B9" s="64">
        <f>VLOOKUP($A9,'Return Data'!$B$7:$R$2843,3,0)</f>
        <v>44302</v>
      </c>
      <c r="C9" s="65">
        <f>VLOOKUP($A9,'Return Data'!$B$7:$R$2843,4,0)</f>
        <v>1.3322000000000001</v>
      </c>
      <c r="D9" s="65"/>
      <c r="E9" s="66"/>
      <c r="F9" s="65"/>
      <c r="G9" s="66"/>
      <c r="H9" s="65"/>
      <c r="I9" s="66"/>
      <c r="J9" s="65"/>
      <c r="K9" s="66"/>
      <c r="L9" s="65"/>
      <c r="M9" s="66"/>
      <c r="N9" s="65"/>
      <c r="O9" s="66"/>
      <c r="P9" s="65"/>
      <c r="Q9" s="66"/>
      <c r="R9" s="65">
        <f>VLOOKUP($A9,'Return Data'!$B$7:$R$2843,16,0)</f>
        <v>-17.8491</v>
      </c>
      <c r="S9" s="67">
        <f t="shared" si="3"/>
        <v>35</v>
      </c>
    </row>
    <row r="10" spans="1:19" x14ac:dyDescent="0.3">
      <c r="A10" s="82" t="s">
        <v>1085</v>
      </c>
      <c r="B10" s="64">
        <f>VLOOKUP($A10,'Return Data'!$B$7:$R$2843,3,0)</f>
        <v>44302</v>
      </c>
      <c r="C10" s="65">
        <f>VLOOKUP($A10,'Return Data'!$B$7:$R$2843,4,0)</f>
        <v>21.195900000000002</v>
      </c>
      <c r="D10" s="65">
        <f>VLOOKUP($A10,'Return Data'!$B$7:$R$2843,9,0)</f>
        <v>14.4457</v>
      </c>
      <c r="E10" s="66">
        <f t="shared" si="0"/>
        <v>17</v>
      </c>
      <c r="F10" s="65">
        <f>VLOOKUP($A10,'Return Data'!$B$7:$R$2843,10,0)</f>
        <v>3.6587999999999998</v>
      </c>
      <c r="G10" s="66">
        <f t="shared" si="1"/>
        <v>4</v>
      </c>
      <c r="H10" s="65">
        <f>VLOOKUP($A10,'Return Data'!$B$7:$R$2843,11,0)</f>
        <v>6.0289999999999999</v>
      </c>
      <c r="I10" s="66">
        <f t="shared" si="2"/>
        <v>4</v>
      </c>
      <c r="J10" s="65">
        <f>VLOOKUP($A10,'Return Data'!$B$7:$R$2843,12,0)</f>
        <v>6.7317999999999998</v>
      </c>
      <c r="K10" s="66">
        <f t="shared" ref="K10:K20" si="4">RANK(J10,J$8:J$43,0)</f>
        <v>5</v>
      </c>
      <c r="L10" s="65">
        <f>VLOOKUP($A10,'Return Data'!$B$7:$R$2843,13,0)</f>
        <v>9.0952999999999999</v>
      </c>
      <c r="M10" s="66">
        <f t="shared" ref="M10:M20" si="5">RANK(L10,L$8:L$43,0)</f>
        <v>8</v>
      </c>
      <c r="N10" s="65">
        <f>VLOOKUP($A10,'Return Data'!$B$7:$R$2843,17,0)</f>
        <v>7.9226999999999999</v>
      </c>
      <c r="O10" s="66">
        <f t="shared" ref="O10:O20" si="6">RANK(N10,N$8:N$43,0)</f>
        <v>17</v>
      </c>
      <c r="P10" s="65">
        <f>VLOOKUP($A10,'Return Data'!$B$7:$R$2843,14,0)</f>
        <v>7.6265999999999998</v>
      </c>
      <c r="Q10" s="66">
        <f t="shared" ref="Q10:Q20" si="7">RANK(P10,P$8:P$43,0)</f>
        <v>13</v>
      </c>
      <c r="R10" s="65">
        <f>VLOOKUP($A10,'Return Data'!$B$7:$R$2843,16,0)</f>
        <v>8.6476000000000006</v>
      </c>
      <c r="S10" s="67">
        <f t="shared" si="3"/>
        <v>7</v>
      </c>
    </row>
    <row r="11" spans="1:19" x14ac:dyDescent="0.3">
      <c r="A11" s="82" t="s">
        <v>1086</v>
      </c>
      <c r="B11" s="64">
        <f>VLOOKUP($A11,'Return Data'!$B$7:$R$2843,3,0)</f>
        <v>44302</v>
      </c>
      <c r="C11" s="65">
        <f>VLOOKUP($A11,'Return Data'!$B$7:$R$2843,4,0)</f>
        <v>14.893700000000001</v>
      </c>
      <c r="D11" s="65">
        <f>VLOOKUP($A11,'Return Data'!$B$7:$R$2843,9,0)</f>
        <v>11.511200000000001</v>
      </c>
      <c r="E11" s="66">
        <f t="shared" si="0"/>
        <v>27</v>
      </c>
      <c r="F11" s="65">
        <f>VLOOKUP($A11,'Return Data'!$B$7:$R$2843,10,0)</f>
        <v>-0.37669999999999998</v>
      </c>
      <c r="G11" s="66">
        <f t="shared" si="1"/>
        <v>20</v>
      </c>
      <c r="H11" s="65">
        <f>VLOOKUP($A11,'Return Data'!$B$7:$R$2843,11,0)</f>
        <v>2.0596000000000001</v>
      </c>
      <c r="I11" s="66">
        <f t="shared" si="2"/>
        <v>18</v>
      </c>
      <c r="J11" s="65">
        <f>VLOOKUP($A11,'Return Data'!$B$7:$R$2843,12,0)</f>
        <v>2.0876000000000001</v>
      </c>
      <c r="K11" s="66">
        <f t="shared" si="4"/>
        <v>20</v>
      </c>
      <c r="L11" s="65">
        <f>VLOOKUP($A11,'Return Data'!$B$7:$R$2843,13,0)</f>
        <v>5.7739000000000003</v>
      </c>
      <c r="M11" s="66">
        <f t="shared" si="5"/>
        <v>26</v>
      </c>
      <c r="N11" s="65">
        <f>VLOOKUP($A11,'Return Data'!$B$7:$R$2843,17,0)</f>
        <v>1.4927999999999999</v>
      </c>
      <c r="O11" s="66">
        <f t="shared" si="6"/>
        <v>26</v>
      </c>
      <c r="P11" s="65">
        <f>VLOOKUP($A11,'Return Data'!$B$7:$R$2843,14,0)</f>
        <v>2.3595999999999999</v>
      </c>
      <c r="Q11" s="66">
        <f t="shared" si="7"/>
        <v>25</v>
      </c>
      <c r="R11" s="65">
        <f>VLOOKUP($A11,'Return Data'!$B$7:$R$2843,16,0)</f>
        <v>5.7447999999999997</v>
      </c>
      <c r="S11" s="67">
        <f t="shared" si="3"/>
        <v>29</v>
      </c>
    </row>
    <row r="12" spans="1:19" x14ac:dyDescent="0.3">
      <c r="A12" s="82" t="s">
        <v>1089</v>
      </c>
      <c r="B12" s="64">
        <f>VLOOKUP($A12,'Return Data'!$B$7:$R$2843,3,0)</f>
        <v>44302</v>
      </c>
      <c r="C12" s="65">
        <f>VLOOKUP($A12,'Return Data'!$B$7:$R$2843,4,0)</f>
        <v>63.694000000000003</v>
      </c>
      <c r="D12" s="65">
        <f>VLOOKUP($A12,'Return Data'!$B$7:$R$2843,9,0)</f>
        <v>16.3964</v>
      </c>
      <c r="E12" s="66">
        <f t="shared" si="0"/>
        <v>9</v>
      </c>
      <c r="F12" s="65">
        <f>VLOOKUP($A12,'Return Data'!$B$7:$R$2843,10,0)</f>
        <v>1.1841999999999999</v>
      </c>
      <c r="G12" s="66">
        <f t="shared" si="1"/>
        <v>11</v>
      </c>
      <c r="H12" s="65">
        <f>VLOOKUP($A12,'Return Data'!$B$7:$R$2843,11,0)</f>
        <v>3.4403000000000001</v>
      </c>
      <c r="I12" s="66">
        <f t="shared" si="2"/>
        <v>13</v>
      </c>
      <c r="J12" s="65">
        <f>VLOOKUP($A12,'Return Data'!$B$7:$R$2843,12,0)</f>
        <v>3.5152999999999999</v>
      </c>
      <c r="K12" s="66">
        <f t="shared" si="4"/>
        <v>11</v>
      </c>
      <c r="L12" s="65">
        <f>VLOOKUP($A12,'Return Data'!$B$7:$R$2843,13,0)</f>
        <v>8.5177999999999994</v>
      </c>
      <c r="M12" s="66">
        <f t="shared" si="5"/>
        <v>14</v>
      </c>
      <c r="N12" s="65">
        <f>VLOOKUP($A12,'Return Data'!$B$7:$R$2843,17,0)</f>
        <v>5.2507999999999999</v>
      </c>
      <c r="O12" s="66">
        <f t="shared" si="6"/>
        <v>22</v>
      </c>
      <c r="P12" s="65">
        <f>VLOOKUP($A12,'Return Data'!$B$7:$R$2843,14,0)</f>
        <v>4.8430999999999997</v>
      </c>
      <c r="Q12" s="66">
        <f t="shared" si="7"/>
        <v>21</v>
      </c>
      <c r="R12" s="65">
        <f>VLOOKUP($A12,'Return Data'!$B$7:$R$2843,16,0)</f>
        <v>8.0266000000000002</v>
      </c>
      <c r="S12" s="67">
        <f t="shared" si="3"/>
        <v>14</v>
      </c>
    </row>
    <row r="13" spans="1:19" x14ac:dyDescent="0.3">
      <c r="A13" s="82" t="s">
        <v>1092</v>
      </c>
      <c r="B13" s="64">
        <f>VLOOKUP($A13,'Return Data'!$B$7:$R$2843,3,0)</f>
        <v>44302</v>
      </c>
      <c r="C13" s="65">
        <f>VLOOKUP($A13,'Return Data'!$B$7:$R$2843,4,0)</f>
        <v>23.1233</v>
      </c>
      <c r="D13" s="65">
        <f>VLOOKUP($A13,'Return Data'!$B$7:$R$2843,9,0)</f>
        <v>34.0062</v>
      </c>
      <c r="E13" s="66">
        <f t="shared" si="0"/>
        <v>1</v>
      </c>
      <c r="F13" s="65">
        <f>VLOOKUP($A13,'Return Data'!$B$7:$R$2843,10,0)</f>
        <v>19.968699999999998</v>
      </c>
      <c r="G13" s="66">
        <f t="shared" si="1"/>
        <v>1</v>
      </c>
      <c r="H13" s="65">
        <f>VLOOKUP($A13,'Return Data'!$B$7:$R$2843,11,0)</f>
        <v>24.259799999999998</v>
      </c>
      <c r="I13" s="66">
        <f t="shared" si="2"/>
        <v>1</v>
      </c>
      <c r="J13" s="65">
        <f>VLOOKUP($A13,'Return Data'!$B$7:$R$2843,12,0)</f>
        <v>6.2236000000000002</v>
      </c>
      <c r="K13" s="66">
        <f t="shared" si="4"/>
        <v>7</v>
      </c>
      <c r="L13" s="65">
        <f>VLOOKUP($A13,'Return Data'!$B$7:$R$2843,13,0)</f>
        <v>4.8695000000000004</v>
      </c>
      <c r="M13" s="66">
        <f t="shared" si="5"/>
        <v>28</v>
      </c>
      <c r="N13" s="65">
        <f>VLOOKUP($A13,'Return Data'!$B$7:$R$2843,17,0)</f>
        <v>2.0097999999999998</v>
      </c>
      <c r="O13" s="66">
        <f t="shared" si="6"/>
        <v>25</v>
      </c>
      <c r="P13" s="65">
        <f>VLOOKUP($A13,'Return Data'!$B$7:$R$2843,14,0)</f>
        <v>3.7080000000000002</v>
      </c>
      <c r="Q13" s="66">
        <f t="shared" si="7"/>
        <v>22</v>
      </c>
      <c r="R13" s="65">
        <f>VLOOKUP($A13,'Return Data'!$B$7:$R$2843,16,0)</f>
        <v>7.6627000000000001</v>
      </c>
      <c r="S13" s="67">
        <f t="shared" si="3"/>
        <v>21</v>
      </c>
    </row>
    <row r="14" spans="1:19" x14ac:dyDescent="0.3">
      <c r="A14" s="82" t="s">
        <v>1094</v>
      </c>
      <c r="B14" s="64">
        <f>VLOOKUP($A14,'Return Data'!$B$7:$R$2843,3,0)</f>
        <v>44302</v>
      </c>
      <c r="C14" s="65">
        <f>VLOOKUP($A14,'Return Data'!$B$7:$R$2843,4,0)</f>
        <v>43.517200000000003</v>
      </c>
      <c r="D14" s="65">
        <f>VLOOKUP($A14,'Return Data'!$B$7:$R$2843,9,0)</f>
        <v>15.413</v>
      </c>
      <c r="E14" s="66">
        <f t="shared" si="0"/>
        <v>12</v>
      </c>
      <c r="F14" s="65">
        <f>VLOOKUP($A14,'Return Data'!$B$7:$R$2843,10,0)</f>
        <v>2.7871000000000001</v>
      </c>
      <c r="G14" s="66">
        <f t="shared" si="1"/>
        <v>6</v>
      </c>
      <c r="H14" s="65">
        <f>VLOOKUP($A14,'Return Data'!$B$7:$R$2843,11,0)</f>
        <v>5.5034999999999998</v>
      </c>
      <c r="I14" s="66">
        <f t="shared" si="2"/>
        <v>6</v>
      </c>
      <c r="J14" s="65">
        <f>VLOOKUP($A14,'Return Data'!$B$7:$R$2843,12,0)</f>
        <v>6.7900999999999998</v>
      </c>
      <c r="K14" s="66">
        <f t="shared" si="4"/>
        <v>4</v>
      </c>
      <c r="L14" s="65">
        <f>VLOOKUP($A14,'Return Data'!$B$7:$R$2843,13,0)</f>
        <v>8.9352</v>
      </c>
      <c r="M14" s="66">
        <f t="shared" si="5"/>
        <v>11</v>
      </c>
      <c r="N14" s="65">
        <f>VLOOKUP($A14,'Return Data'!$B$7:$R$2843,17,0)</f>
        <v>8.6289999999999996</v>
      </c>
      <c r="O14" s="66">
        <f t="shared" si="6"/>
        <v>13</v>
      </c>
      <c r="P14" s="65">
        <f>VLOOKUP($A14,'Return Data'!$B$7:$R$2843,14,0)</f>
        <v>7.8457999999999997</v>
      </c>
      <c r="Q14" s="66">
        <f t="shared" si="7"/>
        <v>12</v>
      </c>
      <c r="R14" s="65">
        <f>VLOOKUP($A14,'Return Data'!$B$7:$R$2843,16,0)</f>
        <v>7.9589999999999996</v>
      </c>
      <c r="S14" s="67">
        <f t="shared" si="3"/>
        <v>15</v>
      </c>
    </row>
    <row r="15" spans="1:19" x14ac:dyDescent="0.3">
      <c r="A15" s="82" t="s">
        <v>1096</v>
      </c>
      <c r="B15" s="64">
        <f>VLOOKUP($A15,'Return Data'!$B$7:$R$2843,3,0)</f>
        <v>44302</v>
      </c>
      <c r="C15" s="65">
        <f>VLOOKUP($A15,'Return Data'!$B$7:$R$2843,4,0)</f>
        <v>34.064799999999998</v>
      </c>
      <c r="D15" s="65">
        <f>VLOOKUP($A15,'Return Data'!$B$7:$R$2843,9,0)</f>
        <v>15.038399999999999</v>
      </c>
      <c r="E15" s="66">
        <f t="shared" si="0"/>
        <v>14</v>
      </c>
      <c r="F15" s="65">
        <f>VLOOKUP($A15,'Return Data'!$B$7:$R$2843,10,0)</f>
        <v>4.7995999999999999</v>
      </c>
      <c r="G15" s="66">
        <f t="shared" si="1"/>
        <v>3</v>
      </c>
      <c r="H15" s="65">
        <f>VLOOKUP($A15,'Return Data'!$B$7:$R$2843,11,0)</f>
        <v>5.8461999999999996</v>
      </c>
      <c r="I15" s="66">
        <f t="shared" si="2"/>
        <v>5</v>
      </c>
      <c r="J15" s="65">
        <f>VLOOKUP($A15,'Return Data'!$B$7:$R$2843,12,0)</f>
        <v>7.3894000000000002</v>
      </c>
      <c r="K15" s="66">
        <f t="shared" si="4"/>
        <v>3</v>
      </c>
      <c r="L15" s="65">
        <f>VLOOKUP($A15,'Return Data'!$B$7:$R$2843,13,0)</f>
        <v>10.1433</v>
      </c>
      <c r="M15" s="66">
        <f t="shared" si="5"/>
        <v>3</v>
      </c>
      <c r="N15" s="65">
        <f>VLOOKUP($A15,'Return Data'!$B$7:$R$2843,17,0)</f>
        <v>9.3727</v>
      </c>
      <c r="O15" s="66">
        <f t="shared" si="6"/>
        <v>8</v>
      </c>
      <c r="P15" s="65">
        <f>VLOOKUP($A15,'Return Data'!$B$7:$R$2843,14,0)</f>
        <v>7.9156000000000004</v>
      </c>
      <c r="Q15" s="66">
        <f t="shared" si="7"/>
        <v>10</v>
      </c>
      <c r="R15" s="65">
        <f>VLOOKUP($A15,'Return Data'!$B$7:$R$2843,16,0)</f>
        <v>7.6657000000000002</v>
      </c>
      <c r="S15" s="67">
        <f t="shared" si="3"/>
        <v>20</v>
      </c>
    </row>
    <row r="16" spans="1:19" x14ac:dyDescent="0.3">
      <c r="A16" s="82" t="s">
        <v>1099</v>
      </c>
      <c r="B16" s="64">
        <f>VLOOKUP($A16,'Return Data'!$B$7:$R$2843,3,0)</f>
        <v>44302</v>
      </c>
      <c r="C16" s="65">
        <f>VLOOKUP($A16,'Return Data'!$B$7:$R$2843,4,0)</f>
        <v>36.630499999999998</v>
      </c>
      <c r="D16" s="65">
        <f>VLOOKUP($A16,'Return Data'!$B$7:$R$2843,9,0)</f>
        <v>12.227600000000001</v>
      </c>
      <c r="E16" s="66">
        <f t="shared" si="0"/>
        <v>23</v>
      </c>
      <c r="F16" s="65">
        <f>VLOOKUP($A16,'Return Data'!$B$7:$R$2843,10,0)</f>
        <v>-1.4348000000000001</v>
      </c>
      <c r="G16" s="66">
        <f t="shared" si="1"/>
        <v>23</v>
      </c>
      <c r="H16" s="65">
        <f>VLOOKUP($A16,'Return Data'!$B$7:$R$2843,11,0)</f>
        <v>1.7344999999999999</v>
      </c>
      <c r="I16" s="66">
        <f t="shared" si="2"/>
        <v>20</v>
      </c>
      <c r="J16" s="65">
        <f>VLOOKUP($A16,'Return Data'!$B$7:$R$2843,12,0)</f>
        <v>2.1383000000000001</v>
      </c>
      <c r="K16" s="66">
        <f t="shared" si="4"/>
        <v>19</v>
      </c>
      <c r="L16" s="65">
        <f>VLOOKUP($A16,'Return Data'!$B$7:$R$2843,13,0)</f>
        <v>7.4349999999999996</v>
      </c>
      <c r="M16" s="66">
        <f t="shared" si="5"/>
        <v>17</v>
      </c>
      <c r="N16" s="65">
        <f>VLOOKUP($A16,'Return Data'!$B$7:$R$2843,17,0)</f>
        <v>8.3850999999999996</v>
      </c>
      <c r="O16" s="66">
        <f t="shared" si="6"/>
        <v>14</v>
      </c>
      <c r="P16" s="65">
        <f>VLOOKUP($A16,'Return Data'!$B$7:$R$2843,14,0)</f>
        <v>7.9370000000000003</v>
      </c>
      <c r="Q16" s="66">
        <f t="shared" si="7"/>
        <v>9</v>
      </c>
      <c r="R16" s="65">
        <f>VLOOKUP($A16,'Return Data'!$B$7:$R$2843,16,0)</f>
        <v>7.5724</v>
      </c>
      <c r="S16" s="67">
        <f t="shared" si="3"/>
        <v>23</v>
      </c>
    </row>
    <row r="17" spans="1:19" x14ac:dyDescent="0.3">
      <c r="A17" s="82" t="s">
        <v>1101</v>
      </c>
      <c r="B17" s="64">
        <f>VLOOKUP($A17,'Return Data'!$B$7:$R$2843,3,0)</f>
        <v>0</v>
      </c>
      <c r="C17" s="65">
        <f>VLOOKUP($A17,'Return Data'!$B$7:$R$2843,4,0)</f>
        <v>0</v>
      </c>
      <c r="D17" s="65">
        <f>VLOOKUP($A17,'Return Data'!$B$7:$R$2843,9,0)</f>
        <v>0</v>
      </c>
      <c r="E17" s="66">
        <f t="shared" si="0"/>
        <v>34</v>
      </c>
      <c r="F17" s="65">
        <f>VLOOKUP($A17,'Return Data'!$B$7:$R$2843,10,0)</f>
        <v>0</v>
      </c>
      <c r="G17" s="66">
        <f t="shared" si="1"/>
        <v>16</v>
      </c>
      <c r="H17" s="65">
        <f>VLOOKUP($A17,'Return Data'!$B$7:$R$2843,11,0)</f>
        <v>0</v>
      </c>
      <c r="I17" s="66">
        <f t="shared" si="2"/>
        <v>28</v>
      </c>
      <c r="J17" s="65">
        <f>VLOOKUP($A17,'Return Data'!$B$7:$R$2843,12,0)</f>
        <v>0</v>
      </c>
      <c r="K17" s="66">
        <f t="shared" si="4"/>
        <v>31</v>
      </c>
      <c r="L17" s="65">
        <f>VLOOKUP($A17,'Return Data'!$B$7:$R$2843,13,0)</f>
        <v>0</v>
      </c>
      <c r="M17" s="66">
        <f t="shared" si="5"/>
        <v>31</v>
      </c>
      <c r="N17" s="65">
        <f>VLOOKUP($A17,'Return Data'!$B$7:$R$2843,17,0)</f>
        <v>0</v>
      </c>
      <c r="O17" s="66">
        <f t="shared" si="6"/>
        <v>27</v>
      </c>
      <c r="P17" s="65">
        <f>VLOOKUP($A17,'Return Data'!$B$7:$R$2843,14,0)</f>
        <v>0</v>
      </c>
      <c r="Q17" s="66">
        <f t="shared" si="7"/>
        <v>28</v>
      </c>
      <c r="R17" s="65">
        <f>VLOOKUP($A17,'Return Data'!$B$7:$R$2843,16,0)</f>
        <v>0</v>
      </c>
      <c r="S17" s="67">
        <f t="shared" si="3"/>
        <v>31</v>
      </c>
    </row>
    <row r="18" spans="1:19" x14ac:dyDescent="0.3">
      <c r="A18" s="82" t="s">
        <v>1102</v>
      </c>
      <c r="B18" s="64">
        <f>VLOOKUP($A18,'Return Data'!$B$7:$R$2843,3,0)</f>
        <v>44302</v>
      </c>
      <c r="C18" s="65">
        <f>VLOOKUP($A18,'Return Data'!$B$7:$R$2843,4,0)</f>
        <v>17.4238</v>
      </c>
      <c r="D18" s="65">
        <f>VLOOKUP($A18,'Return Data'!$B$7:$R$2843,9,0)</f>
        <v>19.4815</v>
      </c>
      <c r="E18" s="66">
        <f t="shared" si="0"/>
        <v>5</v>
      </c>
      <c r="F18" s="65">
        <f>VLOOKUP($A18,'Return Data'!$B$7:$R$2843,10,0)</f>
        <v>1.0502</v>
      </c>
      <c r="G18" s="66">
        <f t="shared" si="1"/>
        <v>13</v>
      </c>
      <c r="H18" s="65">
        <f>VLOOKUP($A18,'Return Data'!$B$7:$R$2843,11,0)</f>
        <v>4.6784999999999997</v>
      </c>
      <c r="I18" s="66">
        <f t="shared" si="2"/>
        <v>9</v>
      </c>
      <c r="J18" s="65">
        <f>VLOOKUP($A18,'Return Data'!$B$7:$R$2843,12,0)</f>
        <v>6.3712</v>
      </c>
      <c r="K18" s="66">
        <f t="shared" si="4"/>
        <v>6</v>
      </c>
      <c r="L18" s="65">
        <f>VLOOKUP($A18,'Return Data'!$B$7:$R$2843,13,0)</f>
        <v>9.0385000000000009</v>
      </c>
      <c r="M18" s="66">
        <f t="shared" si="5"/>
        <v>10</v>
      </c>
      <c r="N18" s="65">
        <f>VLOOKUP($A18,'Return Data'!$B$7:$R$2843,17,0)</f>
        <v>6.7683</v>
      </c>
      <c r="O18" s="66">
        <f t="shared" si="6"/>
        <v>20</v>
      </c>
      <c r="P18" s="65">
        <f>VLOOKUP($A18,'Return Data'!$B$7:$R$2843,14,0)</f>
        <v>6.4123000000000001</v>
      </c>
      <c r="Q18" s="66">
        <f t="shared" si="7"/>
        <v>19</v>
      </c>
      <c r="R18" s="65">
        <f>VLOOKUP($A18,'Return Data'!$B$7:$R$2843,16,0)</f>
        <v>8.1622000000000003</v>
      </c>
      <c r="S18" s="67">
        <f t="shared" si="3"/>
        <v>11</v>
      </c>
    </row>
    <row r="19" spans="1:19" x14ac:dyDescent="0.3">
      <c r="A19" s="82" t="s">
        <v>1105</v>
      </c>
      <c r="B19" s="64">
        <f>VLOOKUP($A19,'Return Data'!$B$7:$R$2843,3,0)</f>
        <v>44302</v>
      </c>
      <c r="C19" s="65">
        <f>VLOOKUP($A19,'Return Data'!$B$7:$R$2843,4,0)</f>
        <v>15.835900000000001</v>
      </c>
      <c r="D19" s="65">
        <f>VLOOKUP($A19,'Return Data'!$B$7:$R$2843,9,0)</f>
        <v>12.8681</v>
      </c>
      <c r="E19" s="66">
        <f t="shared" si="0"/>
        <v>20</v>
      </c>
      <c r="F19" s="65">
        <f>VLOOKUP($A19,'Return Data'!$B$7:$R$2843,10,0)</f>
        <v>3.5518000000000001</v>
      </c>
      <c r="G19" s="66">
        <f t="shared" si="1"/>
        <v>5</v>
      </c>
      <c r="H19" s="65">
        <f>VLOOKUP($A19,'Return Data'!$B$7:$R$2843,11,0)</f>
        <v>6.9471999999999996</v>
      </c>
      <c r="I19" s="66">
        <f t="shared" si="2"/>
        <v>3</v>
      </c>
      <c r="J19" s="65">
        <f>VLOOKUP($A19,'Return Data'!$B$7:$R$2843,12,0)</f>
        <v>7.7202999999999999</v>
      </c>
      <c r="K19" s="66">
        <f t="shared" si="4"/>
        <v>2</v>
      </c>
      <c r="L19" s="65">
        <f>VLOOKUP($A19,'Return Data'!$B$7:$R$2843,13,0)</f>
        <v>9.0648999999999997</v>
      </c>
      <c r="M19" s="66">
        <f t="shared" si="5"/>
        <v>9</v>
      </c>
      <c r="N19" s="65">
        <f>VLOOKUP($A19,'Return Data'!$B$7:$R$2843,17,0)</f>
        <v>8.0631000000000004</v>
      </c>
      <c r="O19" s="66">
        <f t="shared" si="6"/>
        <v>16</v>
      </c>
      <c r="P19" s="65">
        <f>VLOOKUP($A19,'Return Data'!$B$7:$R$2843,14,0)</f>
        <v>6.7831000000000001</v>
      </c>
      <c r="Q19" s="66">
        <f t="shared" si="7"/>
        <v>17</v>
      </c>
      <c r="R19" s="65">
        <f>VLOOKUP($A19,'Return Data'!$B$7:$R$2843,16,0)</f>
        <v>7.6891999999999996</v>
      </c>
      <c r="S19" s="67">
        <f t="shared" si="3"/>
        <v>19</v>
      </c>
    </row>
    <row r="20" spans="1:19" x14ac:dyDescent="0.3">
      <c r="A20" s="82" t="s">
        <v>1106</v>
      </c>
      <c r="B20" s="64">
        <f>VLOOKUP($A20,'Return Data'!$B$7:$R$2843,3,0)</f>
        <v>44302</v>
      </c>
      <c r="C20" s="65">
        <f>VLOOKUP($A20,'Return Data'!$B$7:$R$2843,4,0)</f>
        <v>10.7096</v>
      </c>
      <c r="D20" s="65">
        <f>VLOOKUP($A20,'Return Data'!$B$7:$R$2843,9,0)</f>
        <v>10.6721</v>
      </c>
      <c r="E20" s="66">
        <f t="shared" si="0"/>
        <v>31</v>
      </c>
      <c r="F20" s="65">
        <f>VLOOKUP($A20,'Return Data'!$B$7:$R$2843,10,0)</f>
        <v>1.3792</v>
      </c>
      <c r="G20" s="66">
        <f t="shared" si="1"/>
        <v>9</v>
      </c>
      <c r="H20" s="65">
        <f>VLOOKUP($A20,'Return Data'!$B$7:$R$2843,11,0)</f>
        <v>5.3841000000000001</v>
      </c>
      <c r="I20" s="66">
        <f t="shared" si="2"/>
        <v>7</v>
      </c>
      <c r="J20" s="65">
        <f>VLOOKUP($A20,'Return Data'!$B$7:$R$2843,12,0)</f>
        <v>3.3955000000000002</v>
      </c>
      <c r="K20" s="66">
        <f t="shared" si="4"/>
        <v>13</v>
      </c>
      <c r="L20" s="65">
        <f>VLOOKUP($A20,'Return Data'!$B$7:$R$2843,13,0)</f>
        <v>2.1996000000000002</v>
      </c>
      <c r="M20" s="66">
        <f t="shared" si="5"/>
        <v>30</v>
      </c>
      <c r="N20" s="65">
        <f>VLOOKUP($A20,'Return Data'!$B$7:$R$2843,17,0)</f>
        <v>-14.6722</v>
      </c>
      <c r="O20" s="66">
        <f t="shared" si="6"/>
        <v>31</v>
      </c>
      <c r="P20" s="65">
        <f>VLOOKUP($A20,'Return Data'!$B$7:$R$2843,14,0)</f>
        <v>-8.6536000000000008</v>
      </c>
      <c r="Q20" s="66">
        <f t="shared" si="7"/>
        <v>30</v>
      </c>
      <c r="R20" s="65">
        <f>VLOOKUP($A20,'Return Data'!$B$7:$R$2843,16,0)</f>
        <v>1.0116000000000001</v>
      </c>
      <c r="S20" s="67">
        <f t="shared" si="3"/>
        <v>30</v>
      </c>
    </row>
    <row r="21" spans="1:19" x14ac:dyDescent="0.3">
      <c r="A21" s="82" t="s">
        <v>1108</v>
      </c>
      <c r="B21" s="64">
        <f>VLOOKUP($A21,'Return Data'!$B$7:$R$2843,3,0)</f>
        <v>44302</v>
      </c>
      <c r="C21" s="65">
        <f>VLOOKUP($A21,'Return Data'!$B$7:$R$2843,4,0)</f>
        <v>4.1799999999999997E-2</v>
      </c>
      <c r="D21" s="65">
        <f>VLOOKUP($A21,'Return Data'!$B$7:$R$2843,9,0)</f>
        <v>11.375999999999999</v>
      </c>
      <c r="E21" s="66">
        <f t="shared" si="0"/>
        <v>28</v>
      </c>
      <c r="F21" s="65">
        <f>VLOOKUP($A21,'Return Data'!$B$7:$R$2843,10,0)</f>
        <v>-90.618600000000001</v>
      </c>
      <c r="G21" s="66">
        <f t="shared" si="1"/>
        <v>35</v>
      </c>
      <c r="H21" s="65">
        <f>VLOOKUP($A21,'Return Data'!$B$7:$R$2843,11,0)</f>
        <v>-41.781100000000002</v>
      </c>
      <c r="I21" s="66">
        <f t="shared" ref="I21" si="8">RANK(H21,H$8:H$43,0)</f>
        <v>35</v>
      </c>
      <c r="J21" s="65"/>
      <c r="K21" s="66"/>
      <c r="L21" s="65"/>
      <c r="M21" s="66"/>
      <c r="N21" s="65"/>
      <c r="O21" s="66"/>
      <c r="P21" s="65"/>
      <c r="Q21" s="66"/>
      <c r="R21" s="65">
        <f>VLOOKUP($A21,'Return Data'!$B$7:$R$2843,16,0)</f>
        <v>-17.272500000000001</v>
      </c>
      <c r="S21" s="67">
        <f t="shared" si="3"/>
        <v>34</v>
      </c>
    </row>
    <row r="22" spans="1:19" x14ac:dyDescent="0.3">
      <c r="A22" s="82" t="s">
        <v>1113</v>
      </c>
      <c r="B22" s="64">
        <f>VLOOKUP($A22,'Return Data'!$B$7:$R$2843,3,0)</f>
        <v>44302</v>
      </c>
      <c r="C22" s="65">
        <f>VLOOKUP($A22,'Return Data'!$B$7:$R$2843,4,0)</f>
        <v>39.399900000000002</v>
      </c>
      <c r="D22" s="65">
        <f>VLOOKUP($A22,'Return Data'!$B$7:$R$2843,9,0)</f>
        <v>14.493600000000001</v>
      </c>
      <c r="E22" s="66">
        <f t="shared" si="0"/>
        <v>16</v>
      </c>
      <c r="F22" s="65">
        <f>VLOOKUP($A22,'Return Data'!$B$7:$R$2843,10,0)</f>
        <v>1.2674000000000001</v>
      </c>
      <c r="G22" s="66">
        <f t="shared" si="1"/>
        <v>10</v>
      </c>
      <c r="H22" s="65">
        <f>VLOOKUP($A22,'Return Data'!$B$7:$R$2843,11,0)</f>
        <v>4.2614999999999998</v>
      </c>
      <c r="I22" s="66">
        <f>RANK(H22,H$8:H$43,0)</f>
        <v>10</v>
      </c>
      <c r="J22" s="65">
        <f>VLOOKUP($A22,'Return Data'!$B$7:$R$2843,12,0)</f>
        <v>5.8185000000000002</v>
      </c>
      <c r="K22" s="66">
        <f>RANK(J22,J$8:J$43,0)</f>
        <v>8</v>
      </c>
      <c r="L22" s="65">
        <f>VLOOKUP($A22,'Return Data'!$B$7:$R$2843,13,0)</f>
        <v>9.9354999999999993</v>
      </c>
      <c r="M22" s="66">
        <f>RANK(L22,L$8:L$43,0)</f>
        <v>4</v>
      </c>
      <c r="N22" s="65">
        <f>VLOOKUP($A22,'Return Data'!$B$7:$R$2843,17,0)</f>
        <v>10.405799999999999</v>
      </c>
      <c r="O22" s="66">
        <f>RANK(N22,N$8:N$43,0)</f>
        <v>3</v>
      </c>
      <c r="P22" s="65">
        <f>VLOOKUP($A22,'Return Data'!$B$7:$R$2843,14,0)</f>
        <v>9.1546000000000003</v>
      </c>
      <c r="Q22" s="66">
        <f>RANK(P22,P$8:P$43,0)</f>
        <v>1</v>
      </c>
      <c r="R22" s="65">
        <f>VLOOKUP($A22,'Return Data'!$B$7:$R$2843,16,0)</f>
        <v>8.1710999999999991</v>
      </c>
      <c r="S22" s="67">
        <f t="shared" si="3"/>
        <v>10</v>
      </c>
    </row>
    <row r="23" spans="1:19" x14ac:dyDescent="0.3">
      <c r="A23" s="82" t="s">
        <v>1114</v>
      </c>
      <c r="B23" s="64">
        <f>VLOOKUP($A23,'Return Data'!$B$7:$R$2843,3,0)</f>
        <v>44302</v>
      </c>
      <c r="C23" s="65">
        <f>VLOOKUP($A23,'Return Data'!$B$7:$R$2843,4,0)</f>
        <v>57.806800000000003</v>
      </c>
      <c r="D23" s="65">
        <f>VLOOKUP($A23,'Return Data'!$B$7:$R$2843,9,0)</f>
        <v>11.910399999999999</v>
      </c>
      <c r="E23" s="66">
        <f t="shared" si="0"/>
        <v>25</v>
      </c>
      <c r="F23" s="65">
        <f>VLOOKUP($A23,'Return Data'!$B$7:$R$2843,10,0)</f>
        <v>1.11E-2</v>
      </c>
      <c r="G23" s="66">
        <f t="shared" si="1"/>
        <v>15</v>
      </c>
      <c r="H23" s="65">
        <f>VLOOKUP($A23,'Return Data'!$B$7:$R$2843,11,0)</f>
        <v>1.0515000000000001</v>
      </c>
      <c r="I23" s="66">
        <f>RANK(H23,H$8:H$43,0)</f>
        <v>25</v>
      </c>
      <c r="J23" s="65">
        <f>VLOOKUP($A23,'Return Data'!$B$7:$R$2843,12,0)</f>
        <v>1.5712999999999999</v>
      </c>
      <c r="K23" s="66">
        <f>RANK(J23,J$8:J$43,0)</f>
        <v>22</v>
      </c>
      <c r="L23" s="65">
        <f>VLOOKUP($A23,'Return Data'!$B$7:$R$2843,13,0)</f>
        <v>6.5713999999999997</v>
      </c>
      <c r="M23" s="66">
        <f>RANK(L23,L$8:L$43,0)</f>
        <v>22</v>
      </c>
      <c r="N23" s="65">
        <f>VLOOKUP($A23,'Return Data'!$B$7:$R$2843,17,0)</f>
        <v>5.9042000000000003</v>
      </c>
      <c r="O23" s="66">
        <f>RANK(N23,N$8:N$43,0)</f>
        <v>21</v>
      </c>
      <c r="P23" s="65">
        <f>VLOOKUP($A23,'Return Data'!$B$7:$R$2843,14,0)</f>
        <v>5.7112999999999996</v>
      </c>
      <c r="Q23" s="66">
        <f>RANK(P23,P$8:P$43,0)</f>
        <v>20</v>
      </c>
      <c r="R23" s="65">
        <f>VLOOKUP($A23,'Return Data'!$B$7:$R$2843,16,0)</f>
        <v>7.8060999999999998</v>
      </c>
      <c r="S23" s="67">
        <f t="shared" si="3"/>
        <v>17</v>
      </c>
    </row>
    <row r="24" spans="1:19" x14ac:dyDescent="0.3">
      <c r="A24" s="82" t="s">
        <v>1118</v>
      </c>
      <c r="B24" s="64">
        <f>VLOOKUP($A24,'Return Data'!$B$7:$R$2843,3,0)</f>
        <v>44302</v>
      </c>
      <c r="C24" s="65">
        <f>VLOOKUP($A24,'Return Data'!$B$7:$R$2843,4,0)</f>
        <v>28.273700000000002</v>
      </c>
      <c r="D24" s="65">
        <f>VLOOKUP($A24,'Return Data'!$B$7:$R$2843,9,0)</f>
        <v>15.9503</v>
      </c>
      <c r="E24" s="66">
        <f t="shared" si="0"/>
        <v>10</v>
      </c>
      <c r="F24" s="65">
        <f>VLOOKUP($A24,'Return Data'!$B$7:$R$2843,10,0)</f>
        <v>2.3041999999999998</v>
      </c>
      <c r="G24" s="66">
        <f t="shared" si="1"/>
        <v>7</v>
      </c>
      <c r="H24" s="65">
        <f>VLOOKUP($A24,'Return Data'!$B$7:$R$2843,11,0)</f>
        <v>3.972</v>
      </c>
      <c r="I24" s="66">
        <f>RANK(H24,H$8:H$43,0)</f>
        <v>11</v>
      </c>
      <c r="J24" s="65">
        <f>VLOOKUP($A24,'Return Data'!$B$7:$R$2843,12,0)</f>
        <v>4.8129</v>
      </c>
      <c r="K24" s="66">
        <f>RANK(J24,J$8:J$43,0)</f>
        <v>9</v>
      </c>
      <c r="L24" s="65">
        <f>VLOOKUP($A24,'Return Data'!$B$7:$R$2843,13,0)</f>
        <v>9.7194000000000003</v>
      </c>
      <c r="M24" s="66">
        <f>RANK(L24,L$8:L$43,0)</f>
        <v>5</v>
      </c>
      <c r="N24" s="65">
        <f>VLOOKUP($A24,'Return Data'!$B$7:$R$2843,17,0)</f>
        <v>-0.1237</v>
      </c>
      <c r="O24" s="66">
        <f>RANK(N24,N$8:N$43,0)</f>
        <v>28</v>
      </c>
      <c r="P24" s="65">
        <f>VLOOKUP($A24,'Return Data'!$B$7:$R$2843,14,0)</f>
        <v>1.6196999999999999</v>
      </c>
      <c r="Q24" s="66">
        <f>RANK(P24,P$8:P$43,0)</f>
        <v>27</v>
      </c>
      <c r="R24" s="65">
        <f>VLOOKUP($A24,'Return Data'!$B$7:$R$2843,16,0)</f>
        <v>5.8112000000000004</v>
      </c>
      <c r="S24" s="67">
        <f t="shared" si="3"/>
        <v>27</v>
      </c>
    </row>
    <row r="25" spans="1:19" x14ac:dyDescent="0.3">
      <c r="A25" s="82" t="s">
        <v>1119</v>
      </c>
      <c r="B25" s="64">
        <f>VLOOKUP($A25,'Return Data'!$B$7:$R$2843,3,0)</f>
        <v>44302</v>
      </c>
      <c r="C25" s="65">
        <f>VLOOKUP($A25,'Return Data'!$B$7:$R$2843,4,0)</f>
        <v>0.7853</v>
      </c>
      <c r="D25" s="65">
        <f>VLOOKUP($A25,'Return Data'!$B$7:$R$2843,9,0)</f>
        <v>0</v>
      </c>
      <c r="E25" s="66">
        <f t="shared" si="0"/>
        <v>34</v>
      </c>
      <c r="F25" s="65">
        <f>VLOOKUP($A25,'Return Data'!$B$7:$R$2843,10,0)</f>
        <v>0</v>
      </c>
      <c r="G25" s="66">
        <f t="shared" si="1"/>
        <v>16</v>
      </c>
      <c r="H25" s="65">
        <f>VLOOKUP($A25,'Return Data'!$B$7:$R$2843,11,0)</f>
        <v>0</v>
      </c>
      <c r="I25" s="66">
        <f>RANK(H25,H$8:H$43,0)</f>
        <v>28</v>
      </c>
      <c r="J25" s="65">
        <f>VLOOKUP($A25,'Return Data'!$B$7:$R$2843,12,0)</f>
        <v>0</v>
      </c>
      <c r="K25" s="66">
        <f>RANK(J25,J$8:J$43,0)</f>
        <v>31</v>
      </c>
      <c r="L25" s="65">
        <f>VLOOKUP($A25,'Return Data'!$B$7:$R$2843,13,0)</f>
        <v>-25.030999999999999</v>
      </c>
      <c r="M25" s="66">
        <f>RANK(L25,L$8:L$43,0)</f>
        <v>32</v>
      </c>
      <c r="N25" s="65"/>
      <c r="O25" s="66"/>
      <c r="P25" s="65"/>
      <c r="Q25" s="66"/>
      <c r="R25" s="65">
        <f>VLOOKUP($A25,'Return Data'!$B$7:$R$2843,16,0)</f>
        <v>-24.463999999999999</v>
      </c>
      <c r="S25" s="67">
        <f t="shared" si="3"/>
        <v>36</v>
      </c>
    </row>
    <row r="26" spans="1:19" x14ac:dyDescent="0.3">
      <c r="A26" s="82" t="s">
        <v>1123</v>
      </c>
      <c r="B26" s="64">
        <f>VLOOKUP($A26,'Return Data'!$B$7:$R$2843,3,0)</f>
        <v>44302</v>
      </c>
      <c r="C26" s="65">
        <f>VLOOKUP($A26,'Return Data'!$B$7:$R$2843,4,0)</f>
        <v>8.2400000000000001E-2</v>
      </c>
      <c r="D26" s="65">
        <f>VLOOKUP($A26,'Return Data'!$B$7:$R$2843,9,0)</f>
        <v>11.5433</v>
      </c>
      <c r="E26" s="66">
        <f t="shared" si="0"/>
        <v>26</v>
      </c>
      <c r="F26" s="65">
        <f>VLOOKUP($A26,'Return Data'!$B$7:$R$2843,10,0)</f>
        <v>-89.301299999999998</v>
      </c>
      <c r="G26" s="66">
        <f t="shared" si="1"/>
        <v>34</v>
      </c>
      <c r="H26" s="65">
        <f>VLOOKUP($A26,'Return Data'!$B$7:$R$2843,11,0)</f>
        <v>-41.346400000000003</v>
      </c>
      <c r="I26" s="66">
        <f>RANK(H26,H$8:H$43,0)</f>
        <v>34</v>
      </c>
      <c r="J26" s="65"/>
      <c r="K26" s="66"/>
      <c r="L26" s="65"/>
      <c r="M26" s="66"/>
      <c r="N26" s="65"/>
      <c r="O26" s="66"/>
      <c r="P26" s="65"/>
      <c r="Q26" s="66"/>
      <c r="R26" s="65">
        <f>VLOOKUP($A26,'Return Data'!$B$7:$R$2843,16,0)</f>
        <v>-13.8651</v>
      </c>
      <c r="S26" s="67">
        <f t="shared" si="3"/>
        <v>32</v>
      </c>
    </row>
    <row r="27" spans="1:19" x14ac:dyDescent="0.3">
      <c r="A27" s="82" t="s">
        <v>1125</v>
      </c>
      <c r="B27" s="64">
        <f>VLOOKUP($A27,'Return Data'!$B$7:$R$2843,3,0)</f>
        <v>44302</v>
      </c>
      <c r="C27" s="65">
        <f>VLOOKUP($A27,'Return Data'!$B$7:$R$2843,4,0)</f>
        <v>14.0639</v>
      </c>
      <c r="D27" s="65">
        <f>VLOOKUP($A27,'Return Data'!$B$7:$R$2843,9,0)</f>
        <v>9.6475000000000009</v>
      </c>
      <c r="E27" s="66">
        <f t="shared" si="0"/>
        <v>32</v>
      </c>
      <c r="F27" s="65">
        <f>VLOOKUP($A27,'Return Data'!$B$7:$R$2843,10,0)</f>
        <v>1.1326000000000001</v>
      </c>
      <c r="G27" s="66">
        <f t="shared" si="1"/>
        <v>12</v>
      </c>
      <c r="H27" s="65">
        <f>VLOOKUP($A27,'Return Data'!$B$7:$R$2843,11,0)</f>
        <v>2.5840000000000001</v>
      </c>
      <c r="I27" s="66">
        <f t="shared" ref="I27:I39" si="9">RANK(H27,H$8:H$43,0)</f>
        <v>15</v>
      </c>
      <c r="J27" s="65">
        <f>VLOOKUP($A27,'Return Data'!$B$7:$R$2843,12,0)</f>
        <v>3.4794999999999998</v>
      </c>
      <c r="K27" s="66">
        <f t="shared" ref="K27:K39" si="10">RANK(J27,J$8:J$43,0)</f>
        <v>12</v>
      </c>
      <c r="L27" s="65">
        <f>VLOOKUP($A27,'Return Data'!$B$7:$R$2843,13,0)</f>
        <v>3.3799000000000001</v>
      </c>
      <c r="M27" s="66">
        <f t="shared" ref="M27:M39" si="11">RANK(L27,L$8:L$43,0)</f>
        <v>29</v>
      </c>
      <c r="N27" s="65">
        <f>VLOOKUP($A27,'Return Data'!$B$7:$R$2843,17,0)</f>
        <v>2.0371000000000001</v>
      </c>
      <c r="O27" s="66">
        <f t="shared" ref="O27:O39" si="12">RANK(N27,N$8:N$43,0)</f>
        <v>24</v>
      </c>
      <c r="P27" s="65">
        <f>VLOOKUP($A27,'Return Data'!$B$7:$R$2843,14,0)</f>
        <v>3.0617000000000001</v>
      </c>
      <c r="Q27" s="66">
        <f t="shared" ref="Q27:Q39" si="13">RANK(P27,P$8:P$43,0)</f>
        <v>24</v>
      </c>
      <c r="R27" s="65">
        <f>VLOOKUP($A27,'Return Data'!$B$7:$R$2843,16,0)</f>
        <v>5.7994000000000003</v>
      </c>
      <c r="S27" s="67">
        <f t="shared" si="3"/>
        <v>28</v>
      </c>
    </row>
    <row r="28" spans="1:19" x14ac:dyDescent="0.3">
      <c r="A28" s="82" t="s">
        <v>1128</v>
      </c>
      <c r="B28" s="64">
        <f>VLOOKUP($A28,'Return Data'!$B$7:$R$2843,3,0)</f>
        <v>44302</v>
      </c>
      <c r="C28" s="65">
        <f>VLOOKUP($A28,'Return Data'!$B$7:$R$2843,4,0)</f>
        <v>97.920599999999993</v>
      </c>
      <c r="D28" s="65">
        <f>VLOOKUP($A28,'Return Data'!$B$7:$R$2843,9,0)</f>
        <v>22.061399999999999</v>
      </c>
      <c r="E28" s="66">
        <f t="shared" si="0"/>
        <v>3</v>
      </c>
      <c r="F28" s="65">
        <f>VLOOKUP($A28,'Return Data'!$B$7:$R$2843,10,0)</f>
        <v>-0.42309999999999998</v>
      </c>
      <c r="G28" s="66">
        <f t="shared" si="1"/>
        <v>21</v>
      </c>
      <c r="H28" s="65">
        <f>VLOOKUP($A28,'Return Data'!$B$7:$R$2843,11,0)</f>
        <v>3.3938000000000001</v>
      </c>
      <c r="I28" s="66">
        <f t="shared" si="9"/>
        <v>14</v>
      </c>
      <c r="J28" s="65">
        <f>VLOOKUP($A28,'Return Data'!$B$7:$R$2843,12,0)</f>
        <v>2.9889999999999999</v>
      </c>
      <c r="K28" s="66">
        <f t="shared" si="10"/>
        <v>15</v>
      </c>
      <c r="L28" s="65">
        <f>VLOOKUP($A28,'Return Data'!$B$7:$R$2843,13,0)</f>
        <v>10.542899999999999</v>
      </c>
      <c r="M28" s="66">
        <f t="shared" si="11"/>
        <v>2</v>
      </c>
      <c r="N28" s="65">
        <f>VLOOKUP($A28,'Return Data'!$B$7:$R$2843,17,0)</f>
        <v>9.9640000000000004</v>
      </c>
      <c r="O28" s="66">
        <f t="shared" si="12"/>
        <v>4</v>
      </c>
      <c r="P28" s="65">
        <f>VLOOKUP($A28,'Return Data'!$B$7:$R$2843,14,0)</f>
        <v>8.8699999999999992</v>
      </c>
      <c r="Q28" s="66">
        <f t="shared" si="13"/>
        <v>4</v>
      </c>
      <c r="R28" s="65">
        <f>VLOOKUP($A28,'Return Data'!$B$7:$R$2843,16,0)</f>
        <v>9.3582000000000001</v>
      </c>
      <c r="S28" s="67">
        <f t="shared" si="3"/>
        <v>2</v>
      </c>
    </row>
    <row r="29" spans="1:19" x14ac:dyDescent="0.3">
      <c r="A29" s="82" t="s">
        <v>1131</v>
      </c>
      <c r="B29" s="64">
        <f>VLOOKUP($A29,'Return Data'!$B$7:$R$2843,3,0)</f>
        <v>44302</v>
      </c>
      <c r="C29" s="65">
        <f>VLOOKUP($A29,'Return Data'!$B$7:$R$2843,4,0)</f>
        <v>45.319800000000001</v>
      </c>
      <c r="D29" s="65">
        <f>VLOOKUP($A29,'Return Data'!$B$7:$R$2843,9,0)</f>
        <v>11.980700000000001</v>
      </c>
      <c r="E29" s="66">
        <f t="shared" si="0"/>
        <v>24</v>
      </c>
      <c r="F29" s="65">
        <f>VLOOKUP($A29,'Return Data'!$B$7:$R$2843,10,0)</f>
        <v>1.5900000000000001E-2</v>
      </c>
      <c r="G29" s="66">
        <f t="shared" si="1"/>
        <v>14</v>
      </c>
      <c r="H29" s="65">
        <f>VLOOKUP($A29,'Return Data'!$B$7:$R$2843,11,0)</f>
        <v>1.6840999999999999</v>
      </c>
      <c r="I29" s="66">
        <f t="shared" si="9"/>
        <v>21</v>
      </c>
      <c r="J29" s="65">
        <f>VLOOKUP($A29,'Return Data'!$B$7:$R$2843,12,0)</f>
        <v>1.6495</v>
      </c>
      <c r="K29" s="66">
        <f t="shared" si="10"/>
        <v>21</v>
      </c>
      <c r="L29" s="65">
        <f>VLOOKUP($A29,'Return Data'!$B$7:$R$2843,13,0)</f>
        <v>7.4893999999999998</v>
      </c>
      <c r="M29" s="66">
        <f t="shared" si="11"/>
        <v>16</v>
      </c>
      <c r="N29" s="65">
        <f>VLOOKUP($A29,'Return Data'!$B$7:$R$2843,17,0)</f>
        <v>8.7751999999999999</v>
      </c>
      <c r="O29" s="66">
        <f t="shared" si="12"/>
        <v>12</v>
      </c>
      <c r="P29" s="65">
        <f>VLOOKUP($A29,'Return Data'!$B$7:$R$2843,14,0)</f>
        <v>7.9008000000000003</v>
      </c>
      <c r="Q29" s="66">
        <f t="shared" si="13"/>
        <v>11</v>
      </c>
      <c r="R29" s="65">
        <f>VLOOKUP($A29,'Return Data'!$B$7:$R$2843,16,0)</f>
        <v>8.4702000000000002</v>
      </c>
      <c r="S29" s="67">
        <f t="shared" si="3"/>
        <v>8</v>
      </c>
    </row>
    <row r="30" spans="1:19" x14ac:dyDescent="0.3">
      <c r="A30" s="82" t="s">
        <v>1132</v>
      </c>
      <c r="B30" s="64">
        <f>VLOOKUP($A30,'Return Data'!$B$7:$R$2843,3,0)</f>
        <v>44302</v>
      </c>
      <c r="C30" s="65">
        <f>VLOOKUP($A30,'Return Data'!$B$7:$R$2843,4,0)</f>
        <v>46.609099999999998</v>
      </c>
      <c r="D30" s="65">
        <f>VLOOKUP($A30,'Return Data'!$B$7:$R$2843,9,0)</f>
        <v>13.121499999999999</v>
      </c>
      <c r="E30" s="66">
        <f t="shared" si="0"/>
        <v>19</v>
      </c>
      <c r="F30" s="65">
        <f>VLOOKUP($A30,'Return Data'!$B$7:$R$2843,10,0)</f>
        <v>-1.8016000000000001</v>
      </c>
      <c r="G30" s="66">
        <f t="shared" si="1"/>
        <v>25</v>
      </c>
      <c r="H30" s="65">
        <f>VLOOKUP($A30,'Return Data'!$B$7:$R$2843,11,0)</f>
        <v>1.9379999999999999</v>
      </c>
      <c r="I30" s="66">
        <f t="shared" si="9"/>
        <v>19</v>
      </c>
      <c r="J30" s="65">
        <f>VLOOKUP($A30,'Return Data'!$B$7:$R$2843,12,0)</f>
        <v>2.4721000000000002</v>
      </c>
      <c r="K30" s="66">
        <f t="shared" si="10"/>
        <v>16</v>
      </c>
      <c r="L30" s="65">
        <f>VLOOKUP($A30,'Return Data'!$B$7:$R$2843,13,0)</f>
        <v>6.9286000000000003</v>
      </c>
      <c r="M30" s="66">
        <f t="shared" si="11"/>
        <v>19</v>
      </c>
      <c r="N30" s="65">
        <f>VLOOKUP($A30,'Return Data'!$B$7:$R$2843,17,0)</f>
        <v>7.7968000000000002</v>
      </c>
      <c r="O30" s="66">
        <f t="shared" si="12"/>
        <v>18</v>
      </c>
      <c r="P30" s="65">
        <f>VLOOKUP($A30,'Return Data'!$B$7:$R$2843,14,0)</f>
        <v>6.7545999999999999</v>
      </c>
      <c r="Q30" s="66">
        <f t="shared" si="13"/>
        <v>18</v>
      </c>
      <c r="R30" s="65">
        <f>VLOOKUP($A30,'Return Data'!$B$7:$R$2843,16,0)</f>
        <v>7.7549000000000001</v>
      </c>
      <c r="S30" s="67">
        <f t="shared" si="3"/>
        <v>18</v>
      </c>
    </row>
    <row r="31" spans="1:19" x14ac:dyDescent="0.3">
      <c r="A31" s="82" t="s">
        <v>1134</v>
      </c>
      <c r="B31" s="64">
        <f>VLOOKUP($A31,'Return Data'!$B$7:$R$2843,3,0)</f>
        <v>44302</v>
      </c>
      <c r="C31" s="65">
        <f>VLOOKUP($A31,'Return Data'!$B$7:$R$2843,4,0)</f>
        <v>34.331200000000003</v>
      </c>
      <c r="D31" s="65">
        <f>VLOOKUP($A31,'Return Data'!$B$7:$R$2843,9,0)</f>
        <v>15.9023</v>
      </c>
      <c r="E31" s="66">
        <f t="shared" si="0"/>
        <v>11</v>
      </c>
      <c r="F31" s="65">
        <f>VLOOKUP($A31,'Return Data'!$B$7:$R$2843,10,0)</f>
        <v>-4.3647</v>
      </c>
      <c r="G31" s="66">
        <f t="shared" si="1"/>
        <v>29</v>
      </c>
      <c r="H31" s="65">
        <f>VLOOKUP($A31,'Return Data'!$B$7:$R$2843,11,0)</f>
        <v>0.1111</v>
      </c>
      <c r="I31" s="66">
        <f t="shared" si="9"/>
        <v>27</v>
      </c>
      <c r="J31" s="65">
        <f>VLOOKUP($A31,'Return Data'!$B$7:$R$2843,12,0)</f>
        <v>0.44850000000000001</v>
      </c>
      <c r="K31" s="66">
        <f t="shared" si="10"/>
        <v>27</v>
      </c>
      <c r="L31" s="65">
        <f>VLOOKUP($A31,'Return Data'!$B$7:$R$2843,13,0)</f>
        <v>5.39</v>
      </c>
      <c r="M31" s="66">
        <f t="shared" si="11"/>
        <v>27</v>
      </c>
      <c r="N31" s="65">
        <f>VLOOKUP($A31,'Return Data'!$B$7:$R$2843,17,0)</f>
        <v>7.7618999999999998</v>
      </c>
      <c r="O31" s="66">
        <f t="shared" si="12"/>
        <v>19</v>
      </c>
      <c r="P31" s="65">
        <f>VLOOKUP($A31,'Return Data'!$B$7:$R$2843,14,0)</f>
        <v>7.4724000000000004</v>
      </c>
      <c r="Q31" s="66">
        <f t="shared" si="13"/>
        <v>15</v>
      </c>
      <c r="R31" s="65">
        <f>VLOOKUP($A31,'Return Data'!$B$7:$R$2843,16,0)</f>
        <v>6.9484000000000004</v>
      </c>
      <c r="S31" s="67">
        <f t="shared" si="3"/>
        <v>25</v>
      </c>
    </row>
    <row r="32" spans="1:19" x14ac:dyDescent="0.3">
      <c r="A32" s="82" t="s">
        <v>1136</v>
      </c>
      <c r="B32" s="64">
        <f>VLOOKUP($A32,'Return Data'!$B$7:$R$2843,3,0)</f>
        <v>44302</v>
      </c>
      <c r="C32" s="65">
        <f>VLOOKUP($A32,'Return Data'!$B$7:$R$2843,4,0)</f>
        <v>30.9206</v>
      </c>
      <c r="D32" s="65">
        <f>VLOOKUP($A32,'Return Data'!$B$7:$R$2843,9,0)</f>
        <v>17.953399999999998</v>
      </c>
      <c r="E32" s="66">
        <f t="shared" si="0"/>
        <v>7</v>
      </c>
      <c r="F32" s="65">
        <f>VLOOKUP($A32,'Return Data'!$B$7:$R$2843,10,0)</f>
        <v>-0.13619999999999999</v>
      </c>
      <c r="G32" s="66">
        <f t="shared" si="1"/>
        <v>18</v>
      </c>
      <c r="H32" s="65">
        <f>VLOOKUP($A32,'Return Data'!$B$7:$R$2843,11,0)</f>
        <v>2.31</v>
      </c>
      <c r="I32" s="66">
        <f t="shared" si="9"/>
        <v>17</v>
      </c>
      <c r="J32" s="65">
        <f>VLOOKUP($A32,'Return Data'!$B$7:$R$2843,12,0)</f>
        <v>3.1465000000000001</v>
      </c>
      <c r="K32" s="66">
        <f t="shared" si="10"/>
        <v>14</v>
      </c>
      <c r="L32" s="65">
        <f>VLOOKUP($A32,'Return Data'!$B$7:$R$2843,13,0)</f>
        <v>9.2600999999999996</v>
      </c>
      <c r="M32" s="66">
        <f t="shared" si="11"/>
        <v>7</v>
      </c>
      <c r="N32" s="65">
        <f>VLOOKUP($A32,'Return Data'!$B$7:$R$2843,17,0)</f>
        <v>9.6921999999999997</v>
      </c>
      <c r="O32" s="66">
        <f t="shared" si="12"/>
        <v>6</v>
      </c>
      <c r="P32" s="65">
        <f>VLOOKUP($A32,'Return Data'!$B$7:$R$2843,14,0)</f>
        <v>8.4062000000000001</v>
      </c>
      <c r="Q32" s="66">
        <f t="shared" si="13"/>
        <v>7</v>
      </c>
      <c r="R32" s="65">
        <f>VLOOKUP($A32,'Return Data'!$B$7:$R$2843,16,0)</f>
        <v>9.3195999999999994</v>
      </c>
      <c r="S32" s="67">
        <f t="shared" si="3"/>
        <v>3</v>
      </c>
    </row>
    <row r="33" spans="1:19" x14ac:dyDescent="0.3">
      <c r="A33" s="82" t="s">
        <v>1139</v>
      </c>
      <c r="B33" s="64">
        <f>VLOOKUP($A33,'Return Data'!$B$7:$R$2843,3,0)</f>
        <v>44302</v>
      </c>
      <c r="C33" s="65">
        <f>VLOOKUP($A33,'Return Data'!$B$7:$R$2843,4,0)</f>
        <v>52.985399999999998</v>
      </c>
      <c r="D33" s="65">
        <f>VLOOKUP($A33,'Return Data'!$B$7:$R$2843,9,0)</f>
        <v>14.951499999999999</v>
      </c>
      <c r="E33" s="66">
        <f t="shared" si="0"/>
        <v>15</v>
      </c>
      <c r="F33" s="65">
        <f>VLOOKUP($A33,'Return Data'!$B$7:$R$2843,10,0)</f>
        <v>-4.2333999999999996</v>
      </c>
      <c r="G33" s="66">
        <f t="shared" si="1"/>
        <v>28</v>
      </c>
      <c r="H33" s="65">
        <f>VLOOKUP($A33,'Return Data'!$B$7:$R$2843,11,0)</f>
        <v>-0.112</v>
      </c>
      <c r="I33" s="66">
        <f t="shared" si="9"/>
        <v>30</v>
      </c>
      <c r="J33" s="65">
        <f>VLOOKUP($A33,'Return Data'!$B$7:$R$2843,12,0)</f>
        <v>0.4047</v>
      </c>
      <c r="K33" s="66">
        <f t="shared" si="10"/>
        <v>29</v>
      </c>
      <c r="L33" s="65">
        <f>VLOOKUP($A33,'Return Data'!$B$7:$R$2843,13,0)</f>
        <v>6.7192999999999996</v>
      </c>
      <c r="M33" s="66">
        <f t="shared" si="11"/>
        <v>20</v>
      </c>
      <c r="N33" s="65">
        <f>VLOOKUP($A33,'Return Data'!$B$7:$R$2843,17,0)</f>
        <v>9.4242000000000008</v>
      </c>
      <c r="O33" s="66">
        <f t="shared" si="12"/>
        <v>7</v>
      </c>
      <c r="P33" s="65">
        <f>VLOOKUP($A33,'Return Data'!$B$7:$R$2843,14,0)</f>
        <v>8.6344999999999992</v>
      </c>
      <c r="Q33" s="66">
        <f t="shared" si="13"/>
        <v>6</v>
      </c>
      <c r="R33" s="65">
        <f>VLOOKUP($A33,'Return Data'!$B$7:$R$2843,16,0)</f>
        <v>8.3591999999999995</v>
      </c>
      <c r="S33" s="67">
        <f t="shared" si="3"/>
        <v>9</v>
      </c>
    </row>
    <row r="34" spans="1:19" x14ac:dyDescent="0.3">
      <c r="A34" s="82" t="s">
        <v>1140</v>
      </c>
      <c r="B34" s="64">
        <f>VLOOKUP($A34,'Return Data'!$B$7:$R$2843,3,0)</f>
        <v>44302</v>
      </c>
      <c r="C34" s="65">
        <f>VLOOKUP($A34,'Return Data'!$B$7:$R$2843,4,0)</f>
        <v>49.678100000000001</v>
      </c>
      <c r="D34" s="65">
        <f>VLOOKUP($A34,'Return Data'!$B$7:$R$2843,9,0)</f>
        <v>9.3285999999999998</v>
      </c>
      <c r="E34" s="66">
        <f t="shared" si="0"/>
        <v>33</v>
      </c>
      <c r="F34" s="65">
        <f>VLOOKUP($A34,'Return Data'!$B$7:$R$2843,10,0)</f>
        <v>-3.7402000000000002</v>
      </c>
      <c r="G34" s="66">
        <f t="shared" si="1"/>
        <v>27</v>
      </c>
      <c r="H34" s="65">
        <f>VLOOKUP($A34,'Return Data'!$B$7:$R$2843,11,0)</f>
        <v>-0.29099999999999998</v>
      </c>
      <c r="I34" s="66">
        <f t="shared" si="9"/>
        <v>31</v>
      </c>
      <c r="J34" s="65">
        <f>VLOOKUP($A34,'Return Data'!$B$7:$R$2843,12,0)</f>
        <v>8.3199999999999996E-2</v>
      </c>
      <c r="K34" s="66">
        <f t="shared" si="10"/>
        <v>30</v>
      </c>
      <c r="L34" s="65">
        <f>VLOOKUP($A34,'Return Data'!$B$7:$R$2843,13,0)</f>
        <v>6.1661000000000001</v>
      </c>
      <c r="M34" s="66">
        <f t="shared" si="11"/>
        <v>24</v>
      </c>
      <c r="N34" s="65">
        <f>VLOOKUP($A34,'Return Data'!$B$7:$R$2843,17,0)</f>
        <v>-0.216</v>
      </c>
      <c r="O34" s="66">
        <f t="shared" si="12"/>
        <v>29</v>
      </c>
      <c r="P34" s="65">
        <f>VLOOKUP($A34,'Return Data'!$B$7:$R$2843,14,0)</f>
        <v>1.8257000000000001</v>
      </c>
      <c r="Q34" s="66">
        <f t="shared" si="13"/>
        <v>26</v>
      </c>
      <c r="R34" s="65">
        <f>VLOOKUP($A34,'Return Data'!$B$7:$R$2843,16,0)</f>
        <v>6.3037999999999998</v>
      </c>
      <c r="S34" s="67">
        <f t="shared" si="3"/>
        <v>26</v>
      </c>
    </row>
    <row r="35" spans="1:19" x14ac:dyDescent="0.3">
      <c r="A35" s="82" t="s">
        <v>1143</v>
      </c>
      <c r="B35" s="64">
        <f>VLOOKUP($A35,'Return Data'!$B$7:$R$2843,3,0)</f>
        <v>44302</v>
      </c>
      <c r="C35" s="65">
        <f>VLOOKUP($A35,'Return Data'!$B$7:$R$2843,4,0)</f>
        <v>60.475299999999997</v>
      </c>
      <c r="D35" s="65">
        <f>VLOOKUP($A35,'Return Data'!$B$7:$R$2843,9,0)</f>
        <v>15.3226</v>
      </c>
      <c r="E35" s="66">
        <f t="shared" si="0"/>
        <v>13</v>
      </c>
      <c r="F35" s="65">
        <f>VLOOKUP($A35,'Return Data'!$B$7:$R$2843,10,0)</f>
        <v>-5.2043999999999997</v>
      </c>
      <c r="G35" s="66">
        <f t="shared" si="1"/>
        <v>32</v>
      </c>
      <c r="H35" s="65">
        <f>VLOOKUP($A35,'Return Data'!$B$7:$R$2843,11,0)</f>
        <v>2.4929000000000001</v>
      </c>
      <c r="I35" s="66">
        <f t="shared" si="9"/>
        <v>16</v>
      </c>
      <c r="J35" s="65">
        <f>VLOOKUP($A35,'Return Data'!$B$7:$R$2843,12,0)</f>
        <v>2.3344</v>
      </c>
      <c r="K35" s="66">
        <f t="shared" si="10"/>
        <v>18</v>
      </c>
      <c r="L35" s="65">
        <f>VLOOKUP($A35,'Return Data'!$B$7:$R$2843,13,0)</f>
        <v>7.8868</v>
      </c>
      <c r="M35" s="66">
        <f t="shared" si="11"/>
        <v>15</v>
      </c>
      <c r="N35" s="65">
        <f>VLOOKUP($A35,'Return Data'!$B$7:$R$2843,17,0)</f>
        <v>9.2149000000000001</v>
      </c>
      <c r="O35" s="66">
        <f t="shared" si="12"/>
        <v>11</v>
      </c>
      <c r="P35" s="65">
        <f>VLOOKUP($A35,'Return Data'!$B$7:$R$2843,14,0)</f>
        <v>8.2865000000000002</v>
      </c>
      <c r="Q35" s="66">
        <f t="shared" si="13"/>
        <v>8</v>
      </c>
      <c r="R35" s="65">
        <f>VLOOKUP($A35,'Return Data'!$B$7:$R$2843,16,0)</f>
        <v>8.7710000000000008</v>
      </c>
      <c r="S35" s="67">
        <f t="shared" si="3"/>
        <v>5</v>
      </c>
    </row>
    <row r="36" spans="1:19" x14ac:dyDescent="0.3">
      <c r="A36" s="82" t="s">
        <v>1144</v>
      </c>
      <c r="B36" s="64">
        <f>VLOOKUP($A36,'Return Data'!$B$7:$R$2843,3,0)</f>
        <v>44302</v>
      </c>
      <c r="C36" s="65">
        <f>VLOOKUP($A36,'Return Data'!$B$7:$R$2843,4,0)</f>
        <v>56.9039</v>
      </c>
      <c r="D36" s="65">
        <f>VLOOKUP($A36,'Return Data'!$B$7:$R$2843,9,0)</f>
        <v>12.335800000000001</v>
      </c>
      <c r="E36" s="66">
        <f t="shared" si="0"/>
        <v>21</v>
      </c>
      <c r="F36" s="65">
        <f>VLOOKUP($A36,'Return Data'!$B$7:$R$2843,10,0)</f>
        <v>-0.48230000000000001</v>
      </c>
      <c r="G36" s="66">
        <f t="shared" si="1"/>
        <v>22</v>
      </c>
      <c r="H36" s="65">
        <f>VLOOKUP($A36,'Return Data'!$B$7:$R$2843,11,0)</f>
        <v>1.3815</v>
      </c>
      <c r="I36" s="66">
        <f t="shared" si="9"/>
        <v>23</v>
      </c>
      <c r="J36" s="65">
        <f>VLOOKUP($A36,'Return Data'!$B$7:$R$2843,12,0)</f>
        <v>0.70109999999999995</v>
      </c>
      <c r="K36" s="66">
        <f t="shared" si="10"/>
        <v>25</v>
      </c>
      <c r="L36" s="65">
        <f>VLOOKUP($A36,'Return Data'!$B$7:$R$2843,13,0)</f>
        <v>6.6177000000000001</v>
      </c>
      <c r="M36" s="66">
        <f t="shared" si="11"/>
        <v>21</v>
      </c>
      <c r="N36" s="65">
        <f>VLOOKUP($A36,'Return Data'!$B$7:$R$2843,17,0)</f>
        <v>8.109</v>
      </c>
      <c r="O36" s="66">
        <f t="shared" si="12"/>
        <v>15</v>
      </c>
      <c r="P36" s="65">
        <f>VLOOKUP($A36,'Return Data'!$B$7:$R$2843,14,0)</f>
        <v>7.3242000000000003</v>
      </c>
      <c r="Q36" s="66">
        <f t="shared" si="13"/>
        <v>16</v>
      </c>
      <c r="R36" s="65">
        <f>VLOOKUP($A36,'Return Data'!$B$7:$R$2843,16,0)</f>
        <v>8.1572999999999993</v>
      </c>
      <c r="S36" s="67">
        <f t="shared" si="3"/>
        <v>12</v>
      </c>
    </row>
    <row r="37" spans="1:19" x14ac:dyDescent="0.3">
      <c r="A37" s="82" t="s">
        <v>1146</v>
      </c>
      <c r="B37" s="64">
        <f>VLOOKUP($A37,'Return Data'!$B$7:$R$2843,3,0)</f>
        <v>44302</v>
      </c>
      <c r="C37" s="65">
        <f>VLOOKUP($A37,'Return Data'!$B$7:$R$2843,4,0)</f>
        <v>70.551000000000002</v>
      </c>
      <c r="D37" s="65">
        <f>VLOOKUP($A37,'Return Data'!$B$7:$R$2843,9,0)</f>
        <v>17.1676</v>
      </c>
      <c r="E37" s="66">
        <f t="shared" si="0"/>
        <v>8</v>
      </c>
      <c r="F37" s="65">
        <f>VLOOKUP($A37,'Return Data'!$B$7:$R$2843,10,0)</f>
        <v>-2.9773000000000001</v>
      </c>
      <c r="G37" s="66">
        <f t="shared" si="1"/>
        <v>26</v>
      </c>
      <c r="H37" s="65">
        <f>VLOOKUP($A37,'Return Data'!$B$7:$R$2843,11,0)</f>
        <v>0.62329999999999997</v>
      </c>
      <c r="I37" s="66">
        <f t="shared" si="9"/>
        <v>26</v>
      </c>
      <c r="J37" s="65">
        <f>VLOOKUP($A37,'Return Data'!$B$7:$R$2843,12,0)</f>
        <v>0.82150000000000001</v>
      </c>
      <c r="K37" s="66">
        <f t="shared" si="10"/>
        <v>24</v>
      </c>
      <c r="L37" s="65">
        <f>VLOOKUP($A37,'Return Data'!$B$7:$R$2843,13,0)</f>
        <v>6.0044000000000004</v>
      </c>
      <c r="M37" s="66">
        <f t="shared" si="11"/>
        <v>25</v>
      </c>
      <c r="N37" s="65">
        <f>VLOOKUP($A37,'Return Data'!$B$7:$R$2843,17,0)</f>
        <v>9.3613</v>
      </c>
      <c r="O37" s="66">
        <f t="shared" si="12"/>
        <v>9</v>
      </c>
      <c r="P37" s="65">
        <f>VLOOKUP($A37,'Return Data'!$B$7:$R$2843,14,0)</f>
        <v>8.6959999999999997</v>
      </c>
      <c r="Q37" s="66">
        <f t="shared" si="13"/>
        <v>5</v>
      </c>
      <c r="R37" s="65">
        <f>VLOOKUP($A37,'Return Data'!$B$7:$R$2843,16,0)</f>
        <v>8.7591999999999999</v>
      </c>
      <c r="S37" s="67">
        <f t="shared" si="3"/>
        <v>6</v>
      </c>
    </row>
    <row r="38" spans="1:19" x14ac:dyDescent="0.3">
      <c r="A38" s="82" t="s">
        <v>1149</v>
      </c>
      <c r="B38" s="64">
        <f>VLOOKUP($A38,'Return Data'!$B$7:$R$2843,3,0)</f>
        <v>44302</v>
      </c>
      <c r="C38" s="65">
        <f>VLOOKUP($A38,'Return Data'!$B$7:$R$2843,4,0)</f>
        <v>54.935299999999998</v>
      </c>
      <c r="D38" s="65">
        <f>VLOOKUP($A38,'Return Data'!$B$7:$R$2843,9,0)</f>
        <v>13.5541</v>
      </c>
      <c r="E38" s="66">
        <f t="shared" si="0"/>
        <v>18</v>
      </c>
      <c r="F38" s="65">
        <f>VLOOKUP($A38,'Return Data'!$B$7:$R$2843,10,0)</f>
        <v>1.7983</v>
      </c>
      <c r="G38" s="66">
        <f t="shared" si="1"/>
        <v>8</v>
      </c>
      <c r="H38" s="65">
        <f>VLOOKUP($A38,'Return Data'!$B$7:$R$2843,11,0)</f>
        <v>3.8165</v>
      </c>
      <c r="I38" s="66">
        <f t="shared" si="9"/>
        <v>12</v>
      </c>
      <c r="J38" s="65">
        <f>VLOOKUP($A38,'Return Data'!$B$7:$R$2843,12,0)</f>
        <v>4.7657999999999996</v>
      </c>
      <c r="K38" s="66">
        <f t="shared" si="10"/>
        <v>10</v>
      </c>
      <c r="L38" s="65">
        <f>VLOOKUP($A38,'Return Data'!$B$7:$R$2843,13,0)</f>
        <v>9.6510999999999996</v>
      </c>
      <c r="M38" s="66">
        <f t="shared" si="11"/>
        <v>6</v>
      </c>
      <c r="N38" s="65">
        <f>VLOOKUP($A38,'Return Data'!$B$7:$R$2843,17,0)</f>
        <v>10.806900000000001</v>
      </c>
      <c r="O38" s="66">
        <f t="shared" si="12"/>
        <v>2</v>
      </c>
      <c r="P38" s="65">
        <f>VLOOKUP($A38,'Return Data'!$B$7:$R$2843,14,0)</f>
        <v>8.9224999999999994</v>
      </c>
      <c r="Q38" s="66">
        <f t="shared" si="13"/>
        <v>2</v>
      </c>
      <c r="R38" s="65">
        <f>VLOOKUP($A38,'Return Data'!$B$7:$R$2843,16,0)</f>
        <v>7.8715999999999999</v>
      </c>
      <c r="S38" s="67">
        <f t="shared" si="3"/>
        <v>16</v>
      </c>
    </row>
    <row r="39" spans="1:19" x14ac:dyDescent="0.3">
      <c r="A39" s="82" t="s">
        <v>1151</v>
      </c>
      <c r="B39" s="64">
        <f>VLOOKUP($A39,'Return Data'!$B$7:$R$2843,3,0)</f>
        <v>44302</v>
      </c>
      <c r="C39" s="65">
        <f>VLOOKUP($A39,'Return Data'!$B$7:$R$2843,4,0)</f>
        <v>65.039199999999994</v>
      </c>
      <c r="D39" s="65">
        <f>VLOOKUP($A39,'Return Data'!$B$7:$R$2843,9,0)</f>
        <v>18.852900000000002</v>
      </c>
      <c r="E39" s="66">
        <f t="shared" si="0"/>
        <v>6</v>
      </c>
      <c r="F39" s="65">
        <f>VLOOKUP($A39,'Return Data'!$B$7:$R$2843,10,0)</f>
        <v>-1.4543999999999999</v>
      </c>
      <c r="G39" s="66">
        <f t="shared" si="1"/>
        <v>24</v>
      </c>
      <c r="H39" s="65">
        <f>VLOOKUP($A39,'Return Data'!$B$7:$R$2843,11,0)</f>
        <v>1.3660000000000001</v>
      </c>
      <c r="I39" s="66">
        <f t="shared" si="9"/>
        <v>24</v>
      </c>
      <c r="J39" s="65">
        <f>VLOOKUP($A39,'Return Data'!$B$7:$R$2843,12,0)</f>
        <v>2.4178000000000002</v>
      </c>
      <c r="K39" s="66">
        <f t="shared" si="10"/>
        <v>17</v>
      </c>
      <c r="L39" s="65">
        <f>VLOOKUP($A39,'Return Data'!$B$7:$R$2843,13,0)</f>
        <v>8.6036000000000001</v>
      </c>
      <c r="M39" s="66">
        <f t="shared" si="11"/>
        <v>13</v>
      </c>
      <c r="N39" s="65">
        <f>VLOOKUP($A39,'Return Data'!$B$7:$R$2843,17,0)</f>
        <v>9.2776999999999994</v>
      </c>
      <c r="O39" s="66">
        <f t="shared" si="12"/>
        <v>10</v>
      </c>
      <c r="P39" s="65">
        <f>VLOOKUP($A39,'Return Data'!$B$7:$R$2843,14,0)</f>
        <v>7.5213999999999999</v>
      </c>
      <c r="Q39" s="66">
        <f t="shared" si="13"/>
        <v>14</v>
      </c>
      <c r="R39" s="65">
        <f>VLOOKUP($A39,'Return Data'!$B$7:$R$2843,16,0)</f>
        <v>8.1198999999999995</v>
      </c>
      <c r="S39" s="67">
        <f t="shared" si="3"/>
        <v>13</v>
      </c>
    </row>
    <row r="40" spans="1:19" x14ac:dyDescent="0.3">
      <c r="A40" s="82" t="s">
        <v>1153</v>
      </c>
      <c r="B40" s="64">
        <f>VLOOKUP($A40,'Return Data'!$B$7:$R$2843,3,0)</f>
        <v>44302</v>
      </c>
      <c r="C40" s="65">
        <f>VLOOKUP($A40,'Return Data'!$B$7:$R$2843,4,0)</f>
        <v>1.6072</v>
      </c>
      <c r="D40" s="65">
        <f>VLOOKUP($A40,'Return Data'!$B$7:$R$2843,9,0)</f>
        <v>11.2417</v>
      </c>
      <c r="E40" s="66">
        <f t="shared" si="0"/>
        <v>29</v>
      </c>
      <c r="F40" s="65">
        <f>VLOOKUP($A40,'Return Data'!$B$7:$R$2843,10,0)</f>
        <v>-89.208600000000004</v>
      </c>
      <c r="G40" s="66">
        <f t="shared" si="1"/>
        <v>33</v>
      </c>
      <c r="H40" s="65">
        <f>VLOOKUP($A40,'Return Data'!$B$7:$R$2843,11,0)</f>
        <v>-41.330399999999997</v>
      </c>
      <c r="I40" s="66">
        <f>RANK(H40,H$8:H$43,0)</f>
        <v>33</v>
      </c>
      <c r="J40" s="65"/>
      <c r="K40" s="66"/>
      <c r="L40" s="65"/>
      <c r="M40" s="66"/>
      <c r="N40" s="65"/>
      <c r="O40" s="66"/>
      <c r="P40" s="65"/>
      <c r="Q40" s="66"/>
      <c r="R40" s="65">
        <f>VLOOKUP($A40,'Return Data'!$B$7:$R$2843,16,0)</f>
        <v>-13.8855</v>
      </c>
      <c r="S40" s="67">
        <f t="shared" si="3"/>
        <v>33</v>
      </c>
    </row>
    <row r="41" spans="1:19" x14ac:dyDescent="0.3">
      <c r="A41" s="82" t="s">
        <v>1155</v>
      </c>
      <c r="B41" s="64">
        <f>VLOOKUP($A41,'Return Data'!$B$7:$R$2843,3,0)</f>
        <v>44302</v>
      </c>
      <c r="C41" s="65">
        <f>VLOOKUP($A41,'Return Data'!$B$7:$R$2843,4,0)</f>
        <v>50.555999999999997</v>
      </c>
      <c r="D41" s="65">
        <f>VLOOKUP($A41,'Return Data'!$B$7:$R$2843,9,0)</f>
        <v>10.918200000000001</v>
      </c>
      <c r="E41" s="66">
        <f t="shared" si="0"/>
        <v>30</v>
      </c>
      <c r="F41" s="65">
        <f>VLOOKUP($A41,'Return Data'!$B$7:$R$2843,10,0)</f>
        <v>-0.25769999999999998</v>
      </c>
      <c r="G41" s="66">
        <f t="shared" si="1"/>
        <v>19</v>
      </c>
      <c r="H41" s="65">
        <f>VLOOKUP($A41,'Return Data'!$B$7:$R$2843,11,0)</f>
        <v>1.6114999999999999</v>
      </c>
      <c r="I41" s="66">
        <f>RANK(H41,H$8:H$43,0)</f>
        <v>22</v>
      </c>
      <c r="J41" s="65">
        <f>VLOOKUP($A41,'Return Data'!$B$7:$R$2843,12,0)</f>
        <v>1.238</v>
      </c>
      <c r="K41" s="66">
        <f>RANK(J41,J$8:J$43,0)</f>
        <v>23</v>
      </c>
      <c r="L41" s="65">
        <f>VLOOKUP($A41,'Return Data'!$B$7:$R$2843,13,0)</f>
        <v>7.2519999999999998</v>
      </c>
      <c r="M41" s="66">
        <f>RANK(L41,L$8:L$43,0)</f>
        <v>18</v>
      </c>
      <c r="N41" s="65">
        <f>VLOOKUP($A41,'Return Data'!$B$7:$R$2843,17,0)</f>
        <v>-2.1032999999999999</v>
      </c>
      <c r="O41" s="66">
        <f>RANK(N41,N$8:N$43,0)</f>
        <v>30</v>
      </c>
      <c r="P41" s="65">
        <f>VLOOKUP($A41,'Return Data'!$B$7:$R$2843,14,0)</f>
        <v>-1.0224</v>
      </c>
      <c r="Q41" s="66">
        <f>RANK(P41,P$8:P$43,0)</f>
        <v>29</v>
      </c>
      <c r="R41" s="65">
        <f>VLOOKUP($A41,'Return Data'!$B$7:$R$2843,16,0)</f>
        <v>7.3506</v>
      </c>
      <c r="S41" s="67">
        <f t="shared" si="3"/>
        <v>24</v>
      </c>
    </row>
    <row r="42" spans="1:19" x14ac:dyDescent="0.3">
      <c r="A42" s="82" t="s">
        <v>1016</v>
      </c>
      <c r="B42" s="64">
        <f>VLOOKUP($A42,'Return Data'!$B$7:$R$2843,3,0)</f>
        <v>44302</v>
      </c>
      <c r="C42" s="65">
        <f>VLOOKUP($A42,'Return Data'!$B$7:$R$2843,4,0)</f>
        <v>70.789900000000003</v>
      </c>
      <c r="D42" s="65">
        <f>VLOOKUP($A42,'Return Data'!$B$7:$R$2843,9,0)</f>
        <v>19.947099999999999</v>
      </c>
      <c r="E42" s="66">
        <f t="shared" si="0"/>
        <v>4</v>
      </c>
      <c r="F42" s="65">
        <f>VLOOKUP($A42,'Return Data'!$B$7:$R$2843,10,0)</f>
        <v>-5.0442999999999998</v>
      </c>
      <c r="G42" s="66">
        <f t="shared" si="1"/>
        <v>31</v>
      </c>
      <c r="H42" s="65">
        <f>VLOOKUP($A42,'Return Data'!$B$7:$R$2843,11,0)</f>
        <v>-0.41899999999999998</v>
      </c>
      <c r="I42" s="66">
        <f>RANK(H42,H$8:H$43,0)</f>
        <v>32</v>
      </c>
      <c r="J42" s="65">
        <f>VLOOKUP($A42,'Return Data'!$B$7:$R$2843,12,0)</f>
        <v>0.43459999999999999</v>
      </c>
      <c r="K42" s="66">
        <f>RANK(J42,J$8:J$43,0)</f>
        <v>28</v>
      </c>
      <c r="L42" s="65">
        <f>VLOOKUP($A42,'Return Data'!$B$7:$R$2843,13,0)</f>
        <v>6.4337</v>
      </c>
      <c r="M42" s="66">
        <f>RANK(L42,L$8:L$43,0)</f>
        <v>23</v>
      </c>
      <c r="N42" s="65">
        <f>VLOOKUP($A42,'Return Data'!$B$7:$R$2843,17,0)</f>
        <v>9.7858000000000001</v>
      </c>
      <c r="O42" s="66">
        <f>RANK(N42,N$8:N$43,0)</f>
        <v>5</v>
      </c>
      <c r="P42" s="65">
        <f>VLOOKUP($A42,'Return Data'!$B$7:$R$2843,14,0)</f>
        <v>8.8960000000000008</v>
      </c>
      <c r="Q42" s="66">
        <f>RANK(P42,P$8:P$43,0)</f>
        <v>3</v>
      </c>
      <c r="R42" s="65">
        <f>VLOOKUP($A42,'Return Data'!$B$7:$R$2843,16,0)</f>
        <v>8.9687000000000001</v>
      </c>
      <c r="S42" s="67">
        <f t="shared" si="3"/>
        <v>4</v>
      </c>
    </row>
    <row r="43" spans="1:19" x14ac:dyDescent="0.3">
      <c r="A43" s="82" t="s">
        <v>1018</v>
      </c>
      <c r="B43" s="64">
        <f>VLOOKUP($A43,'Return Data'!$B$7:$R$2843,3,0)</f>
        <v>44302</v>
      </c>
      <c r="C43" s="65">
        <f>VLOOKUP($A43,'Return Data'!$B$7:$R$2843,4,0)</f>
        <v>13.8337</v>
      </c>
      <c r="D43" s="65">
        <f>VLOOKUP($A43,'Return Data'!$B$7:$R$2843,9,0)</f>
        <v>22.349799999999998</v>
      </c>
      <c r="E43" s="66">
        <f t="shared" si="0"/>
        <v>2</v>
      </c>
      <c r="F43" s="65">
        <f>VLOOKUP($A43,'Return Data'!$B$7:$R$2843,10,0)</f>
        <v>-4.9002999999999997</v>
      </c>
      <c r="G43" s="66">
        <f t="shared" si="1"/>
        <v>30</v>
      </c>
      <c r="H43" s="65">
        <f>VLOOKUP($A43,'Return Data'!$B$7:$R$2843,11,0)</f>
        <v>4.8189000000000002</v>
      </c>
      <c r="I43" s="66">
        <f>RANK(H43,H$8:H$43,0)</f>
        <v>8</v>
      </c>
      <c r="J43" s="65">
        <f>VLOOKUP($A43,'Return Data'!$B$7:$R$2843,12,0)</f>
        <v>0.4551</v>
      </c>
      <c r="K43" s="66">
        <f>RANK(J43,J$8:J$43,0)</f>
        <v>26</v>
      </c>
      <c r="L43" s="65">
        <f>VLOOKUP($A43,'Return Data'!$B$7:$R$2843,13,0)</f>
        <v>8.7384000000000004</v>
      </c>
      <c r="M43" s="66">
        <f>RANK(L43,L$8:L$43,0)</f>
        <v>12</v>
      </c>
      <c r="N43" s="65">
        <f>VLOOKUP($A43,'Return Data'!$B$7:$R$2843,17,0)</f>
        <v>12.0458</v>
      </c>
      <c r="O43" s="66">
        <f>RANK(N43,N$8:N$43,0)</f>
        <v>1</v>
      </c>
      <c r="P43" s="65"/>
      <c r="Q43" s="66"/>
      <c r="R43" s="65">
        <f>VLOOKUP($A43,'Return Data'!$B$7:$R$2843,16,0)</f>
        <v>12.378299999999999</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14.178102857142859</v>
      </c>
      <c r="E45" s="88"/>
      <c r="F45" s="89">
        <f>AVERAGE(F8:F43)</f>
        <v>-7.1554857142857147</v>
      </c>
      <c r="G45" s="88"/>
      <c r="H45" s="89">
        <f>AVERAGE(H8:H43)</f>
        <v>-0.4000800000000001</v>
      </c>
      <c r="I45" s="88"/>
      <c r="J45" s="89">
        <f>AVERAGE(J8:J43)</f>
        <v>3.2061937500000006</v>
      </c>
      <c r="K45" s="88"/>
      <c r="L45" s="89">
        <f>AVERAGE(L8:L43)</f>
        <v>6.4303468750000006</v>
      </c>
      <c r="M45" s="88"/>
      <c r="N45" s="89">
        <f>AVERAGE(N8:N43)</f>
        <v>5.945409677419355</v>
      </c>
      <c r="O45" s="88"/>
      <c r="P45" s="89">
        <f>AVERAGE(P8:P43)</f>
        <v>5.6005266666666653</v>
      </c>
      <c r="Q45" s="88"/>
      <c r="R45" s="89">
        <f>AVERAGE(R8:R43)</f>
        <v>4.0249444444444435</v>
      </c>
      <c r="S45" s="90"/>
    </row>
    <row r="46" spans="1:19" x14ac:dyDescent="0.3">
      <c r="A46" s="87" t="s">
        <v>28</v>
      </c>
      <c r="B46" s="88"/>
      <c r="C46" s="88"/>
      <c r="D46" s="89">
        <f>MIN(D8:D43)</f>
        <v>0</v>
      </c>
      <c r="E46" s="88"/>
      <c r="F46" s="89">
        <f>MIN(F8:F43)</f>
        <v>-90.618600000000001</v>
      </c>
      <c r="G46" s="88"/>
      <c r="H46" s="89">
        <f>MIN(H8:H43)</f>
        <v>-41.781100000000002</v>
      </c>
      <c r="I46" s="88"/>
      <c r="J46" s="89">
        <f>MIN(J8:J43)</f>
        <v>0</v>
      </c>
      <c r="K46" s="88"/>
      <c r="L46" s="89">
        <f>MIN(L8:L43)</f>
        <v>-25.030999999999999</v>
      </c>
      <c r="M46" s="88"/>
      <c r="N46" s="89">
        <f>MIN(N8:N43)</f>
        <v>-14.6722</v>
      </c>
      <c r="O46" s="88"/>
      <c r="P46" s="89">
        <f>MIN(P8:P43)</f>
        <v>-8.6536000000000008</v>
      </c>
      <c r="Q46" s="88"/>
      <c r="R46" s="89">
        <f>MIN(R8:R43)</f>
        <v>-24.463999999999999</v>
      </c>
      <c r="S46" s="90"/>
    </row>
    <row r="47" spans="1:19" ht="15" thickBot="1" x14ac:dyDescent="0.35">
      <c r="A47" s="91" t="s">
        <v>29</v>
      </c>
      <c r="B47" s="92"/>
      <c r="C47" s="92"/>
      <c r="D47" s="93">
        <f>MAX(D8:D43)</f>
        <v>34.0062</v>
      </c>
      <c r="E47" s="92"/>
      <c r="F47" s="93">
        <f>MAX(F8:F43)</f>
        <v>19.968699999999998</v>
      </c>
      <c r="G47" s="92"/>
      <c r="H47" s="93">
        <f>MAX(H8:H43)</f>
        <v>24.259799999999998</v>
      </c>
      <c r="I47" s="92"/>
      <c r="J47" s="93">
        <f>MAX(J8:J43)</f>
        <v>10.1911</v>
      </c>
      <c r="K47" s="92"/>
      <c r="L47" s="93">
        <f>MAX(L8:L43)</f>
        <v>12.438800000000001</v>
      </c>
      <c r="M47" s="92"/>
      <c r="N47" s="93">
        <f>MAX(N8:N43)</f>
        <v>12.0458</v>
      </c>
      <c r="O47" s="92"/>
      <c r="P47" s="93">
        <f>MAX(P8:P43)</f>
        <v>9.1546000000000003</v>
      </c>
      <c r="Q47" s="92"/>
      <c r="R47" s="93">
        <f>MAX(R8:R43)</f>
        <v>12.378299999999999</v>
      </c>
      <c r="S47" s="94"/>
    </row>
    <row r="48" spans="1:19" x14ac:dyDescent="0.3">
      <c r="A48" s="112" t="s">
        <v>433</v>
      </c>
    </row>
    <row r="49" spans="1:1" x14ac:dyDescent="0.3">
      <c r="A49" s="14" t="s">
        <v>340</v>
      </c>
    </row>
  </sheetData>
  <sheetProtection algorithmName="SHA-512" hashValue="BJddsJzgB99sM16UD4AAPwHDbbm7CepW3KyYXqG1e0ACKvXc+ierUOn1edEOBtcb8gUduAAR/3UfQLtkotTEzw==" saltValue="QvGoBsARVD+cFuGyJcZWB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1570</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957</v>
      </c>
      <c r="B8" s="64">
        <f>VLOOKUP($A8,'Return Data'!$B$7:$R$2843,3,0)</f>
        <v>44302</v>
      </c>
      <c r="C8" s="65">
        <f>VLOOKUP($A8,'Return Data'!$B$7:$R$2843,4,0)</f>
        <v>300.82</v>
      </c>
      <c r="D8" s="65">
        <f>VLOOKUP($A8,'Return Data'!$B$7:$R$2843,10,0)</f>
        <v>1.6077999999999999</v>
      </c>
      <c r="E8" s="66">
        <f>RANK(D8,D$8:D$36,0)</f>
        <v>10</v>
      </c>
      <c r="F8" s="65">
        <f>VLOOKUP($A8,'Return Data'!$B$7:$R$2843,11,0)</f>
        <v>27.374300000000002</v>
      </c>
      <c r="G8" s="66">
        <f>RANK(F8,F$8:F$36,0)</f>
        <v>7</v>
      </c>
      <c r="H8" s="65">
        <f>VLOOKUP($A8,'Return Data'!$B$7:$R$2843,12,0)</f>
        <v>37.984499999999997</v>
      </c>
      <c r="I8" s="66">
        <f>RANK(H8,H$8:H$36,0)</f>
        <v>8</v>
      </c>
      <c r="J8" s="65">
        <f>VLOOKUP($A8,'Return Data'!$B$7:$R$2843,13,0)</f>
        <v>59.934100000000001</v>
      </c>
      <c r="K8" s="66">
        <f>RANK(J8,J$8:J$36,0)</f>
        <v>7</v>
      </c>
      <c r="L8" s="65">
        <f>VLOOKUP($A8,'Return Data'!$B$7:$R$2843,17,0)</f>
        <v>11.4345</v>
      </c>
      <c r="M8" s="66">
        <f>RANK(L8,L$8:L$36,0)</f>
        <v>22</v>
      </c>
      <c r="N8" s="65">
        <f>VLOOKUP($A8,'Return Data'!$B$7:$R$2843,14,0)</f>
        <v>9.8467000000000002</v>
      </c>
      <c r="O8" s="66">
        <f>RANK(N8,N$8:N$36,0)</f>
        <v>21</v>
      </c>
      <c r="P8" s="65">
        <f>VLOOKUP($A8,'Return Data'!$B$7:$R$2843,15,0)</f>
        <v>13.0588</v>
      </c>
      <c r="Q8" s="66">
        <f>RANK(P8,P$8:P$36,0)</f>
        <v>19</v>
      </c>
      <c r="R8" s="65">
        <f>VLOOKUP($A8,'Return Data'!$B$7:$R$2843,16,0)</f>
        <v>14.1693</v>
      </c>
      <c r="S8" s="67">
        <f>RANK(R8,R$8:R$36,0)</f>
        <v>12</v>
      </c>
    </row>
    <row r="9" spans="1:20" x14ac:dyDescent="0.3">
      <c r="A9" s="63" t="s">
        <v>958</v>
      </c>
      <c r="B9" s="64">
        <f>VLOOKUP($A9,'Return Data'!$B$7:$R$2843,3,0)</f>
        <v>44302</v>
      </c>
      <c r="C9" s="65">
        <f>VLOOKUP($A9,'Return Data'!$B$7:$R$2843,4,0)</f>
        <v>42.48</v>
      </c>
      <c r="D9" s="65">
        <f>VLOOKUP($A9,'Return Data'!$B$7:$R$2843,10,0)</f>
        <v>-0.28170000000000001</v>
      </c>
      <c r="E9" s="66">
        <f t="shared" ref="E9:E36" si="0">RANK(D9,D$8:D$36,0)</f>
        <v>28</v>
      </c>
      <c r="F9" s="65">
        <f>VLOOKUP($A9,'Return Data'!$B$7:$R$2843,11,0)</f>
        <v>21.928799999999999</v>
      </c>
      <c r="G9" s="66">
        <f t="shared" ref="G9:G36" si="1">RANK(F9,F$8:F$36,0)</f>
        <v>24</v>
      </c>
      <c r="H9" s="65">
        <f>VLOOKUP($A9,'Return Data'!$B$7:$R$2843,12,0)</f>
        <v>31.639299999999999</v>
      </c>
      <c r="I9" s="66">
        <f t="shared" ref="I9:I36" si="2">RANK(H9,H$8:H$36,0)</f>
        <v>23</v>
      </c>
      <c r="J9" s="65">
        <f>VLOOKUP($A9,'Return Data'!$B$7:$R$2843,13,0)</f>
        <v>47.244399999999999</v>
      </c>
      <c r="K9" s="66">
        <f t="shared" ref="K9:K36" si="3">RANK(J9,J$8:J$36,0)</f>
        <v>28</v>
      </c>
      <c r="L9" s="65">
        <f>VLOOKUP($A9,'Return Data'!$B$7:$R$2843,17,0)</f>
        <v>17.3383</v>
      </c>
      <c r="M9" s="66">
        <f t="shared" ref="M9:M36" si="4">RANK(L9,L$8:L$36,0)</f>
        <v>2</v>
      </c>
      <c r="N9" s="65">
        <f>VLOOKUP($A9,'Return Data'!$B$7:$R$2843,14,0)</f>
        <v>15.3736</v>
      </c>
      <c r="O9" s="66">
        <f t="shared" ref="O9:O36" si="5">RANK(N9,N$8:N$36,0)</f>
        <v>2</v>
      </c>
      <c r="P9" s="65">
        <f>VLOOKUP($A9,'Return Data'!$B$7:$R$2843,15,0)</f>
        <v>17.087499999999999</v>
      </c>
      <c r="Q9" s="66">
        <f t="shared" ref="Q9:Q36" si="6">RANK(P9,P$8:P$36,0)</f>
        <v>2</v>
      </c>
      <c r="R9" s="65">
        <f>VLOOKUP($A9,'Return Data'!$B$7:$R$2843,16,0)</f>
        <v>16.257200000000001</v>
      </c>
      <c r="S9" s="67">
        <f t="shared" ref="S9:S36" si="7">RANK(R9,R$8:R$36,0)</f>
        <v>2</v>
      </c>
    </row>
    <row r="10" spans="1:20" x14ac:dyDescent="0.3">
      <c r="A10" s="63" t="s">
        <v>961</v>
      </c>
      <c r="B10" s="64">
        <f>VLOOKUP($A10,'Return Data'!$B$7:$R$2843,3,0)</f>
        <v>44302</v>
      </c>
      <c r="C10" s="65">
        <f>VLOOKUP($A10,'Return Data'!$B$7:$R$2843,4,0)</f>
        <v>19.52</v>
      </c>
      <c r="D10" s="65">
        <f>VLOOKUP($A10,'Return Data'!$B$7:$R$2843,10,0)</f>
        <v>0.25679999999999997</v>
      </c>
      <c r="E10" s="66">
        <f t="shared" si="0"/>
        <v>22</v>
      </c>
      <c r="F10" s="65">
        <f>VLOOKUP($A10,'Return Data'!$B$7:$R$2843,11,0)</f>
        <v>24.0152</v>
      </c>
      <c r="G10" s="66">
        <f t="shared" si="1"/>
        <v>14</v>
      </c>
      <c r="H10" s="65">
        <f>VLOOKUP($A10,'Return Data'!$B$7:$R$2843,12,0)</f>
        <v>32.518700000000003</v>
      </c>
      <c r="I10" s="66">
        <f t="shared" si="2"/>
        <v>21</v>
      </c>
      <c r="J10" s="65">
        <f>VLOOKUP($A10,'Return Data'!$B$7:$R$2843,13,0)</f>
        <v>51.906599999999997</v>
      </c>
      <c r="K10" s="66">
        <f t="shared" si="3"/>
        <v>23</v>
      </c>
      <c r="L10" s="65">
        <f>VLOOKUP($A10,'Return Data'!$B$7:$R$2843,17,0)</f>
        <v>12.786099999999999</v>
      </c>
      <c r="M10" s="66">
        <f t="shared" si="4"/>
        <v>14</v>
      </c>
      <c r="N10" s="65">
        <f>VLOOKUP($A10,'Return Data'!$B$7:$R$2843,14,0)</f>
        <v>11.3094</v>
      </c>
      <c r="O10" s="66">
        <f t="shared" si="5"/>
        <v>10</v>
      </c>
      <c r="P10" s="65">
        <f>VLOOKUP($A10,'Return Data'!$B$7:$R$2843,15,0)</f>
        <v>13.107900000000001</v>
      </c>
      <c r="Q10" s="66">
        <f t="shared" si="6"/>
        <v>17</v>
      </c>
      <c r="R10" s="65">
        <f>VLOOKUP($A10,'Return Data'!$B$7:$R$2843,16,0)</f>
        <v>11.372400000000001</v>
      </c>
      <c r="S10" s="67">
        <f t="shared" si="7"/>
        <v>26</v>
      </c>
    </row>
    <row r="11" spans="1:20" x14ac:dyDescent="0.3">
      <c r="A11" s="63" t="s">
        <v>963</v>
      </c>
      <c r="B11" s="64">
        <f>VLOOKUP($A11,'Return Data'!$B$7:$R$2843,3,0)</f>
        <v>44302</v>
      </c>
      <c r="C11" s="65">
        <f>VLOOKUP($A11,'Return Data'!$B$7:$R$2843,4,0)</f>
        <v>128.58000000000001</v>
      </c>
      <c r="D11" s="65">
        <f>VLOOKUP($A11,'Return Data'!$B$7:$R$2843,10,0)</f>
        <v>0.2104</v>
      </c>
      <c r="E11" s="66">
        <f t="shared" si="0"/>
        <v>23</v>
      </c>
      <c r="F11" s="65">
        <f>VLOOKUP($A11,'Return Data'!$B$7:$R$2843,11,0)</f>
        <v>22.527200000000001</v>
      </c>
      <c r="G11" s="66">
        <f t="shared" si="1"/>
        <v>23</v>
      </c>
      <c r="H11" s="65">
        <f>VLOOKUP($A11,'Return Data'!$B$7:$R$2843,12,0)</f>
        <v>30.870200000000001</v>
      </c>
      <c r="I11" s="66">
        <f t="shared" si="2"/>
        <v>25</v>
      </c>
      <c r="J11" s="65">
        <f>VLOOKUP($A11,'Return Data'!$B$7:$R$2843,13,0)</f>
        <v>51.680999999999997</v>
      </c>
      <c r="K11" s="66">
        <f t="shared" si="3"/>
        <v>24</v>
      </c>
      <c r="L11" s="65">
        <f>VLOOKUP($A11,'Return Data'!$B$7:$R$2843,17,0)</f>
        <v>16.4434</v>
      </c>
      <c r="M11" s="66">
        <f t="shared" si="4"/>
        <v>3</v>
      </c>
      <c r="N11" s="65">
        <f>VLOOKUP($A11,'Return Data'!$B$7:$R$2843,14,0)</f>
        <v>13.174799999999999</v>
      </c>
      <c r="O11" s="66">
        <f t="shared" si="5"/>
        <v>3</v>
      </c>
      <c r="P11" s="65">
        <f>VLOOKUP($A11,'Return Data'!$B$7:$R$2843,15,0)</f>
        <v>13.9063</v>
      </c>
      <c r="Q11" s="66">
        <f t="shared" si="6"/>
        <v>10</v>
      </c>
      <c r="R11" s="65">
        <f>VLOOKUP($A11,'Return Data'!$B$7:$R$2843,16,0)</f>
        <v>15.135199999999999</v>
      </c>
      <c r="S11" s="67">
        <f t="shared" si="7"/>
        <v>5</v>
      </c>
    </row>
    <row r="12" spans="1:20" x14ac:dyDescent="0.3">
      <c r="A12" s="63" t="s">
        <v>964</v>
      </c>
      <c r="B12" s="64">
        <f>VLOOKUP($A12,'Return Data'!$B$7:$R$2843,3,0)</f>
        <v>44302</v>
      </c>
      <c r="C12" s="65">
        <f>VLOOKUP($A12,'Return Data'!$B$7:$R$2843,4,0)</f>
        <v>38.15</v>
      </c>
      <c r="D12" s="65">
        <f>VLOOKUP($A12,'Return Data'!$B$7:$R$2843,10,0)</f>
        <v>2.0872000000000002</v>
      </c>
      <c r="E12" s="66">
        <f t="shared" si="0"/>
        <v>7</v>
      </c>
      <c r="F12" s="65">
        <f>VLOOKUP($A12,'Return Data'!$B$7:$R$2843,11,0)</f>
        <v>24.3887</v>
      </c>
      <c r="G12" s="66">
        <f t="shared" si="1"/>
        <v>12</v>
      </c>
      <c r="H12" s="65">
        <f>VLOOKUP($A12,'Return Data'!$B$7:$R$2843,12,0)</f>
        <v>35.716799999999999</v>
      </c>
      <c r="I12" s="66">
        <f t="shared" si="2"/>
        <v>12</v>
      </c>
      <c r="J12" s="65">
        <f>VLOOKUP($A12,'Return Data'!$B$7:$R$2843,13,0)</f>
        <v>56.9313</v>
      </c>
      <c r="K12" s="66">
        <f t="shared" si="3"/>
        <v>13</v>
      </c>
      <c r="L12" s="65">
        <f>VLOOKUP($A12,'Return Data'!$B$7:$R$2843,17,0)</f>
        <v>19.977</v>
      </c>
      <c r="M12" s="66">
        <f t="shared" si="4"/>
        <v>1</v>
      </c>
      <c r="N12" s="65">
        <f>VLOOKUP($A12,'Return Data'!$B$7:$R$2843,14,0)</f>
        <v>16.706099999999999</v>
      </c>
      <c r="O12" s="66">
        <f t="shared" si="5"/>
        <v>1</v>
      </c>
      <c r="P12" s="65">
        <f>VLOOKUP($A12,'Return Data'!$B$7:$R$2843,15,0)</f>
        <v>17.230799999999999</v>
      </c>
      <c r="Q12" s="66">
        <f t="shared" si="6"/>
        <v>1</v>
      </c>
      <c r="R12" s="65">
        <f>VLOOKUP($A12,'Return Data'!$B$7:$R$2843,16,0)</f>
        <v>14.943</v>
      </c>
      <c r="S12" s="67">
        <f t="shared" si="7"/>
        <v>6</v>
      </c>
    </row>
    <row r="13" spans="1:20" x14ac:dyDescent="0.3">
      <c r="A13" s="63" t="s">
        <v>966</v>
      </c>
      <c r="B13" s="64">
        <f>VLOOKUP($A13,'Return Data'!$B$7:$R$2843,3,0)</f>
        <v>44302</v>
      </c>
      <c r="C13" s="65">
        <f>VLOOKUP($A13,'Return Data'!$B$7:$R$2843,4,0)</f>
        <v>267.839</v>
      </c>
      <c r="D13" s="65">
        <f>VLOOKUP($A13,'Return Data'!$B$7:$R$2843,10,0)</f>
        <v>1.2781</v>
      </c>
      <c r="E13" s="66">
        <f t="shared" si="0"/>
        <v>13</v>
      </c>
      <c r="F13" s="65">
        <f>VLOOKUP($A13,'Return Data'!$B$7:$R$2843,11,0)</f>
        <v>23.652100000000001</v>
      </c>
      <c r="G13" s="66">
        <f t="shared" si="1"/>
        <v>15</v>
      </c>
      <c r="H13" s="65">
        <f>VLOOKUP($A13,'Return Data'!$B$7:$R$2843,12,0)</f>
        <v>33.936199999999999</v>
      </c>
      <c r="I13" s="66">
        <f t="shared" si="2"/>
        <v>17</v>
      </c>
      <c r="J13" s="65">
        <f>VLOOKUP($A13,'Return Data'!$B$7:$R$2843,13,0)</f>
        <v>55.6145</v>
      </c>
      <c r="K13" s="66">
        <f t="shared" si="3"/>
        <v>18</v>
      </c>
      <c r="L13" s="65">
        <f>VLOOKUP($A13,'Return Data'!$B$7:$R$2843,17,0)</f>
        <v>10.710100000000001</v>
      </c>
      <c r="M13" s="66">
        <f t="shared" si="4"/>
        <v>24</v>
      </c>
      <c r="N13" s="65">
        <f>VLOOKUP($A13,'Return Data'!$B$7:$R$2843,14,0)</f>
        <v>8.6746999999999996</v>
      </c>
      <c r="O13" s="66">
        <f t="shared" si="5"/>
        <v>25</v>
      </c>
      <c r="P13" s="65">
        <f>VLOOKUP($A13,'Return Data'!$B$7:$R$2843,15,0)</f>
        <v>11.8788</v>
      </c>
      <c r="Q13" s="66">
        <f t="shared" si="6"/>
        <v>25</v>
      </c>
      <c r="R13" s="65">
        <f>VLOOKUP($A13,'Return Data'!$B$7:$R$2843,16,0)</f>
        <v>11.1853</v>
      </c>
      <c r="S13" s="67">
        <f t="shared" si="7"/>
        <v>27</v>
      </c>
    </row>
    <row r="14" spans="1:20" x14ac:dyDescent="0.3">
      <c r="A14" s="63" t="s">
        <v>969</v>
      </c>
      <c r="B14" s="64">
        <f>VLOOKUP($A14,'Return Data'!$B$7:$R$2843,3,0)</f>
        <v>44302</v>
      </c>
      <c r="C14" s="65">
        <f>VLOOKUP($A14,'Return Data'!$B$7:$R$2843,4,0)</f>
        <v>49.21</v>
      </c>
      <c r="D14" s="65">
        <f>VLOOKUP($A14,'Return Data'!$B$7:$R$2843,10,0)</f>
        <v>0.7782</v>
      </c>
      <c r="E14" s="66">
        <f t="shared" si="0"/>
        <v>18</v>
      </c>
      <c r="F14" s="65">
        <f>VLOOKUP($A14,'Return Data'!$B$7:$R$2843,11,0)</f>
        <v>23.6432</v>
      </c>
      <c r="G14" s="66">
        <f t="shared" si="1"/>
        <v>16</v>
      </c>
      <c r="H14" s="65">
        <f>VLOOKUP($A14,'Return Data'!$B$7:$R$2843,12,0)</f>
        <v>35.229500000000002</v>
      </c>
      <c r="I14" s="66">
        <f t="shared" si="2"/>
        <v>15</v>
      </c>
      <c r="J14" s="65">
        <f>VLOOKUP($A14,'Return Data'!$B$7:$R$2843,13,0)</f>
        <v>57.825499999999998</v>
      </c>
      <c r="K14" s="66">
        <f t="shared" si="3"/>
        <v>12</v>
      </c>
      <c r="L14" s="65">
        <f>VLOOKUP($A14,'Return Data'!$B$7:$R$2843,17,0)</f>
        <v>14.701000000000001</v>
      </c>
      <c r="M14" s="66">
        <f t="shared" si="4"/>
        <v>6</v>
      </c>
      <c r="N14" s="65">
        <f>VLOOKUP($A14,'Return Data'!$B$7:$R$2843,14,0)</f>
        <v>12.284599999999999</v>
      </c>
      <c r="O14" s="66">
        <f t="shared" si="5"/>
        <v>7</v>
      </c>
      <c r="P14" s="65">
        <f>VLOOKUP($A14,'Return Data'!$B$7:$R$2843,15,0)</f>
        <v>14.645</v>
      </c>
      <c r="Q14" s="66">
        <f t="shared" si="6"/>
        <v>4</v>
      </c>
      <c r="R14" s="65">
        <f>VLOOKUP($A14,'Return Data'!$B$7:$R$2843,16,0)</f>
        <v>14.256600000000001</v>
      </c>
      <c r="S14" s="67">
        <f t="shared" si="7"/>
        <v>10</v>
      </c>
    </row>
    <row r="15" spans="1:20" x14ac:dyDescent="0.3">
      <c r="A15" s="63" t="s">
        <v>971</v>
      </c>
      <c r="B15" s="64">
        <f>VLOOKUP($A15,'Return Data'!$B$7:$R$2843,3,0)</f>
        <v>44302</v>
      </c>
      <c r="C15" s="65">
        <f>VLOOKUP($A15,'Return Data'!$B$7:$R$2843,4,0)</f>
        <v>31.896899999999999</v>
      </c>
      <c r="D15" s="65">
        <f>VLOOKUP($A15,'Return Data'!$B$7:$R$2843,10,0)</f>
        <v>1.1501999999999999</v>
      </c>
      <c r="E15" s="66">
        <f t="shared" si="0"/>
        <v>14</v>
      </c>
      <c r="F15" s="65">
        <f>VLOOKUP($A15,'Return Data'!$B$7:$R$2843,11,0)</f>
        <v>25.161000000000001</v>
      </c>
      <c r="G15" s="66">
        <f t="shared" si="1"/>
        <v>10</v>
      </c>
      <c r="H15" s="65">
        <f>VLOOKUP($A15,'Return Data'!$B$7:$R$2843,12,0)</f>
        <v>33.910899999999998</v>
      </c>
      <c r="I15" s="66">
        <f t="shared" si="2"/>
        <v>18</v>
      </c>
      <c r="J15" s="65">
        <f>VLOOKUP($A15,'Return Data'!$B$7:$R$2843,13,0)</f>
        <v>60.406799999999997</v>
      </c>
      <c r="K15" s="66">
        <f t="shared" si="3"/>
        <v>5</v>
      </c>
      <c r="L15" s="65">
        <f>VLOOKUP($A15,'Return Data'!$B$7:$R$2843,17,0)</f>
        <v>12.274100000000001</v>
      </c>
      <c r="M15" s="66">
        <f t="shared" si="4"/>
        <v>17</v>
      </c>
      <c r="N15" s="65">
        <f>VLOOKUP($A15,'Return Data'!$B$7:$R$2843,14,0)</f>
        <v>10.16</v>
      </c>
      <c r="O15" s="66">
        <f t="shared" si="5"/>
        <v>20</v>
      </c>
      <c r="P15" s="65">
        <f>VLOOKUP($A15,'Return Data'!$B$7:$R$2843,15,0)</f>
        <v>13.271800000000001</v>
      </c>
      <c r="Q15" s="66">
        <f t="shared" si="6"/>
        <v>15</v>
      </c>
      <c r="R15" s="65">
        <f>VLOOKUP($A15,'Return Data'!$B$7:$R$2843,16,0)</f>
        <v>12.6897</v>
      </c>
      <c r="S15" s="67">
        <f t="shared" si="7"/>
        <v>19</v>
      </c>
    </row>
    <row r="16" spans="1:20" x14ac:dyDescent="0.3">
      <c r="A16" s="63" t="s">
        <v>973</v>
      </c>
      <c r="B16" s="64">
        <f>VLOOKUP($A16,'Return Data'!$B$7:$R$2843,3,0)</f>
        <v>44302</v>
      </c>
      <c r="C16" s="65">
        <f>VLOOKUP($A16,'Return Data'!$B$7:$R$2843,4,0)</f>
        <v>631.10730000000001</v>
      </c>
      <c r="D16" s="65">
        <f>VLOOKUP($A16,'Return Data'!$B$7:$R$2843,10,0)</f>
        <v>3.7077</v>
      </c>
      <c r="E16" s="66">
        <f t="shared" si="0"/>
        <v>1</v>
      </c>
      <c r="F16" s="65">
        <f>VLOOKUP($A16,'Return Data'!$B$7:$R$2843,11,0)</f>
        <v>35.759599999999999</v>
      </c>
      <c r="G16" s="66">
        <f t="shared" si="1"/>
        <v>1</v>
      </c>
      <c r="H16" s="65">
        <f>VLOOKUP($A16,'Return Data'!$B$7:$R$2843,12,0)</f>
        <v>45.448500000000003</v>
      </c>
      <c r="I16" s="66">
        <f t="shared" si="2"/>
        <v>1</v>
      </c>
      <c r="J16" s="65">
        <f>VLOOKUP($A16,'Return Data'!$B$7:$R$2843,13,0)</f>
        <v>61.130899999999997</v>
      </c>
      <c r="K16" s="66">
        <f t="shared" si="3"/>
        <v>3</v>
      </c>
      <c r="L16" s="65">
        <f>VLOOKUP($A16,'Return Data'!$B$7:$R$2843,17,0)</f>
        <v>12.046200000000001</v>
      </c>
      <c r="M16" s="66">
        <f t="shared" si="4"/>
        <v>20</v>
      </c>
      <c r="N16" s="65">
        <f>VLOOKUP($A16,'Return Data'!$B$7:$R$2843,14,0)</f>
        <v>10.6835</v>
      </c>
      <c r="O16" s="66">
        <f t="shared" si="5"/>
        <v>15</v>
      </c>
      <c r="P16" s="65">
        <f>VLOOKUP($A16,'Return Data'!$B$7:$R$2843,15,0)</f>
        <v>11.9503</v>
      </c>
      <c r="Q16" s="66">
        <f t="shared" si="6"/>
        <v>24</v>
      </c>
      <c r="R16" s="65">
        <f>VLOOKUP($A16,'Return Data'!$B$7:$R$2843,16,0)</f>
        <v>12.4589</v>
      </c>
      <c r="S16" s="67">
        <f t="shared" si="7"/>
        <v>21</v>
      </c>
    </row>
    <row r="17" spans="1:19" x14ac:dyDescent="0.3">
      <c r="A17" s="63" t="s">
        <v>975</v>
      </c>
      <c r="B17" s="64">
        <f>VLOOKUP($A17,'Return Data'!$B$7:$R$2843,3,0)</f>
        <v>44302</v>
      </c>
      <c r="C17" s="65">
        <f>VLOOKUP($A17,'Return Data'!$B$7:$R$2843,4,0)</f>
        <v>599.09199999999998</v>
      </c>
      <c r="D17" s="65">
        <f>VLOOKUP($A17,'Return Data'!$B$7:$R$2843,10,0)</f>
        <v>1.3473999999999999</v>
      </c>
      <c r="E17" s="66">
        <f t="shared" si="0"/>
        <v>11</v>
      </c>
      <c r="F17" s="65">
        <f>VLOOKUP($A17,'Return Data'!$B$7:$R$2843,11,0)</f>
        <v>31.303799999999999</v>
      </c>
      <c r="G17" s="66">
        <f t="shared" si="1"/>
        <v>3</v>
      </c>
      <c r="H17" s="65">
        <f>VLOOKUP($A17,'Return Data'!$B$7:$R$2843,12,0)</f>
        <v>38.176900000000003</v>
      </c>
      <c r="I17" s="66">
        <f t="shared" si="2"/>
        <v>6</v>
      </c>
      <c r="J17" s="65">
        <f>VLOOKUP($A17,'Return Data'!$B$7:$R$2843,13,0)</f>
        <v>56.398800000000001</v>
      </c>
      <c r="K17" s="66">
        <f t="shared" si="3"/>
        <v>15</v>
      </c>
      <c r="L17" s="65">
        <f>VLOOKUP($A17,'Return Data'!$B$7:$R$2843,17,0)</f>
        <v>6.8009000000000004</v>
      </c>
      <c r="M17" s="66">
        <f t="shared" si="4"/>
        <v>27</v>
      </c>
      <c r="N17" s="65">
        <f>VLOOKUP($A17,'Return Data'!$B$7:$R$2843,14,0)</f>
        <v>9.1961999999999993</v>
      </c>
      <c r="O17" s="66">
        <f t="shared" si="5"/>
        <v>23</v>
      </c>
      <c r="P17" s="65">
        <f>VLOOKUP($A17,'Return Data'!$B$7:$R$2843,15,0)</f>
        <v>13.2806</v>
      </c>
      <c r="Q17" s="66">
        <f t="shared" si="6"/>
        <v>14</v>
      </c>
      <c r="R17" s="65">
        <f>VLOOKUP($A17,'Return Data'!$B$7:$R$2843,16,0)</f>
        <v>12.455299999999999</v>
      </c>
      <c r="S17" s="67">
        <f t="shared" si="7"/>
        <v>22</v>
      </c>
    </row>
    <row r="18" spans="1:19" x14ac:dyDescent="0.3">
      <c r="A18" s="63" t="s">
        <v>977</v>
      </c>
      <c r="B18" s="64">
        <f>VLOOKUP($A18,'Return Data'!$B$7:$R$2843,3,0)</f>
        <v>44302</v>
      </c>
      <c r="C18" s="65">
        <f>VLOOKUP($A18,'Return Data'!$B$7:$R$2843,4,0)</f>
        <v>286.52170000000001</v>
      </c>
      <c r="D18" s="65">
        <f>VLOOKUP($A18,'Return Data'!$B$7:$R$2843,10,0)</f>
        <v>-0.43180000000000002</v>
      </c>
      <c r="E18" s="66">
        <f t="shared" si="0"/>
        <v>29</v>
      </c>
      <c r="F18" s="65">
        <f>VLOOKUP($A18,'Return Data'!$B$7:$R$2843,11,0)</f>
        <v>23.012899999999998</v>
      </c>
      <c r="G18" s="66">
        <f t="shared" si="1"/>
        <v>21</v>
      </c>
      <c r="H18" s="65">
        <f>VLOOKUP($A18,'Return Data'!$B$7:$R$2843,12,0)</f>
        <v>33.6556</v>
      </c>
      <c r="I18" s="66">
        <f t="shared" si="2"/>
        <v>19</v>
      </c>
      <c r="J18" s="65">
        <f>VLOOKUP($A18,'Return Data'!$B$7:$R$2843,13,0)</f>
        <v>55.280200000000001</v>
      </c>
      <c r="K18" s="66">
        <f t="shared" si="3"/>
        <v>20</v>
      </c>
      <c r="L18" s="65">
        <f>VLOOKUP($A18,'Return Data'!$B$7:$R$2843,17,0)</f>
        <v>13.8911</v>
      </c>
      <c r="M18" s="66">
        <f t="shared" si="4"/>
        <v>9</v>
      </c>
      <c r="N18" s="65">
        <f>VLOOKUP($A18,'Return Data'!$B$7:$R$2843,14,0)</f>
        <v>11.003</v>
      </c>
      <c r="O18" s="66">
        <f t="shared" si="5"/>
        <v>13</v>
      </c>
      <c r="P18" s="65">
        <f>VLOOKUP($A18,'Return Data'!$B$7:$R$2843,15,0)</f>
        <v>14.3963</v>
      </c>
      <c r="Q18" s="66">
        <f t="shared" si="6"/>
        <v>7</v>
      </c>
      <c r="R18" s="65">
        <f>VLOOKUP($A18,'Return Data'!$B$7:$R$2843,16,0)</f>
        <v>12.5861</v>
      </c>
      <c r="S18" s="67">
        <f t="shared" si="7"/>
        <v>20</v>
      </c>
    </row>
    <row r="19" spans="1:19" x14ac:dyDescent="0.3">
      <c r="A19" s="63" t="s">
        <v>979</v>
      </c>
      <c r="B19" s="64">
        <f>VLOOKUP($A19,'Return Data'!$B$7:$R$2843,3,0)</f>
        <v>44302</v>
      </c>
      <c r="C19" s="65">
        <f>VLOOKUP($A19,'Return Data'!$B$7:$R$2843,4,0)</f>
        <v>57</v>
      </c>
      <c r="D19" s="65">
        <f>VLOOKUP($A19,'Return Data'!$B$7:$R$2843,10,0)</f>
        <v>1.0638000000000001</v>
      </c>
      <c r="E19" s="66">
        <f t="shared" si="0"/>
        <v>15</v>
      </c>
      <c r="F19" s="65">
        <f>VLOOKUP($A19,'Return Data'!$B$7:$R$2843,11,0)</f>
        <v>27.1754</v>
      </c>
      <c r="G19" s="66">
        <f t="shared" si="1"/>
        <v>8</v>
      </c>
      <c r="H19" s="65">
        <f>VLOOKUP($A19,'Return Data'!$B$7:$R$2843,12,0)</f>
        <v>35.9084</v>
      </c>
      <c r="I19" s="66">
        <f t="shared" si="2"/>
        <v>11</v>
      </c>
      <c r="J19" s="65">
        <f>VLOOKUP($A19,'Return Data'!$B$7:$R$2843,13,0)</f>
        <v>58.465400000000002</v>
      </c>
      <c r="K19" s="66">
        <f t="shared" si="3"/>
        <v>10</v>
      </c>
      <c r="L19" s="65">
        <f>VLOOKUP($A19,'Return Data'!$B$7:$R$2843,17,0)</f>
        <v>12.180099999999999</v>
      </c>
      <c r="M19" s="66">
        <f t="shared" si="4"/>
        <v>18</v>
      </c>
      <c r="N19" s="65">
        <f>VLOOKUP($A19,'Return Data'!$B$7:$R$2843,14,0)</f>
        <v>10.6439</v>
      </c>
      <c r="O19" s="66">
        <f t="shared" si="5"/>
        <v>16</v>
      </c>
      <c r="P19" s="65">
        <f>VLOOKUP($A19,'Return Data'!$B$7:$R$2843,15,0)</f>
        <v>14.5794</v>
      </c>
      <c r="Q19" s="66">
        <f t="shared" si="6"/>
        <v>5</v>
      </c>
      <c r="R19" s="65">
        <f>VLOOKUP($A19,'Return Data'!$B$7:$R$2843,16,0)</f>
        <v>14.495200000000001</v>
      </c>
      <c r="S19" s="67">
        <f t="shared" si="7"/>
        <v>7</v>
      </c>
    </row>
    <row r="20" spans="1:19" x14ac:dyDescent="0.3">
      <c r="A20" s="63" t="s">
        <v>981</v>
      </c>
      <c r="B20" s="64">
        <f>VLOOKUP($A20,'Return Data'!$B$7:$R$2843,3,0)</f>
        <v>44302</v>
      </c>
      <c r="C20" s="65">
        <f>VLOOKUP($A20,'Return Data'!$B$7:$R$2843,4,0)</f>
        <v>34.54</v>
      </c>
      <c r="D20" s="65">
        <f>VLOOKUP($A20,'Return Data'!$B$7:$R$2843,10,0)</f>
        <v>2.3104</v>
      </c>
      <c r="E20" s="66">
        <f t="shared" si="0"/>
        <v>6</v>
      </c>
      <c r="F20" s="65">
        <f>VLOOKUP($A20,'Return Data'!$B$7:$R$2843,11,0)</f>
        <v>24.110700000000001</v>
      </c>
      <c r="G20" s="66">
        <f t="shared" si="1"/>
        <v>13</v>
      </c>
      <c r="H20" s="65">
        <f>VLOOKUP($A20,'Return Data'!$B$7:$R$2843,12,0)</f>
        <v>35.557299999999998</v>
      </c>
      <c r="I20" s="66">
        <f t="shared" si="2"/>
        <v>13</v>
      </c>
      <c r="J20" s="65">
        <f>VLOOKUP($A20,'Return Data'!$B$7:$R$2843,13,0)</f>
        <v>55.515500000000003</v>
      </c>
      <c r="K20" s="66">
        <f t="shared" si="3"/>
        <v>19</v>
      </c>
      <c r="L20" s="65">
        <f>VLOOKUP($A20,'Return Data'!$B$7:$R$2843,17,0)</f>
        <v>15.9062</v>
      </c>
      <c r="M20" s="66">
        <f t="shared" si="4"/>
        <v>4</v>
      </c>
      <c r="N20" s="65">
        <f>VLOOKUP($A20,'Return Data'!$B$7:$R$2843,14,0)</f>
        <v>11.3657</v>
      </c>
      <c r="O20" s="66">
        <f t="shared" si="5"/>
        <v>9</v>
      </c>
      <c r="P20" s="65">
        <f>VLOOKUP($A20,'Return Data'!$B$7:$R$2843,15,0)</f>
        <v>12.739000000000001</v>
      </c>
      <c r="Q20" s="66">
        <f t="shared" si="6"/>
        <v>22</v>
      </c>
      <c r="R20" s="65">
        <f>VLOOKUP($A20,'Return Data'!$B$7:$R$2843,16,0)</f>
        <v>13.4375</v>
      </c>
      <c r="S20" s="67">
        <f t="shared" si="7"/>
        <v>15</v>
      </c>
    </row>
    <row r="21" spans="1:19" x14ac:dyDescent="0.3">
      <c r="A21" s="63" t="s">
        <v>982</v>
      </c>
      <c r="B21" s="64">
        <f>VLOOKUP($A21,'Return Data'!$B$7:$R$2843,3,0)</f>
        <v>44302</v>
      </c>
      <c r="C21" s="65">
        <f>VLOOKUP($A21,'Return Data'!$B$7:$R$2843,4,0)</f>
        <v>45</v>
      </c>
      <c r="D21" s="65">
        <f>VLOOKUP($A21,'Return Data'!$B$7:$R$2843,10,0)</f>
        <v>-0.26600000000000001</v>
      </c>
      <c r="E21" s="66">
        <f t="shared" si="0"/>
        <v>27</v>
      </c>
      <c r="F21" s="65">
        <f>VLOOKUP($A21,'Return Data'!$B$7:$R$2843,11,0)</f>
        <v>19.110600000000002</v>
      </c>
      <c r="G21" s="66">
        <f t="shared" si="1"/>
        <v>26</v>
      </c>
      <c r="H21" s="65">
        <f>VLOOKUP($A21,'Return Data'!$B$7:$R$2843,12,0)</f>
        <v>31.348500000000001</v>
      </c>
      <c r="I21" s="66">
        <f t="shared" si="2"/>
        <v>24</v>
      </c>
      <c r="J21" s="65">
        <f>VLOOKUP($A21,'Return Data'!$B$7:$R$2843,13,0)</f>
        <v>56.141599999999997</v>
      </c>
      <c r="K21" s="66">
        <f t="shared" si="3"/>
        <v>16</v>
      </c>
      <c r="L21" s="65">
        <f>VLOOKUP($A21,'Return Data'!$B$7:$R$2843,17,0)</f>
        <v>13.564399999999999</v>
      </c>
      <c r="M21" s="66">
        <f t="shared" si="4"/>
        <v>11</v>
      </c>
      <c r="N21" s="65">
        <f>VLOOKUP($A21,'Return Data'!$B$7:$R$2843,14,0)</f>
        <v>11.2095</v>
      </c>
      <c r="O21" s="66">
        <f t="shared" si="5"/>
        <v>12</v>
      </c>
      <c r="P21" s="65">
        <f>VLOOKUP($A21,'Return Data'!$B$7:$R$2843,15,0)</f>
        <v>14.008699999999999</v>
      </c>
      <c r="Q21" s="66">
        <f t="shared" si="6"/>
        <v>9</v>
      </c>
      <c r="R21" s="65">
        <f>VLOOKUP($A21,'Return Data'!$B$7:$R$2843,16,0)</f>
        <v>12.2921</v>
      </c>
      <c r="S21" s="67">
        <f t="shared" si="7"/>
        <v>23</v>
      </c>
    </row>
    <row r="22" spans="1:19" x14ac:dyDescent="0.3">
      <c r="A22" s="63" t="s">
        <v>985</v>
      </c>
      <c r="B22" s="64">
        <f>VLOOKUP($A22,'Return Data'!$B$7:$R$2843,3,0)</f>
        <v>44302</v>
      </c>
      <c r="C22" s="65">
        <f>VLOOKUP($A22,'Return Data'!$B$7:$R$2843,4,0)</f>
        <v>27.92</v>
      </c>
      <c r="D22" s="65">
        <f>VLOOKUP($A22,'Return Data'!$B$7:$R$2843,10,0)</f>
        <v>-0.10730000000000001</v>
      </c>
      <c r="E22" s="66">
        <f t="shared" si="0"/>
        <v>25</v>
      </c>
      <c r="F22" s="65">
        <f>VLOOKUP($A22,'Return Data'!$B$7:$R$2843,11,0)</f>
        <v>19.5717</v>
      </c>
      <c r="G22" s="66">
        <f t="shared" si="1"/>
        <v>25</v>
      </c>
      <c r="H22" s="65">
        <f>VLOOKUP($A22,'Return Data'!$B$7:$R$2843,12,0)</f>
        <v>30.589300000000001</v>
      </c>
      <c r="I22" s="66">
        <f t="shared" si="2"/>
        <v>26</v>
      </c>
      <c r="J22" s="65">
        <f>VLOOKUP($A22,'Return Data'!$B$7:$R$2843,13,0)</f>
        <v>49.464700000000001</v>
      </c>
      <c r="K22" s="66">
        <f t="shared" si="3"/>
        <v>25</v>
      </c>
      <c r="L22" s="65">
        <f>VLOOKUP($A22,'Return Data'!$B$7:$R$2843,17,0)</f>
        <v>8.7555999999999994</v>
      </c>
      <c r="M22" s="66">
        <f t="shared" si="4"/>
        <v>25</v>
      </c>
      <c r="N22" s="65">
        <f>VLOOKUP($A22,'Return Data'!$B$7:$R$2843,14,0)</f>
        <v>8.0799000000000003</v>
      </c>
      <c r="O22" s="66">
        <f t="shared" si="5"/>
        <v>27</v>
      </c>
      <c r="P22" s="65">
        <f>VLOOKUP($A22,'Return Data'!$B$7:$R$2843,15,0)</f>
        <v>12.8865</v>
      </c>
      <c r="Q22" s="66">
        <f t="shared" si="6"/>
        <v>20</v>
      </c>
      <c r="R22" s="65">
        <f>VLOOKUP($A22,'Return Data'!$B$7:$R$2843,16,0)</f>
        <v>12.2476</v>
      </c>
      <c r="S22" s="67">
        <f t="shared" si="7"/>
        <v>24</v>
      </c>
    </row>
    <row r="23" spans="1:19" x14ac:dyDescent="0.3">
      <c r="A23" s="63" t="s">
        <v>987</v>
      </c>
      <c r="B23" s="64">
        <f>VLOOKUP($A23,'Return Data'!$B$7:$R$2843,3,0)</f>
        <v>44302</v>
      </c>
      <c r="C23" s="65">
        <f>VLOOKUP($A23,'Return Data'!$B$7:$R$2843,4,0)</f>
        <v>39.49</v>
      </c>
      <c r="D23" s="65">
        <f>VLOOKUP($A23,'Return Data'!$B$7:$R$2843,10,0)</f>
        <v>0.48349999999999999</v>
      </c>
      <c r="E23" s="66">
        <f t="shared" si="0"/>
        <v>20</v>
      </c>
      <c r="F23" s="65">
        <f>VLOOKUP($A23,'Return Data'!$B$7:$R$2843,11,0)</f>
        <v>18.056799999999999</v>
      </c>
      <c r="G23" s="66">
        <f t="shared" si="1"/>
        <v>28</v>
      </c>
      <c r="H23" s="65">
        <f>VLOOKUP($A23,'Return Data'!$B$7:$R$2843,12,0)</f>
        <v>28.339300000000001</v>
      </c>
      <c r="I23" s="66">
        <f t="shared" si="2"/>
        <v>28</v>
      </c>
      <c r="J23" s="65">
        <f>VLOOKUP($A23,'Return Data'!$B$7:$R$2843,13,0)</f>
        <v>52.294600000000003</v>
      </c>
      <c r="K23" s="66">
        <f t="shared" si="3"/>
        <v>22</v>
      </c>
      <c r="L23" s="65">
        <f>VLOOKUP($A23,'Return Data'!$B$7:$R$2843,17,0)</f>
        <v>11.176500000000001</v>
      </c>
      <c r="M23" s="66">
        <f t="shared" si="4"/>
        <v>23</v>
      </c>
      <c r="N23" s="65">
        <f>VLOOKUP($A23,'Return Data'!$B$7:$R$2843,14,0)</f>
        <v>9.7072000000000003</v>
      </c>
      <c r="O23" s="66">
        <f t="shared" si="5"/>
        <v>22</v>
      </c>
      <c r="P23" s="65">
        <f>VLOOKUP($A23,'Return Data'!$B$7:$R$2843,15,0)</f>
        <v>13.388400000000001</v>
      </c>
      <c r="Q23" s="66">
        <f t="shared" si="6"/>
        <v>12</v>
      </c>
      <c r="R23" s="65">
        <f>VLOOKUP($A23,'Return Data'!$B$7:$R$2843,16,0)</f>
        <v>14.3156</v>
      </c>
      <c r="S23" s="67">
        <f t="shared" si="7"/>
        <v>9</v>
      </c>
    </row>
    <row r="24" spans="1:19" x14ac:dyDescent="0.3">
      <c r="A24" s="63" t="s">
        <v>989</v>
      </c>
      <c r="B24" s="64">
        <f>VLOOKUP($A24,'Return Data'!$B$7:$R$2843,3,0)</f>
        <v>44302</v>
      </c>
      <c r="C24" s="65">
        <f>VLOOKUP($A24,'Return Data'!$B$7:$R$2843,4,0)</f>
        <v>90.295599999999993</v>
      </c>
      <c r="D24" s="65">
        <f>VLOOKUP($A24,'Return Data'!$B$7:$R$2843,10,0)</f>
        <v>0.80569999999999997</v>
      </c>
      <c r="E24" s="66">
        <f t="shared" si="0"/>
        <v>17</v>
      </c>
      <c r="F24" s="65">
        <f>VLOOKUP($A24,'Return Data'!$B$7:$R$2843,11,0)</f>
        <v>15.8805</v>
      </c>
      <c r="G24" s="66">
        <f t="shared" si="1"/>
        <v>29</v>
      </c>
      <c r="H24" s="65">
        <f>VLOOKUP($A24,'Return Data'!$B$7:$R$2843,12,0)</f>
        <v>23.3002</v>
      </c>
      <c r="I24" s="66">
        <f t="shared" si="2"/>
        <v>29</v>
      </c>
      <c r="J24" s="65">
        <f>VLOOKUP($A24,'Return Data'!$B$7:$R$2843,13,0)</f>
        <v>36.686999999999998</v>
      </c>
      <c r="K24" s="66">
        <f t="shared" si="3"/>
        <v>29</v>
      </c>
      <c r="L24" s="65">
        <f>VLOOKUP($A24,'Return Data'!$B$7:$R$2843,17,0)</f>
        <v>12.357799999999999</v>
      </c>
      <c r="M24" s="66">
        <f t="shared" si="4"/>
        <v>16</v>
      </c>
      <c r="N24" s="65">
        <f>VLOOKUP($A24,'Return Data'!$B$7:$R$2843,14,0)</f>
        <v>10.1815</v>
      </c>
      <c r="O24" s="66">
        <f t="shared" si="5"/>
        <v>19</v>
      </c>
      <c r="P24" s="65">
        <f>VLOOKUP($A24,'Return Data'!$B$7:$R$2843,15,0)</f>
        <v>11.088800000000001</v>
      </c>
      <c r="Q24" s="66">
        <f t="shared" si="6"/>
        <v>26</v>
      </c>
      <c r="R24" s="65">
        <f>VLOOKUP($A24,'Return Data'!$B$7:$R$2843,16,0)</f>
        <v>11.654500000000001</v>
      </c>
      <c r="S24" s="67">
        <f t="shared" si="7"/>
        <v>25</v>
      </c>
    </row>
    <row r="25" spans="1:19" x14ac:dyDescent="0.3">
      <c r="A25" s="63" t="s">
        <v>1932</v>
      </c>
      <c r="B25" s="64">
        <f>VLOOKUP($A25,'Return Data'!$B$7:$R$2843,3,0)</f>
        <v>44302</v>
      </c>
      <c r="C25" s="65">
        <f>VLOOKUP($A25,'Return Data'!$B$7:$R$2843,4,0)</f>
        <v>339.55700000000002</v>
      </c>
      <c r="D25" s="65">
        <f>VLOOKUP($A25,'Return Data'!$B$7:$R$2843,10,0)</f>
        <v>2.4331999999999998</v>
      </c>
      <c r="E25" s="66">
        <f t="shared" si="0"/>
        <v>5</v>
      </c>
      <c r="F25" s="65">
        <f>VLOOKUP($A25,'Return Data'!$B$7:$R$2843,11,0)</f>
        <v>24.567399999999999</v>
      </c>
      <c r="G25" s="66">
        <f t="shared" si="1"/>
        <v>11</v>
      </c>
      <c r="H25" s="65">
        <f>VLOOKUP($A25,'Return Data'!$B$7:$R$2843,12,0)</f>
        <v>37.446300000000001</v>
      </c>
      <c r="I25" s="66">
        <f t="shared" si="2"/>
        <v>9</v>
      </c>
      <c r="J25" s="65">
        <f>VLOOKUP($A25,'Return Data'!$B$7:$R$2843,13,0)</f>
        <v>64.137100000000004</v>
      </c>
      <c r="K25" s="66">
        <f t="shared" si="3"/>
        <v>1</v>
      </c>
      <c r="L25" s="65">
        <f>VLOOKUP($A25,'Return Data'!$B$7:$R$2843,17,0)</f>
        <v>15.805</v>
      </c>
      <c r="M25" s="66">
        <f t="shared" si="4"/>
        <v>5</v>
      </c>
      <c r="N25" s="65">
        <f>VLOOKUP($A25,'Return Data'!$B$7:$R$2843,14,0)</f>
        <v>13.029199999999999</v>
      </c>
      <c r="O25" s="66">
        <f t="shared" si="5"/>
        <v>4</v>
      </c>
      <c r="P25" s="65">
        <f>VLOOKUP($A25,'Return Data'!$B$7:$R$2843,15,0)</f>
        <v>14.458</v>
      </c>
      <c r="Q25" s="66">
        <f t="shared" si="6"/>
        <v>6</v>
      </c>
      <c r="R25" s="65">
        <f>VLOOKUP($A25,'Return Data'!$B$7:$R$2843,16,0)</f>
        <v>14.4207</v>
      </c>
      <c r="S25" s="67">
        <f t="shared" si="7"/>
        <v>8</v>
      </c>
    </row>
    <row r="26" spans="1:19" x14ac:dyDescent="0.3">
      <c r="A26" s="63" t="s">
        <v>990</v>
      </c>
      <c r="B26" s="64">
        <f>VLOOKUP($A26,'Return Data'!$B$7:$R$2843,3,0)</f>
        <v>44302</v>
      </c>
      <c r="C26" s="65">
        <f>VLOOKUP($A26,'Return Data'!$B$7:$R$2843,4,0)</f>
        <v>36.417999999999999</v>
      </c>
      <c r="D26" s="65">
        <f>VLOOKUP($A26,'Return Data'!$B$7:$R$2843,10,0)</f>
        <v>1.6837</v>
      </c>
      <c r="E26" s="66">
        <f t="shared" si="0"/>
        <v>9</v>
      </c>
      <c r="F26" s="65">
        <f>VLOOKUP($A26,'Return Data'!$B$7:$R$2843,11,0)</f>
        <v>23.058700000000002</v>
      </c>
      <c r="G26" s="66">
        <f t="shared" si="1"/>
        <v>20</v>
      </c>
      <c r="H26" s="65">
        <f>VLOOKUP($A26,'Return Data'!$B$7:$R$2843,12,0)</f>
        <v>34.632199999999997</v>
      </c>
      <c r="I26" s="66">
        <f t="shared" si="2"/>
        <v>16</v>
      </c>
      <c r="J26" s="65">
        <f>VLOOKUP($A26,'Return Data'!$B$7:$R$2843,13,0)</f>
        <v>55.036200000000001</v>
      </c>
      <c r="K26" s="66">
        <f t="shared" si="3"/>
        <v>21</v>
      </c>
      <c r="L26" s="65">
        <f>VLOOKUP($A26,'Return Data'!$B$7:$R$2843,17,0)</f>
        <v>12.7104</v>
      </c>
      <c r="M26" s="66">
        <f t="shared" si="4"/>
        <v>15</v>
      </c>
      <c r="N26" s="65">
        <f>VLOOKUP($A26,'Return Data'!$B$7:$R$2843,14,0)</f>
        <v>10.441800000000001</v>
      </c>
      <c r="O26" s="66">
        <f t="shared" si="5"/>
        <v>18</v>
      </c>
      <c r="P26" s="65">
        <f>VLOOKUP($A26,'Return Data'!$B$7:$R$2843,15,0)</f>
        <v>12.738799999999999</v>
      </c>
      <c r="Q26" s="66">
        <f t="shared" si="6"/>
        <v>23</v>
      </c>
      <c r="R26" s="65">
        <f>VLOOKUP($A26,'Return Data'!$B$7:$R$2843,16,0)</f>
        <v>13.254</v>
      </c>
      <c r="S26" s="67">
        <f t="shared" si="7"/>
        <v>16</v>
      </c>
    </row>
    <row r="27" spans="1:19" x14ac:dyDescent="0.3">
      <c r="A27" s="63" t="s">
        <v>993</v>
      </c>
      <c r="B27" s="64">
        <f>VLOOKUP($A27,'Return Data'!$B$7:$R$2843,3,0)</f>
        <v>44302</v>
      </c>
      <c r="C27" s="65">
        <f>VLOOKUP($A27,'Return Data'!$B$7:$R$2843,4,0)</f>
        <v>36.348199999999999</v>
      </c>
      <c r="D27" s="65">
        <f>VLOOKUP($A27,'Return Data'!$B$7:$R$2843,10,0)</f>
        <v>2.5000000000000001E-3</v>
      </c>
      <c r="E27" s="66">
        <f t="shared" si="0"/>
        <v>24</v>
      </c>
      <c r="F27" s="65">
        <f>VLOOKUP($A27,'Return Data'!$B$7:$R$2843,11,0)</f>
        <v>23.253900000000002</v>
      </c>
      <c r="G27" s="66">
        <f t="shared" si="1"/>
        <v>19</v>
      </c>
      <c r="H27" s="65">
        <f>VLOOKUP($A27,'Return Data'!$B$7:$R$2843,12,0)</f>
        <v>31.857399999999998</v>
      </c>
      <c r="I27" s="66">
        <f t="shared" si="2"/>
        <v>22</v>
      </c>
      <c r="J27" s="65">
        <f>VLOOKUP($A27,'Return Data'!$B$7:$R$2843,13,0)</f>
        <v>48.985100000000003</v>
      </c>
      <c r="K27" s="66">
        <f t="shared" si="3"/>
        <v>27</v>
      </c>
      <c r="L27" s="65">
        <f>VLOOKUP($A27,'Return Data'!$B$7:$R$2843,17,0)</f>
        <v>13.684200000000001</v>
      </c>
      <c r="M27" s="66">
        <f t="shared" si="4"/>
        <v>10</v>
      </c>
      <c r="N27" s="65">
        <f>VLOOKUP($A27,'Return Data'!$B$7:$R$2843,14,0)</f>
        <v>11.474600000000001</v>
      </c>
      <c r="O27" s="66">
        <f t="shared" si="5"/>
        <v>8</v>
      </c>
      <c r="P27" s="65">
        <f>VLOOKUP($A27,'Return Data'!$B$7:$R$2843,15,0)</f>
        <v>13.083399999999999</v>
      </c>
      <c r="Q27" s="66">
        <f t="shared" si="6"/>
        <v>18</v>
      </c>
      <c r="R27" s="65">
        <f>VLOOKUP($A27,'Return Data'!$B$7:$R$2843,16,0)</f>
        <v>12.7675</v>
      </c>
      <c r="S27" s="67">
        <f t="shared" si="7"/>
        <v>18</v>
      </c>
    </row>
    <row r="28" spans="1:19" x14ac:dyDescent="0.3">
      <c r="A28" s="63" t="s">
        <v>994</v>
      </c>
      <c r="B28" s="64">
        <f>VLOOKUP($A28,'Return Data'!$B$7:$R$2843,3,0)</f>
        <v>44302</v>
      </c>
      <c r="C28" s="65">
        <f>VLOOKUP($A28,'Return Data'!$B$7:$R$2843,4,0)</f>
        <v>13.4605</v>
      </c>
      <c r="D28" s="65">
        <f>VLOOKUP($A28,'Return Data'!$B$7:$R$2843,10,0)</f>
        <v>2.4897999999999998</v>
      </c>
      <c r="E28" s="66">
        <f t="shared" si="0"/>
        <v>4</v>
      </c>
      <c r="F28" s="65">
        <f>VLOOKUP($A28,'Return Data'!$B$7:$R$2843,11,0)</f>
        <v>28.891300000000001</v>
      </c>
      <c r="G28" s="66">
        <f t="shared" si="1"/>
        <v>5</v>
      </c>
      <c r="H28" s="65">
        <f>VLOOKUP($A28,'Return Data'!$B$7:$R$2843,12,0)</f>
        <v>38.087600000000002</v>
      </c>
      <c r="I28" s="66">
        <f t="shared" si="2"/>
        <v>7</v>
      </c>
      <c r="J28" s="65">
        <f>VLOOKUP($A28,'Return Data'!$B$7:$R$2843,13,0)</f>
        <v>59.030500000000004</v>
      </c>
      <c r="K28" s="66">
        <f t="shared" si="3"/>
        <v>9</v>
      </c>
      <c r="L28" s="65"/>
      <c r="M28" s="66"/>
      <c r="N28" s="65"/>
      <c r="O28" s="66"/>
      <c r="P28" s="65"/>
      <c r="Q28" s="66"/>
      <c r="R28" s="65">
        <f>VLOOKUP($A28,'Return Data'!$B$7:$R$2843,16,0)</f>
        <v>15.276199999999999</v>
      </c>
      <c r="S28" s="67">
        <f t="shared" si="7"/>
        <v>4</v>
      </c>
    </row>
    <row r="29" spans="1:19" x14ac:dyDescent="0.3">
      <c r="A29" s="63" t="s">
        <v>996</v>
      </c>
      <c r="B29" s="64">
        <f>VLOOKUP($A29,'Return Data'!$B$7:$R$2843,3,0)</f>
        <v>44302</v>
      </c>
      <c r="C29" s="65">
        <f>VLOOKUP($A29,'Return Data'!$B$7:$R$2843,4,0)</f>
        <v>69.894000000000005</v>
      </c>
      <c r="D29" s="65">
        <f>VLOOKUP($A29,'Return Data'!$B$7:$R$2843,10,0)</f>
        <v>0.94750000000000001</v>
      </c>
      <c r="E29" s="66">
        <f t="shared" si="0"/>
        <v>16</v>
      </c>
      <c r="F29" s="65">
        <f>VLOOKUP($A29,'Return Data'!$B$7:$R$2843,11,0)</f>
        <v>22.8171</v>
      </c>
      <c r="G29" s="66">
        <f t="shared" si="1"/>
        <v>22</v>
      </c>
      <c r="H29" s="65">
        <f>VLOOKUP($A29,'Return Data'!$B$7:$R$2843,12,0)</f>
        <v>35.330199999999998</v>
      </c>
      <c r="I29" s="66">
        <f t="shared" si="2"/>
        <v>14</v>
      </c>
      <c r="J29" s="65">
        <f>VLOOKUP($A29,'Return Data'!$B$7:$R$2843,13,0)</f>
        <v>59.211799999999997</v>
      </c>
      <c r="K29" s="66">
        <f t="shared" si="3"/>
        <v>8</v>
      </c>
      <c r="L29" s="65">
        <f>VLOOKUP($A29,'Return Data'!$B$7:$R$2843,17,0)</f>
        <v>13.048400000000001</v>
      </c>
      <c r="M29" s="66">
        <f t="shared" si="4"/>
        <v>13</v>
      </c>
      <c r="N29" s="65">
        <f>VLOOKUP($A29,'Return Data'!$B$7:$R$2843,14,0)</f>
        <v>12.7692</v>
      </c>
      <c r="O29" s="66">
        <f t="shared" si="5"/>
        <v>5</v>
      </c>
      <c r="P29" s="65">
        <f>VLOOKUP($A29,'Return Data'!$B$7:$R$2843,15,0)</f>
        <v>16.4422</v>
      </c>
      <c r="Q29" s="66">
        <f t="shared" si="6"/>
        <v>3</v>
      </c>
      <c r="R29" s="65">
        <f>VLOOKUP($A29,'Return Data'!$B$7:$R$2843,16,0)</f>
        <v>17.1465</v>
      </c>
      <c r="S29" s="67">
        <f t="shared" si="7"/>
        <v>1</v>
      </c>
    </row>
    <row r="30" spans="1:19" x14ac:dyDescent="0.3">
      <c r="A30" s="63" t="s">
        <v>999</v>
      </c>
      <c r="B30" s="64">
        <f>VLOOKUP($A30,'Return Data'!$B$7:$R$2843,3,0)</f>
        <v>44302</v>
      </c>
      <c r="C30" s="65">
        <f>VLOOKUP($A30,'Return Data'!$B$7:$R$2843,4,0)</f>
        <v>42.880099999999999</v>
      </c>
      <c r="D30" s="65">
        <f>VLOOKUP($A30,'Return Data'!$B$7:$R$2843,10,0)</f>
        <v>1.3022</v>
      </c>
      <c r="E30" s="66">
        <f t="shared" si="0"/>
        <v>12</v>
      </c>
      <c r="F30" s="65">
        <f>VLOOKUP($A30,'Return Data'!$B$7:$R$2843,11,0)</f>
        <v>31.856400000000001</v>
      </c>
      <c r="G30" s="66">
        <f t="shared" si="1"/>
        <v>2</v>
      </c>
      <c r="H30" s="65">
        <f>VLOOKUP($A30,'Return Data'!$B$7:$R$2843,12,0)</f>
        <v>39.563200000000002</v>
      </c>
      <c r="I30" s="66">
        <f t="shared" si="2"/>
        <v>3</v>
      </c>
      <c r="J30" s="65">
        <f>VLOOKUP($A30,'Return Data'!$B$7:$R$2843,13,0)</f>
        <v>55.826799999999999</v>
      </c>
      <c r="K30" s="66">
        <f t="shared" si="3"/>
        <v>17</v>
      </c>
      <c r="L30" s="65">
        <f>VLOOKUP($A30,'Return Data'!$B$7:$R$2843,17,0)</f>
        <v>6.3207000000000004</v>
      </c>
      <c r="M30" s="66">
        <f t="shared" si="4"/>
        <v>28</v>
      </c>
      <c r="N30" s="65">
        <f>VLOOKUP($A30,'Return Data'!$B$7:$R$2843,14,0)</f>
        <v>8.4966000000000008</v>
      </c>
      <c r="O30" s="66">
        <f t="shared" si="5"/>
        <v>26</v>
      </c>
      <c r="P30" s="65">
        <f>VLOOKUP($A30,'Return Data'!$B$7:$R$2843,15,0)</f>
        <v>13.240399999999999</v>
      </c>
      <c r="Q30" s="66">
        <f t="shared" si="6"/>
        <v>16</v>
      </c>
      <c r="R30" s="65">
        <f>VLOOKUP($A30,'Return Data'!$B$7:$R$2843,16,0)</f>
        <v>13.8901</v>
      </c>
      <c r="S30" s="67">
        <f t="shared" si="7"/>
        <v>13</v>
      </c>
    </row>
    <row r="31" spans="1:19" x14ac:dyDescent="0.3">
      <c r="A31" s="63" t="s">
        <v>1001</v>
      </c>
      <c r="B31" s="64">
        <f>VLOOKUP($A31,'Return Data'!$B$7:$R$2843,3,0)</f>
        <v>44302</v>
      </c>
      <c r="C31" s="65">
        <f>VLOOKUP($A31,'Return Data'!$B$7:$R$2843,4,0)</f>
        <v>235.12</v>
      </c>
      <c r="D31" s="65">
        <f>VLOOKUP($A31,'Return Data'!$B$7:$R$2843,10,0)</f>
        <v>0.63349999999999995</v>
      </c>
      <c r="E31" s="66">
        <f t="shared" si="0"/>
        <v>19</v>
      </c>
      <c r="F31" s="65">
        <f>VLOOKUP($A31,'Return Data'!$B$7:$R$2843,11,0)</f>
        <v>23.500399999999999</v>
      </c>
      <c r="G31" s="66">
        <f t="shared" si="1"/>
        <v>17</v>
      </c>
      <c r="H31" s="65">
        <f>VLOOKUP($A31,'Return Data'!$B$7:$R$2843,12,0)</f>
        <v>36.1751</v>
      </c>
      <c r="I31" s="66">
        <f t="shared" si="2"/>
        <v>10</v>
      </c>
      <c r="J31" s="65">
        <f>VLOOKUP($A31,'Return Data'!$B$7:$R$2843,13,0)</f>
        <v>58.148899999999998</v>
      </c>
      <c r="K31" s="66">
        <f t="shared" si="3"/>
        <v>11</v>
      </c>
      <c r="L31" s="65">
        <f>VLOOKUP($A31,'Return Data'!$B$7:$R$2843,17,0)</f>
        <v>13.447699999999999</v>
      </c>
      <c r="M31" s="66">
        <f t="shared" si="4"/>
        <v>12</v>
      </c>
      <c r="N31" s="65">
        <f>VLOOKUP($A31,'Return Data'!$B$7:$R$2843,14,0)</f>
        <v>11.2742</v>
      </c>
      <c r="O31" s="66">
        <f t="shared" si="5"/>
        <v>11</v>
      </c>
      <c r="P31" s="65">
        <f>VLOOKUP($A31,'Return Data'!$B$7:$R$2843,15,0)</f>
        <v>13.2858</v>
      </c>
      <c r="Q31" s="66">
        <f t="shared" si="6"/>
        <v>13</v>
      </c>
      <c r="R31" s="65">
        <f>VLOOKUP($A31,'Return Data'!$B$7:$R$2843,16,0)</f>
        <v>14.2517</v>
      </c>
      <c r="S31" s="67">
        <f t="shared" si="7"/>
        <v>11</v>
      </c>
    </row>
    <row r="32" spans="1:19" x14ac:dyDescent="0.3">
      <c r="A32" s="63" t="s">
        <v>1002</v>
      </c>
      <c r="B32" s="64">
        <f>VLOOKUP($A32,'Return Data'!$B$7:$R$2843,3,0)</f>
        <v>44302</v>
      </c>
      <c r="C32" s="65">
        <f>VLOOKUP($A32,'Return Data'!$B$7:$R$2843,4,0)</f>
        <v>55.298499999999997</v>
      </c>
      <c r="D32" s="65">
        <f>VLOOKUP($A32,'Return Data'!$B$7:$R$2843,10,0)</f>
        <v>2.9260999999999999</v>
      </c>
      <c r="E32" s="66">
        <f t="shared" si="0"/>
        <v>3</v>
      </c>
      <c r="F32" s="65">
        <f>VLOOKUP($A32,'Return Data'!$B$7:$R$2843,11,0)</f>
        <v>30.5352</v>
      </c>
      <c r="G32" s="66">
        <f t="shared" si="1"/>
        <v>4</v>
      </c>
      <c r="H32" s="65">
        <f>VLOOKUP($A32,'Return Data'!$B$7:$R$2843,12,0)</f>
        <v>41.647599999999997</v>
      </c>
      <c r="I32" s="66">
        <f t="shared" si="2"/>
        <v>2</v>
      </c>
      <c r="J32" s="65">
        <f>VLOOKUP($A32,'Return Data'!$B$7:$R$2843,13,0)</f>
        <v>63.7926</v>
      </c>
      <c r="K32" s="66">
        <f t="shared" si="3"/>
        <v>2</v>
      </c>
      <c r="L32" s="65">
        <f>VLOOKUP($A32,'Return Data'!$B$7:$R$2843,17,0)</f>
        <v>14.696199999999999</v>
      </c>
      <c r="M32" s="66">
        <f t="shared" si="4"/>
        <v>7</v>
      </c>
      <c r="N32" s="65">
        <f>VLOOKUP($A32,'Return Data'!$B$7:$R$2843,14,0)</f>
        <v>10.793799999999999</v>
      </c>
      <c r="O32" s="66">
        <f t="shared" si="5"/>
        <v>14</v>
      </c>
      <c r="P32" s="65">
        <f>VLOOKUP($A32,'Return Data'!$B$7:$R$2843,15,0)</f>
        <v>13.5815</v>
      </c>
      <c r="Q32" s="66">
        <f t="shared" si="6"/>
        <v>11</v>
      </c>
      <c r="R32" s="65">
        <f>VLOOKUP($A32,'Return Data'!$B$7:$R$2843,16,0)</f>
        <v>15.5152</v>
      </c>
      <c r="S32" s="67">
        <f t="shared" si="7"/>
        <v>3</v>
      </c>
    </row>
    <row r="33" spans="1:19" x14ac:dyDescent="0.3">
      <c r="A33" s="63" t="s">
        <v>1005</v>
      </c>
      <c r="B33" s="64">
        <f>VLOOKUP($A33,'Return Data'!$B$7:$R$2843,3,0)</f>
        <v>44302</v>
      </c>
      <c r="C33" s="65">
        <f>VLOOKUP($A33,'Return Data'!$B$7:$R$2843,4,0)</f>
        <v>298.98899999999998</v>
      </c>
      <c r="D33" s="65">
        <f>VLOOKUP($A33,'Return Data'!$B$7:$R$2843,10,0)</f>
        <v>3.5632999999999999</v>
      </c>
      <c r="E33" s="66">
        <f t="shared" si="0"/>
        <v>2</v>
      </c>
      <c r="F33" s="65">
        <f>VLOOKUP($A33,'Return Data'!$B$7:$R$2843,11,0)</f>
        <v>28.210100000000001</v>
      </c>
      <c r="G33" s="66">
        <f t="shared" si="1"/>
        <v>6</v>
      </c>
      <c r="H33" s="65">
        <f>VLOOKUP($A33,'Return Data'!$B$7:$R$2843,12,0)</f>
        <v>38.475900000000003</v>
      </c>
      <c r="I33" s="66">
        <f t="shared" si="2"/>
        <v>5</v>
      </c>
      <c r="J33" s="65">
        <f>VLOOKUP($A33,'Return Data'!$B$7:$R$2843,13,0)</f>
        <v>60.701900000000002</v>
      </c>
      <c r="K33" s="66">
        <f t="shared" si="3"/>
        <v>4</v>
      </c>
      <c r="L33" s="65">
        <f>VLOOKUP($A33,'Return Data'!$B$7:$R$2843,17,0)</f>
        <v>11.955299999999999</v>
      </c>
      <c r="M33" s="66">
        <f t="shared" si="4"/>
        <v>21</v>
      </c>
      <c r="N33" s="65">
        <f>VLOOKUP($A33,'Return Data'!$B$7:$R$2843,14,0)</f>
        <v>10.488899999999999</v>
      </c>
      <c r="O33" s="66">
        <f t="shared" si="5"/>
        <v>17</v>
      </c>
      <c r="P33" s="65">
        <f>VLOOKUP($A33,'Return Data'!$B$7:$R$2843,15,0)</f>
        <v>12.795999999999999</v>
      </c>
      <c r="Q33" s="66">
        <f t="shared" si="6"/>
        <v>21</v>
      </c>
      <c r="R33" s="65">
        <f>VLOOKUP($A33,'Return Data'!$B$7:$R$2843,16,0)</f>
        <v>12.989699999999999</v>
      </c>
      <c r="S33" s="67">
        <f t="shared" si="7"/>
        <v>17</v>
      </c>
    </row>
    <row r="34" spans="1:19" x14ac:dyDescent="0.3">
      <c r="A34" s="63" t="s">
        <v>1006</v>
      </c>
      <c r="B34" s="64">
        <f>VLOOKUP($A34,'Return Data'!$B$7:$R$2843,3,0)</f>
        <v>44302</v>
      </c>
      <c r="C34" s="65">
        <f>VLOOKUP($A34,'Return Data'!$B$7:$R$2843,4,0)</f>
        <v>92.31</v>
      </c>
      <c r="D34" s="65">
        <f>VLOOKUP($A34,'Return Data'!$B$7:$R$2843,10,0)</f>
        <v>-0.2054</v>
      </c>
      <c r="E34" s="66">
        <f t="shared" si="0"/>
        <v>26</v>
      </c>
      <c r="F34" s="65">
        <f>VLOOKUP($A34,'Return Data'!$B$7:$R$2843,11,0)</f>
        <v>18.179500000000001</v>
      </c>
      <c r="G34" s="66">
        <f t="shared" si="1"/>
        <v>27</v>
      </c>
      <c r="H34" s="65">
        <f>VLOOKUP($A34,'Return Data'!$B$7:$R$2843,12,0)</f>
        <v>29.123000000000001</v>
      </c>
      <c r="I34" s="66">
        <f t="shared" si="2"/>
        <v>27</v>
      </c>
      <c r="J34" s="65">
        <f>VLOOKUP($A34,'Return Data'!$B$7:$R$2843,13,0)</f>
        <v>49.393099999999997</v>
      </c>
      <c r="K34" s="66">
        <f t="shared" si="3"/>
        <v>26</v>
      </c>
      <c r="L34" s="65">
        <f>VLOOKUP($A34,'Return Data'!$B$7:$R$2843,17,0)</f>
        <v>8.16</v>
      </c>
      <c r="M34" s="66">
        <f t="shared" si="4"/>
        <v>26</v>
      </c>
      <c r="N34" s="65">
        <f>VLOOKUP($A34,'Return Data'!$B$7:$R$2843,14,0)</f>
        <v>6.9897999999999998</v>
      </c>
      <c r="O34" s="66">
        <f t="shared" si="5"/>
        <v>28</v>
      </c>
      <c r="P34" s="65">
        <f>VLOOKUP($A34,'Return Data'!$B$7:$R$2843,15,0)</f>
        <v>9.6196000000000002</v>
      </c>
      <c r="Q34" s="66">
        <f t="shared" si="6"/>
        <v>27</v>
      </c>
      <c r="R34" s="65">
        <f>VLOOKUP($A34,'Return Data'!$B$7:$R$2843,16,0)</f>
        <v>9.2742000000000004</v>
      </c>
      <c r="S34" s="67">
        <f t="shared" si="7"/>
        <v>28</v>
      </c>
    </row>
    <row r="35" spans="1:19" x14ac:dyDescent="0.3">
      <c r="A35" s="63" t="s">
        <v>1008</v>
      </c>
      <c r="B35" s="64">
        <f>VLOOKUP($A35,'Return Data'!$B$7:$R$2843,3,0)</f>
        <v>44302</v>
      </c>
      <c r="C35" s="65">
        <f>VLOOKUP($A35,'Return Data'!$B$7:$R$2843,4,0)</f>
        <v>13.92</v>
      </c>
      <c r="D35" s="65">
        <f>VLOOKUP($A35,'Return Data'!$B$7:$R$2843,10,0)</f>
        <v>0.43290000000000001</v>
      </c>
      <c r="E35" s="66">
        <f t="shared" si="0"/>
        <v>21</v>
      </c>
      <c r="F35" s="65">
        <f>VLOOKUP($A35,'Return Data'!$B$7:$R$2843,11,0)</f>
        <v>23.295000000000002</v>
      </c>
      <c r="G35" s="66">
        <f t="shared" si="1"/>
        <v>18</v>
      </c>
      <c r="H35" s="65">
        <f>VLOOKUP($A35,'Return Data'!$B$7:$R$2843,12,0)</f>
        <v>33.461199999999998</v>
      </c>
      <c r="I35" s="66">
        <f t="shared" si="2"/>
        <v>20</v>
      </c>
      <c r="J35" s="65">
        <f>VLOOKUP($A35,'Return Data'!$B$7:$R$2843,13,0)</f>
        <v>56.580399999999997</v>
      </c>
      <c r="K35" s="66">
        <f t="shared" si="3"/>
        <v>14</v>
      </c>
      <c r="L35" s="65">
        <f>VLOOKUP($A35,'Return Data'!$B$7:$R$2843,17,0)</f>
        <v>12.068099999999999</v>
      </c>
      <c r="M35" s="66">
        <f t="shared" si="4"/>
        <v>19</v>
      </c>
      <c r="N35" s="65">
        <f>VLOOKUP($A35,'Return Data'!$B$7:$R$2843,14,0)</f>
        <v>8.9199000000000002</v>
      </c>
      <c r="O35" s="66">
        <f t="shared" si="5"/>
        <v>24</v>
      </c>
      <c r="P35" s="65">
        <f>VLOOKUP($A35,'Return Data'!$B$7:$R$2843,15,0)</f>
        <v>0</v>
      </c>
      <c r="Q35" s="66">
        <f t="shared" si="6"/>
        <v>28</v>
      </c>
      <c r="R35" s="65">
        <f>VLOOKUP($A35,'Return Data'!$B$7:$R$2843,16,0)</f>
        <v>8.7702000000000009</v>
      </c>
      <c r="S35" s="67">
        <f t="shared" si="7"/>
        <v>29</v>
      </c>
    </row>
    <row r="36" spans="1:19" x14ac:dyDescent="0.3">
      <c r="A36" s="63" t="s">
        <v>1937</v>
      </c>
      <c r="B36" s="64">
        <f>VLOOKUP($A36,'Return Data'!$B$7:$R$2843,3,0)</f>
        <v>44302</v>
      </c>
      <c r="C36" s="65">
        <f>VLOOKUP($A36,'Return Data'!$B$7:$R$2843,4,0)</f>
        <v>169.81120000000001</v>
      </c>
      <c r="D36" s="65">
        <f>VLOOKUP($A36,'Return Data'!$B$7:$R$2843,10,0)</f>
        <v>1.8572</v>
      </c>
      <c r="E36" s="66">
        <f t="shared" si="0"/>
        <v>8</v>
      </c>
      <c r="F36" s="65">
        <f>VLOOKUP($A36,'Return Data'!$B$7:$R$2843,11,0)</f>
        <v>25.965</v>
      </c>
      <c r="G36" s="66">
        <f t="shared" si="1"/>
        <v>9</v>
      </c>
      <c r="H36" s="65">
        <f>VLOOKUP($A36,'Return Data'!$B$7:$R$2843,12,0)</f>
        <v>38.729500000000002</v>
      </c>
      <c r="I36" s="66">
        <f t="shared" si="2"/>
        <v>4</v>
      </c>
      <c r="J36" s="65">
        <f>VLOOKUP($A36,'Return Data'!$B$7:$R$2843,13,0)</f>
        <v>60.259900000000002</v>
      </c>
      <c r="K36" s="66">
        <f t="shared" si="3"/>
        <v>6</v>
      </c>
      <c r="L36" s="65">
        <f>VLOOKUP($A36,'Return Data'!$B$7:$R$2843,17,0)</f>
        <v>14.663399999999999</v>
      </c>
      <c r="M36" s="66">
        <f t="shared" si="4"/>
        <v>8</v>
      </c>
      <c r="N36" s="65">
        <f>VLOOKUP($A36,'Return Data'!$B$7:$R$2843,14,0)</f>
        <v>12.336499999999999</v>
      </c>
      <c r="O36" s="66">
        <f t="shared" si="5"/>
        <v>6</v>
      </c>
      <c r="P36" s="65">
        <f>VLOOKUP($A36,'Return Data'!$B$7:$R$2843,15,0)</f>
        <v>14.199199999999999</v>
      </c>
      <c r="Q36" s="66">
        <f t="shared" si="6"/>
        <v>8</v>
      </c>
      <c r="R36" s="65">
        <f>VLOOKUP($A36,'Return Data'!$B$7:$R$2843,16,0)</f>
        <v>13.8369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1.1747206896551723</v>
      </c>
      <c r="E38" s="74"/>
      <c r="F38" s="75">
        <f>AVERAGE(F8:F36)</f>
        <v>24.51043103448276</v>
      </c>
      <c r="G38" s="74"/>
      <c r="H38" s="75">
        <f>AVERAGE(H8:H36)</f>
        <v>34.781355172413797</v>
      </c>
      <c r="I38" s="74"/>
      <c r="J38" s="75">
        <f>AVERAGE(J8:J36)</f>
        <v>55.656110344827603</v>
      </c>
      <c r="K38" s="74"/>
      <c r="L38" s="75">
        <f>AVERAGE(L8:L36)</f>
        <v>12.817953571428575</v>
      </c>
      <c r="M38" s="74"/>
      <c r="N38" s="75">
        <f>AVERAGE(N8:N36)</f>
        <v>10.950528571428572</v>
      </c>
      <c r="O38" s="74"/>
      <c r="P38" s="75">
        <f>AVERAGE(P8:P36)</f>
        <v>13.069635714285715</v>
      </c>
      <c r="Q38" s="74"/>
      <c r="R38" s="75">
        <f>AVERAGE(R8:R36)</f>
        <v>13.356703448275864</v>
      </c>
      <c r="S38" s="76"/>
    </row>
    <row r="39" spans="1:19" x14ac:dyDescent="0.3">
      <c r="A39" s="73" t="s">
        <v>28</v>
      </c>
      <c r="B39" s="74"/>
      <c r="C39" s="74"/>
      <c r="D39" s="75">
        <f>MIN(D8:D36)</f>
        <v>-0.43180000000000002</v>
      </c>
      <c r="E39" s="74"/>
      <c r="F39" s="75">
        <f>MIN(F8:F36)</f>
        <v>15.8805</v>
      </c>
      <c r="G39" s="74"/>
      <c r="H39" s="75">
        <f>MIN(H8:H36)</f>
        <v>23.3002</v>
      </c>
      <c r="I39" s="74"/>
      <c r="J39" s="75">
        <f>MIN(J8:J36)</f>
        <v>36.686999999999998</v>
      </c>
      <c r="K39" s="74"/>
      <c r="L39" s="75">
        <f>MIN(L8:L36)</f>
        <v>6.3207000000000004</v>
      </c>
      <c r="M39" s="74"/>
      <c r="N39" s="75">
        <f>MIN(N8:N36)</f>
        <v>6.9897999999999998</v>
      </c>
      <c r="O39" s="74"/>
      <c r="P39" s="75">
        <f>MIN(P8:P36)</f>
        <v>0</v>
      </c>
      <c r="Q39" s="74"/>
      <c r="R39" s="75">
        <f>MIN(R8:R36)</f>
        <v>8.7702000000000009</v>
      </c>
      <c r="S39" s="76"/>
    </row>
    <row r="40" spans="1:19" ht="15" thickBot="1" x14ac:dyDescent="0.35">
      <c r="A40" s="77" t="s">
        <v>29</v>
      </c>
      <c r="B40" s="78"/>
      <c r="C40" s="78"/>
      <c r="D40" s="79">
        <f>MAX(D8:D36)</f>
        <v>3.7077</v>
      </c>
      <c r="E40" s="78"/>
      <c r="F40" s="79">
        <f>MAX(F8:F36)</f>
        <v>35.759599999999999</v>
      </c>
      <c r="G40" s="78"/>
      <c r="H40" s="79">
        <f>MAX(H8:H36)</f>
        <v>45.448500000000003</v>
      </c>
      <c r="I40" s="78"/>
      <c r="J40" s="79">
        <f>MAX(J8:J36)</f>
        <v>64.137100000000004</v>
      </c>
      <c r="K40" s="78"/>
      <c r="L40" s="79">
        <f>MAX(L8:L36)</f>
        <v>19.977</v>
      </c>
      <c r="M40" s="78"/>
      <c r="N40" s="79">
        <f>MAX(N8:N36)</f>
        <v>16.706099999999999</v>
      </c>
      <c r="O40" s="78"/>
      <c r="P40" s="79">
        <f>MAX(P8:P36)</f>
        <v>17.230799999999999</v>
      </c>
      <c r="Q40" s="78"/>
      <c r="R40" s="79">
        <f>MAX(R8:R36)</f>
        <v>17.1465</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1607</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Data'!$B$7:$R$2843,3,0)</f>
        <v>44302</v>
      </c>
      <c r="C8" s="65">
        <f>VLOOKUP($A8,'Return Data'!$B$7:$R$2843,4,0)</f>
        <v>66.277900000000002</v>
      </c>
      <c r="D8" s="65">
        <f>VLOOKUP($A8,'Return Data'!$B$7:$R$2843,9,0)</f>
        <v>22.448399999999999</v>
      </c>
      <c r="E8" s="66">
        <f t="shared" ref="E8:E31" si="0">RANK(D8,D$8:D$31,0)</f>
        <v>2</v>
      </c>
      <c r="F8" s="65">
        <f>VLOOKUP($A8,'Return Data'!$B$7:$R$2843,10,0)</f>
        <v>0.1326</v>
      </c>
      <c r="G8" s="66">
        <f t="shared" ref="G8:G31" si="1">RANK(F8,F$8:F$31,0)</f>
        <v>8</v>
      </c>
      <c r="H8" s="65">
        <f>VLOOKUP($A8,'Return Data'!$B$7:$R$2843,11,0)</f>
        <v>2.6778</v>
      </c>
      <c r="I8" s="66">
        <f t="shared" ref="I8:I31" si="2">RANK(H8,H$8:H$31,0)</f>
        <v>10</v>
      </c>
      <c r="J8" s="65">
        <f>VLOOKUP($A8,'Return Data'!$B$7:$R$2843,12,0)</f>
        <v>2.7505000000000002</v>
      </c>
      <c r="K8" s="66">
        <f t="shared" ref="K8:K31" si="3">RANK(J8,J$8:J$31,0)</f>
        <v>9</v>
      </c>
      <c r="L8" s="65">
        <f>VLOOKUP($A8,'Return Data'!$B$7:$R$2843,13,0)</f>
        <v>8.7203999999999997</v>
      </c>
      <c r="M8" s="66">
        <f t="shared" ref="M8:M31" si="4">RANK(L8,L$8:L$31,0)</f>
        <v>7</v>
      </c>
      <c r="N8" s="65">
        <f>VLOOKUP($A8,'Return Data'!$B$7:$R$2843,17,0)</f>
        <v>11.1477</v>
      </c>
      <c r="O8" s="66">
        <f t="shared" ref="O8:O31" si="5">RANK(N8,N$8:N$31,0)</f>
        <v>10</v>
      </c>
      <c r="P8" s="65">
        <f>VLOOKUP($A8,'Return Data'!$B$7:$R$2843,14,0)</f>
        <v>10.262</v>
      </c>
      <c r="Q8" s="66">
        <f t="shared" ref="Q8:Q31" si="6">RANK(P8,P$8:P$31,0)</f>
        <v>8</v>
      </c>
      <c r="R8" s="65">
        <f>VLOOKUP($A8,'Return Data'!$B$7:$R$2843,16,0)</f>
        <v>9.9556000000000004</v>
      </c>
      <c r="S8" s="67">
        <f t="shared" ref="S8:S31" si="7">RANK(R8,R$8:R$31,0)</f>
        <v>8</v>
      </c>
    </row>
    <row r="9" spans="1:19" x14ac:dyDescent="0.3">
      <c r="A9" s="82" t="s">
        <v>1357</v>
      </c>
      <c r="B9" s="64">
        <f>VLOOKUP($A9,'Return Data'!$B$7:$R$2843,3,0)</f>
        <v>44302</v>
      </c>
      <c r="C9" s="65">
        <f>VLOOKUP($A9,'Return Data'!$B$7:$R$2843,4,0)</f>
        <v>20.6601</v>
      </c>
      <c r="D9" s="65">
        <f>VLOOKUP($A9,'Return Data'!$B$7:$R$2843,9,0)</f>
        <v>6.7807000000000004</v>
      </c>
      <c r="E9" s="66">
        <f t="shared" si="0"/>
        <v>24</v>
      </c>
      <c r="F9" s="65">
        <f>VLOOKUP($A9,'Return Data'!$B$7:$R$2843,10,0)</f>
        <v>-0.76149999999999995</v>
      </c>
      <c r="G9" s="66">
        <f t="shared" si="1"/>
        <v>12</v>
      </c>
      <c r="H9" s="65">
        <f>VLOOKUP($A9,'Return Data'!$B$7:$R$2843,11,0)</f>
        <v>3.5244</v>
      </c>
      <c r="I9" s="66">
        <f t="shared" si="2"/>
        <v>4</v>
      </c>
      <c r="J9" s="65">
        <f>VLOOKUP($A9,'Return Data'!$B$7:$R$2843,12,0)</f>
        <v>4.2172999999999998</v>
      </c>
      <c r="K9" s="66">
        <f t="shared" si="3"/>
        <v>2</v>
      </c>
      <c r="L9" s="65">
        <f>VLOOKUP($A9,'Return Data'!$B$7:$R$2843,13,0)</f>
        <v>8.5670999999999999</v>
      </c>
      <c r="M9" s="66">
        <f t="shared" si="4"/>
        <v>8</v>
      </c>
      <c r="N9" s="65">
        <f>VLOOKUP($A9,'Return Data'!$B$7:$R$2843,17,0)</f>
        <v>11.821400000000001</v>
      </c>
      <c r="O9" s="66">
        <f t="shared" si="5"/>
        <v>7</v>
      </c>
      <c r="P9" s="65">
        <f>VLOOKUP($A9,'Return Data'!$B$7:$R$2843,14,0)</f>
        <v>10.208</v>
      </c>
      <c r="Q9" s="66">
        <f t="shared" si="6"/>
        <v>11</v>
      </c>
      <c r="R9" s="65">
        <f>VLOOKUP($A9,'Return Data'!$B$7:$R$2843,16,0)</f>
        <v>8.2742000000000004</v>
      </c>
      <c r="S9" s="67">
        <f t="shared" si="7"/>
        <v>21</v>
      </c>
    </row>
    <row r="10" spans="1:19" x14ac:dyDescent="0.3">
      <c r="A10" s="82" t="s">
        <v>1360</v>
      </c>
      <c r="B10" s="64">
        <f>VLOOKUP($A10,'Return Data'!$B$7:$R$2843,3,0)</f>
        <v>44302</v>
      </c>
      <c r="C10" s="65">
        <f>VLOOKUP($A10,'Return Data'!$B$7:$R$2843,4,0)</f>
        <v>35.568399999999997</v>
      </c>
      <c r="D10" s="65">
        <f>VLOOKUP($A10,'Return Data'!$B$7:$R$2843,9,0)</f>
        <v>16.123799999999999</v>
      </c>
      <c r="E10" s="66">
        <f t="shared" si="0"/>
        <v>9</v>
      </c>
      <c r="F10" s="65">
        <f>VLOOKUP($A10,'Return Data'!$B$7:$R$2843,10,0)</f>
        <v>-2.5815000000000001</v>
      </c>
      <c r="G10" s="66">
        <f t="shared" si="1"/>
        <v>18</v>
      </c>
      <c r="H10" s="65">
        <f>VLOOKUP($A10,'Return Data'!$B$7:$R$2843,11,0)</f>
        <v>1.1808000000000001</v>
      </c>
      <c r="I10" s="66">
        <f t="shared" si="2"/>
        <v>19</v>
      </c>
      <c r="J10" s="65">
        <f>VLOOKUP($A10,'Return Data'!$B$7:$R$2843,12,0)</f>
        <v>1.5527</v>
      </c>
      <c r="K10" s="66">
        <f t="shared" si="3"/>
        <v>19</v>
      </c>
      <c r="L10" s="65">
        <f>VLOOKUP($A10,'Return Data'!$B$7:$R$2843,13,0)</f>
        <v>6.7027000000000001</v>
      </c>
      <c r="M10" s="66">
        <f t="shared" si="4"/>
        <v>19</v>
      </c>
      <c r="N10" s="65">
        <f>VLOOKUP($A10,'Return Data'!$B$7:$R$2843,17,0)</f>
        <v>9.0885999999999996</v>
      </c>
      <c r="O10" s="66">
        <f t="shared" si="5"/>
        <v>19</v>
      </c>
      <c r="P10" s="65">
        <f>VLOOKUP($A10,'Return Data'!$B$7:$R$2843,14,0)</f>
        <v>8.3018000000000001</v>
      </c>
      <c r="Q10" s="66">
        <f t="shared" si="6"/>
        <v>20</v>
      </c>
      <c r="R10" s="65">
        <f>VLOOKUP($A10,'Return Data'!$B$7:$R$2843,16,0)</f>
        <v>8.5523000000000007</v>
      </c>
      <c r="S10" s="67">
        <f t="shared" si="7"/>
        <v>17</v>
      </c>
    </row>
    <row r="11" spans="1:19" x14ac:dyDescent="0.3">
      <c r="A11" s="82" t="s">
        <v>1361</v>
      </c>
      <c r="B11" s="64">
        <f>VLOOKUP($A11,'Return Data'!$B$7:$R$2843,3,0)</f>
        <v>44302</v>
      </c>
      <c r="C11" s="65">
        <f>VLOOKUP($A11,'Return Data'!$B$7:$R$2843,4,0)</f>
        <v>62.667200000000001</v>
      </c>
      <c r="D11" s="65">
        <f>VLOOKUP($A11,'Return Data'!$B$7:$R$2843,9,0)</f>
        <v>7.9138999999999999</v>
      </c>
      <c r="E11" s="66">
        <f t="shared" si="0"/>
        <v>23</v>
      </c>
      <c r="F11" s="65">
        <f>VLOOKUP($A11,'Return Data'!$B$7:$R$2843,10,0)</f>
        <v>-0.69710000000000005</v>
      </c>
      <c r="G11" s="66">
        <f t="shared" si="1"/>
        <v>11</v>
      </c>
      <c r="H11" s="65">
        <f>VLOOKUP($A11,'Return Data'!$B$7:$R$2843,11,0)</f>
        <v>1.9028</v>
      </c>
      <c r="I11" s="66">
        <f t="shared" si="2"/>
        <v>13</v>
      </c>
      <c r="J11" s="65">
        <f>VLOOKUP($A11,'Return Data'!$B$7:$R$2843,12,0)</f>
        <v>2.0647000000000002</v>
      </c>
      <c r="K11" s="66">
        <f t="shared" si="3"/>
        <v>12</v>
      </c>
      <c r="L11" s="65">
        <f>VLOOKUP($A11,'Return Data'!$B$7:$R$2843,13,0)</f>
        <v>7.7724000000000002</v>
      </c>
      <c r="M11" s="66">
        <f t="shared" si="4"/>
        <v>15</v>
      </c>
      <c r="N11" s="65">
        <f>VLOOKUP($A11,'Return Data'!$B$7:$R$2843,17,0)</f>
        <v>9.8253000000000004</v>
      </c>
      <c r="O11" s="66">
        <f t="shared" si="5"/>
        <v>16</v>
      </c>
      <c r="P11" s="65">
        <f>VLOOKUP($A11,'Return Data'!$B$7:$R$2843,14,0)</f>
        <v>8.6638999999999999</v>
      </c>
      <c r="Q11" s="66">
        <f t="shared" si="6"/>
        <v>18</v>
      </c>
      <c r="R11" s="65">
        <f>VLOOKUP($A11,'Return Data'!$B$7:$R$2843,16,0)</f>
        <v>9.0898000000000003</v>
      </c>
      <c r="S11" s="67">
        <f t="shared" si="7"/>
        <v>14</v>
      </c>
    </row>
    <row r="12" spans="1:19" x14ac:dyDescent="0.3">
      <c r="A12" s="82" t="s">
        <v>1363</v>
      </c>
      <c r="B12" s="64">
        <f>VLOOKUP($A12,'Return Data'!$B$7:$R$2843,3,0)</f>
        <v>44302</v>
      </c>
      <c r="C12" s="65">
        <f>VLOOKUP($A12,'Return Data'!$B$7:$R$2843,4,0)</f>
        <v>76.626400000000004</v>
      </c>
      <c r="D12" s="65">
        <f>VLOOKUP($A12,'Return Data'!$B$7:$R$2843,9,0)</f>
        <v>15.4001</v>
      </c>
      <c r="E12" s="66">
        <f t="shared" si="0"/>
        <v>10</v>
      </c>
      <c r="F12" s="65">
        <f>VLOOKUP($A12,'Return Data'!$B$7:$R$2843,10,0)</f>
        <v>0.13350000000000001</v>
      </c>
      <c r="G12" s="66">
        <f t="shared" si="1"/>
        <v>7</v>
      </c>
      <c r="H12" s="65">
        <f>VLOOKUP($A12,'Return Data'!$B$7:$R$2843,11,0)</f>
        <v>3.0421999999999998</v>
      </c>
      <c r="I12" s="66">
        <f t="shared" si="2"/>
        <v>7</v>
      </c>
      <c r="J12" s="65">
        <f>VLOOKUP($A12,'Return Data'!$B$7:$R$2843,12,0)</f>
        <v>3.2075999999999998</v>
      </c>
      <c r="K12" s="66">
        <f t="shared" si="3"/>
        <v>6</v>
      </c>
      <c r="L12" s="65">
        <f>VLOOKUP($A12,'Return Data'!$B$7:$R$2843,13,0)</f>
        <v>8.9918999999999993</v>
      </c>
      <c r="M12" s="66">
        <f t="shared" si="4"/>
        <v>3</v>
      </c>
      <c r="N12" s="65">
        <f>VLOOKUP($A12,'Return Data'!$B$7:$R$2843,17,0)</f>
        <v>12.006</v>
      </c>
      <c r="O12" s="66">
        <f t="shared" si="5"/>
        <v>4</v>
      </c>
      <c r="P12" s="65">
        <f>VLOOKUP($A12,'Return Data'!$B$7:$R$2843,14,0)</f>
        <v>10.9834</v>
      </c>
      <c r="Q12" s="66">
        <f t="shared" si="6"/>
        <v>4</v>
      </c>
      <c r="R12" s="65">
        <f>VLOOKUP($A12,'Return Data'!$B$7:$R$2843,16,0)</f>
        <v>9.0373999999999999</v>
      </c>
      <c r="S12" s="67">
        <f t="shared" si="7"/>
        <v>15</v>
      </c>
    </row>
    <row r="13" spans="1:19" x14ac:dyDescent="0.3">
      <c r="A13" s="82" t="s">
        <v>1365</v>
      </c>
      <c r="B13" s="64">
        <f>VLOOKUP($A13,'Return Data'!$B$7:$R$2843,3,0)</f>
        <v>44302</v>
      </c>
      <c r="C13" s="65">
        <f>VLOOKUP($A13,'Return Data'!$B$7:$R$2843,4,0)</f>
        <v>19.824999999999999</v>
      </c>
      <c r="D13" s="65">
        <f>VLOOKUP($A13,'Return Data'!$B$7:$R$2843,9,0)</f>
        <v>31.138999999999999</v>
      </c>
      <c r="E13" s="66">
        <f t="shared" si="0"/>
        <v>1</v>
      </c>
      <c r="F13" s="65">
        <f>VLOOKUP($A13,'Return Data'!$B$7:$R$2843,10,0)</f>
        <v>5.3136000000000001</v>
      </c>
      <c r="G13" s="66">
        <f t="shared" si="1"/>
        <v>1</v>
      </c>
      <c r="H13" s="65">
        <f>VLOOKUP($A13,'Return Data'!$B$7:$R$2843,11,0)</f>
        <v>7.0309999999999997</v>
      </c>
      <c r="I13" s="66">
        <f t="shared" si="2"/>
        <v>1</v>
      </c>
      <c r="J13" s="65">
        <f>VLOOKUP($A13,'Return Data'!$B$7:$R$2843,12,0)</f>
        <v>6.79</v>
      </c>
      <c r="K13" s="66">
        <f t="shared" si="3"/>
        <v>1</v>
      </c>
      <c r="L13" s="65">
        <f>VLOOKUP($A13,'Return Data'!$B$7:$R$2843,13,0)</f>
        <v>11.550599999999999</v>
      </c>
      <c r="M13" s="66">
        <f t="shared" si="4"/>
        <v>1</v>
      </c>
      <c r="N13" s="65">
        <f>VLOOKUP($A13,'Return Data'!$B$7:$R$2843,17,0)</f>
        <v>12.395200000000001</v>
      </c>
      <c r="O13" s="66">
        <f t="shared" si="5"/>
        <v>1</v>
      </c>
      <c r="P13" s="65">
        <f>VLOOKUP($A13,'Return Data'!$B$7:$R$2843,14,0)</f>
        <v>10.7133</v>
      </c>
      <c r="Q13" s="66">
        <f t="shared" si="6"/>
        <v>5</v>
      </c>
      <c r="R13" s="65">
        <f>VLOOKUP($A13,'Return Data'!$B$7:$R$2843,16,0)</f>
        <v>10.007300000000001</v>
      </c>
      <c r="S13" s="67">
        <f t="shared" si="7"/>
        <v>7</v>
      </c>
    </row>
    <row r="14" spans="1:19" x14ac:dyDescent="0.3">
      <c r="A14" s="82" t="s">
        <v>1368</v>
      </c>
      <c r="B14" s="64">
        <f>VLOOKUP($A14,'Return Data'!$B$7:$R$2843,3,0)</f>
        <v>44302</v>
      </c>
      <c r="C14" s="65">
        <f>VLOOKUP($A14,'Return Data'!$B$7:$R$2843,4,0)</f>
        <v>50.607300000000002</v>
      </c>
      <c r="D14" s="65">
        <f>VLOOKUP($A14,'Return Data'!$B$7:$R$2843,9,0)</f>
        <v>14.5846</v>
      </c>
      <c r="E14" s="66">
        <f t="shared" si="0"/>
        <v>12</v>
      </c>
      <c r="F14" s="65">
        <f>VLOOKUP($A14,'Return Data'!$B$7:$R$2843,10,0)</f>
        <v>-1.641</v>
      </c>
      <c r="G14" s="66">
        <f t="shared" si="1"/>
        <v>13</v>
      </c>
      <c r="H14" s="65">
        <f>VLOOKUP($A14,'Return Data'!$B$7:$R$2843,11,0)</f>
        <v>0.92600000000000005</v>
      </c>
      <c r="I14" s="66">
        <f t="shared" si="2"/>
        <v>22</v>
      </c>
      <c r="J14" s="65">
        <f>VLOOKUP($A14,'Return Data'!$B$7:$R$2843,12,0)</f>
        <v>0.54659999999999997</v>
      </c>
      <c r="K14" s="66">
        <f t="shared" si="3"/>
        <v>22</v>
      </c>
      <c r="L14" s="65">
        <f>VLOOKUP($A14,'Return Data'!$B$7:$R$2843,13,0)</f>
        <v>5.0971000000000002</v>
      </c>
      <c r="M14" s="66">
        <f t="shared" si="4"/>
        <v>24</v>
      </c>
      <c r="N14" s="65">
        <f>VLOOKUP($A14,'Return Data'!$B$7:$R$2843,17,0)</f>
        <v>7.3563000000000001</v>
      </c>
      <c r="O14" s="66">
        <f t="shared" si="5"/>
        <v>24</v>
      </c>
      <c r="P14" s="65">
        <f>VLOOKUP($A14,'Return Data'!$B$7:$R$2843,14,0)</f>
        <v>7.3410000000000002</v>
      </c>
      <c r="Q14" s="66">
        <f t="shared" si="6"/>
        <v>24</v>
      </c>
      <c r="R14" s="65">
        <f>VLOOKUP($A14,'Return Data'!$B$7:$R$2843,16,0)</f>
        <v>7.9546000000000001</v>
      </c>
      <c r="S14" s="67">
        <f t="shared" si="7"/>
        <v>23</v>
      </c>
    </row>
    <row r="15" spans="1:19" x14ac:dyDescent="0.3">
      <c r="A15" s="82" t="s">
        <v>1370</v>
      </c>
      <c r="B15" s="64">
        <f>VLOOKUP($A15,'Return Data'!$B$7:$R$2843,3,0)</f>
        <v>44302</v>
      </c>
      <c r="C15" s="65">
        <f>VLOOKUP($A15,'Return Data'!$B$7:$R$2843,4,0)</f>
        <v>44.877400000000002</v>
      </c>
      <c r="D15" s="65">
        <f>VLOOKUP($A15,'Return Data'!$B$7:$R$2843,9,0)</f>
        <v>13.5397</v>
      </c>
      <c r="E15" s="66">
        <f t="shared" si="0"/>
        <v>16</v>
      </c>
      <c r="F15" s="65">
        <f>VLOOKUP($A15,'Return Data'!$B$7:$R$2843,10,0)</f>
        <v>-2.2688999999999999</v>
      </c>
      <c r="G15" s="66">
        <f t="shared" si="1"/>
        <v>16</v>
      </c>
      <c r="H15" s="65">
        <f>VLOOKUP($A15,'Return Data'!$B$7:$R$2843,11,0)</f>
        <v>1.2695000000000001</v>
      </c>
      <c r="I15" s="66">
        <f t="shared" si="2"/>
        <v>16</v>
      </c>
      <c r="J15" s="65">
        <f>VLOOKUP($A15,'Return Data'!$B$7:$R$2843,12,0)</f>
        <v>1.9309000000000001</v>
      </c>
      <c r="K15" s="66">
        <f t="shared" si="3"/>
        <v>14</v>
      </c>
      <c r="L15" s="65">
        <f>VLOOKUP($A15,'Return Data'!$B$7:$R$2843,13,0)</f>
        <v>6.6912000000000003</v>
      </c>
      <c r="M15" s="66">
        <f t="shared" si="4"/>
        <v>20</v>
      </c>
      <c r="N15" s="65">
        <f>VLOOKUP($A15,'Return Data'!$B$7:$R$2843,17,0)</f>
        <v>8.4987999999999992</v>
      </c>
      <c r="O15" s="66">
        <f t="shared" si="5"/>
        <v>22</v>
      </c>
      <c r="P15" s="65">
        <f>VLOOKUP($A15,'Return Data'!$B$7:$R$2843,14,0)</f>
        <v>7.8137999999999996</v>
      </c>
      <c r="Q15" s="66">
        <f t="shared" si="6"/>
        <v>22</v>
      </c>
      <c r="R15" s="65">
        <f>VLOOKUP($A15,'Return Data'!$B$7:$R$2843,16,0)</f>
        <v>8.4822000000000006</v>
      </c>
      <c r="S15" s="67">
        <f t="shared" si="7"/>
        <v>18</v>
      </c>
    </row>
    <row r="16" spans="1:19" x14ac:dyDescent="0.3">
      <c r="A16" s="82" t="s">
        <v>1372</v>
      </c>
      <c r="B16" s="64">
        <f>VLOOKUP($A16,'Return Data'!$B$7:$R$2843,3,0)</f>
        <v>44302</v>
      </c>
      <c r="C16" s="65">
        <f>VLOOKUP($A16,'Return Data'!$B$7:$R$2843,4,0)</f>
        <v>81.830600000000004</v>
      </c>
      <c r="D16" s="65">
        <f>VLOOKUP($A16,'Return Data'!$B$7:$R$2843,9,0)</f>
        <v>14.506</v>
      </c>
      <c r="E16" s="66">
        <f t="shared" si="0"/>
        <v>13</v>
      </c>
      <c r="F16" s="65">
        <f>VLOOKUP($A16,'Return Data'!$B$7:$R$2843,10,0)</f>
        <v>-1.2699999999999999E-2</v>
      </c>
      <c r="G16" s="66">
        <f t="shared" si="1"/>
        <v>9</v>
      </c>
      <c r="H16" s="65">
        <f>VLOOKUP($A16,'Return Data'!$B$7:$R$2843,11,0)</f>
        <v>3.5099</v>
      </c>
      <c r="I16" s="66">
        <f t="shared" si="2"/>
        <v>5</v>
      </c>
      <c r="J16" s="65">
        <f>VLOOKUP($A16,'Return Data'!$B$7:$R$2843,12,0)</f>
        <v>2.9287999999999998</v>
      </c>
      <c r="K16" s="66">
        <f t="shared" si="3"/>
        <v>7</v>
      </c>
      <c r="L16" s="65">
        <f>VLOOKUP($A16,'Return Data'!$B$7:$R$2843,13,0)</f>
        <v>9.7172999999999998</v>
      </c>
      <c r="M16" s="66">
        <f t="shared" si="4"/>
        <v>2</v>
      </c>
      <c r="N16" s="65">
        <f>VLOOKUP($A16,'Return Data'!$B$7:$R$2843,17,0)</f>
        <v>11.1662</v>
      </c>
      <c r="O16" s="66">
        <f t="shared" si="5"/>
        <v>9</v>
      </c>
      <c r="P16" s="65">
        <f>VLOOKUP($A16,'Return Data'!$B$7:$R$2843,14,0)</f>
        <v>9.4370999999999992</v>
      </c>
      <c r="Q16" s="66">
        <f t="shared" si="6"/>
        <v>14</v>
      </c>
      <c r="R16" s="65">
        <f>VLOOKUP($A16,'Return Data'!$B$7:$R$2843,16,0)</f>
        <v>9.3546999999999993</v>
      </c>
      <c r="S16" s="67">
        <f t="shared" si="7"/>
        <v>11</v>
      </c>
    </row>
    <row r="17" spans="1:19" x14ac:dyDescent="0.3">
      <c r="A17" s="82" t="s">
        <v>1374</v>
      </c>
      <c r="B17" s="64">
        <f>VLOOKUP($A17,'Return Data'!$B$7:$R$2843,3,0)</f>
        <v>44302</v>
      </c>
      <c r="C17" s="65">
        <f>VLOOKUP($A17,'Return Data'!$B$7:$R$2843,4,0)</f>
        <v>18.069900000000001</v>
      </c>
      <c r="D17" s="65">
        <f>VLOOKUP($A17,'Return Data'!$B$7:$R$2843,9,0)</f>
        <v>12.711499999999999</v>
      </c>
      <c r="E17" s="66">
        <f t="shared" si="0"/>
        <v>19</v>
      </c>
      <c r="F17" s="65">
        <f>VLOOKUP($A17,'Return Data'!$B$7:$R$2843,10,0)</f>
        <v>0.16880000000000001</v>
      </c>
      <c r="G17" s="66">
        <f t="shared" si="1"/>
        <v>6</v>
      </c>
      <c r="H17" s="65">
        <f>VLOOKUP($A17,'Return Data'!$B$7:$R$2843,11,0)</f>
        <v>2.6516000000000002</v>
      </c>
      <c r="I17" s="66">
        <f t="shared" si="2"/>
        <v>11</v>
      </c>
      <c r="J17" s="65">
        <f>VLOOKUP($A17,'Return Data'!$B$7:$R$2843,12,0)</f>
        <v>1.9068000000000001</v>
      </c>
      <c r="K17" s="66">
        <f t="shared" si="3"/>
        <v>15</v>
      </c>
      <c r="L17" s="65">
        <f>VLOOKUP($A17,'Return Data'!$B$7:$R$2843,13,0)</f>
        <v>6.2079000000000004</v>
      </c>
      <c r="M17" s="66">
        <f t="shared" si="4"/>
        <v>21</v>
      </c>
      <c r="N17" s="65">
        <f>VLOOKUP($A17,'Return Data'!$B$7:$R$2843,17,0)</f>
        <v>7.4466999999999999</v>
      </c>
      <c r="O17" s="66">
        <f t="shared" si="5"/>
        <v>23</v>
      </c>
      <c r="P17" s="65">
        <f>VLOOKUP($A17,'Return Data'!$B$7:$R$2843,14,0)</f>
        <v>7.657</v>
      </c>
      <c r="Q17" s="66">
        <f t="shared" si="6"/>
        <v>23</v>
      </c>
      <c r="R17" s="65">
        <f>VLOOKUP($A17,'Return Data'!$B$7:$R$2843,16,0)</f>
        <v>7.3167999999999997</v>
      </c>
      <c r="S17" s="67">
        <f t="shared" si="7"/>
        <v>24</v>
      </c>
    </row>
    <row r="18" spans="1:19" x14ac:dyDescent="0.3">
      <c r="A18" s="82" t="s">
        <v>1375</v>
      </c>
      <c r="B18" s="64">
        <f>VLOOKUP($A18,'Return Data'!$B$7:$R$2843,3,0)</f>
        <v>44302</v>
      </c>
      <c r="C18" s="65">
        <f>VLOOKUP($A18,'Return Data'!$B$7:$R$2843,4,0)</f>
        <v>29.0246</v>
      </c>
      <c r="D18" s="65">
        <f>VLOOKUP($A18,'Return Data'!$B$7:$R$2843,9,0)</f>
        <v>16.211400000000001</v>
      </c>
      <c r="E18" s="66">
        <f t="shared" si="0"/>
        <v>8</v>
      </c>
      <c r="F18" s="65">
        <f>VLOOKUP($A18,'Return Data'!$B$7:$R$2843,10,0)</f>
        <v>-2.9125000000000001</v>
      </c>
      <c r="G18" s="66">
        <f t="shared" si="1"/>
        <v>19</v>
      </c>
      <c r="H18" s="65">
        <f>VLOOKUP($A18,'Return Data'!$B$7:$R$2843,11,0)</f>
        <v>1.2333000000000001</v>
      </c>
      <c r="I18" s="66">
        <f t="shared" si="2"/>
        <v>17</v>
      </c>
      <c r="J18" s="65">
        <f>VLOOKUP($A18,'Return Data'!$B$7:$R$2843,12,0)</f>
        <v>1.8686</v>
      </c>
      <c r="K18" s="66">
        <f t="shared" si="3"/>
        <v>16</v>
      </c>
      <c r="L18" s="65">
        <f>VLOOKUP($A18,'Return Data'!$B$7:$R$2843,13,0)</f>
        <v>8.8620999999999999</v>
      </c>
      <c r="M18" s="66">
        <f t="shared" si="4"/>
        <v>4</v>
      </c>
      <c r="N18" s="65">
        <f>VLOOKUP($A18,'Return Data'!$B$7:$R$2843,17,0)</f>
        <v>12.2334</v>
      </c>
      <c r="O18" s="66">
        <f t="shared" si="5"/>
        <v>2</v>
      </c>
      <c r="P18" s="65">
        <f>VLOOKUP($A18,'Return Data'!$B$7:$R$2843,14,0)</f>
        <v>11.2362</v>
      </c>
      <c r="Q18" s="66">
        <f t="shared" si="6"/>
        <v>3</v>
      </c>
      <c r="R18" s="65">
        <f>VLOOKUP($A18,'Return Data'!$B$7:$R$2843,16,0)</f>
        <v>10.026300000000001</v>
      </c>
      <c r="S18" s="67">
        <f t="shared" si="7"/>
        <v>6</v>
      </c>
    </row>
    <row r="19" spans="1:19" x14ac:dyDescent="0.3">
      <c r="A19" s="82" t="s">
        <v>1378</v>
      </c>
      <c r="B19" s="64">
        <f>VLOOKUP($A19,'Return Data'!$B$7:$R$2843,3,0)</f>
        <v>44302</v>
      </c>
      <c r="C19" s="65">
        <f>VLOOKUP($A19,'Return Data'!$B$7:$R$2843,4,0)</f>
        <v>2401.5387000000001</v>
      </c>
      <c r="D19" s="65">
        <f>VLOOKUP($A19,'Return Data'!$B$7:$R$2843,9,0)</f>
        <v>13.9681</v>
      </c>
      <c r="E19" s="66">
        <f t="shared" si="0"/>
        <v>15</v>
      </c>
      <c r="F19" s="65">
        <f>VLOOKUP($A19,'Return Data'!$B$7:$R$2843,10,0)</f>
        <v>-1.9984999999999999</v>
      </c>
      <c r="G19" s="66">
        <f t="shared" si="1"/>
        <v>14</v>
      </c>
      <c r="H19" s="65">
        <f>VLOOKUP($A19,'Return Data'!$B$7:$R$2843,11,0)</f>
        <v>1.3081</v>
      </c>
      <c r="I19" s="66">
        <f t="shared" si="2"/>
        <v>15</v>
      </c>
      <c r="J19" s="65">
        <f>VLOOKUP($A19,'Return Data'!$B$7:$R$2843,12,0)</f>
        <v>0.39889999999999998</v>
      </c>
      <c r="K19" s="66">
        <f t="shared" si="3"/>
        <v>23</v>
      </c>
      <c r="L19" s="65">
        <f>VLOOKUP($A19,'Return Data'!$B$7:$R$2843,13,0)</f>
        <v>5.7087000000000003</v>
      </c>
      <c r="M19" s="66">
        <f t="shared" si="4"/>
        <v>22</v>
      </c>
      <c r="N19" s="65">
        <f>VLOOKUP($A19,'Return Data'!$B$7:$R$2843,17,0)</f>
        <v>8.6485000000000003</v>
      </c>
      <c r="O19" s="66">
        <f t="shared" si="5"/>
        <v>21</v>
      </c>
      <c r="P19" s="65">
        <f>VLOOKUP($A19,'Return Data'!$B$7:$R$2843,14,0)</f>
        <v>8.4261999999999997</v>
      </c>
      <c r="Q19" s="66">
        <f t="shared" si="6"/>
        <v>19</v>
      </c>
      <c r="R19" s="65">
        <f>VLOOKUP($A19,'Return Data'!$B$7:$R$2843,16,0)</f>
        <v>8.2431000000000001</v>
      </c>
      <c r="S19" s="67">
        <f t="shared" si="7"/>
        <v>22</v>
      </c>
    </row>
    <row r="20" spans="1:19" x14ac:dyDescent="0.3">
      <c r="A20" s="82" t="s">
        <v>1379</v>
      </c>
      <c r="B20" s="64">
        <f>VLOOKUP($A20,'Return Data'!$B$7:$R$2843,3,0)</f>
        <v>44302</v>
      </c>
      <c r="C20" s="65">
        <f>VLOOKUP($A20,'Return Data'!$B$7:$R$2843,4,0)</f>
        <v>84.208200000000005</v>
      </c>
      <c r="D20" s="65">
        <f>VLOOKUP($A20,'Return Data'!$B$7:$R$2843,9,0)</f>
        <v>14.214700000000001</v>
      </c>
      <c r="E20" s="66">
        <f t="shared" si="0"/>
        <v>14</v>
      </c>
      <c r="F20" s="65">
        <f>VLOOKUP($A20,'Return Data'!$B$7:$R$2843,10,0)</f>
        <v>-3.6391</v>
      </c>
      <c r="G20" s="66">
        <f t="shared" si="1"/>
        <v>22</v>
      </c>
      <c r="H20" s="65">
        <f>VLOOKUP($A20,'Return Data'!$B$7:$R$2843,11,0)</f>
        <v>3.6833999999999998</v>
      </c>
      <c r="I20" s="66">
        <f t="shared" si="2"/>
        <v>3</v>
      </c>
      <c r="J20" s="65">
        <f>VLOOKUP($A20,'Return Data'!$B$7:$R$2843,12,0)</f>
        <v>3.2256</v>
      </c>
      <c r="K20" s="66">
        <f t="shared" si="3"/>
        <v>5</v>
      </c>
      <c r="L20" s="65">
        <f>VLOOKUP($A20,'Return Data'!$B$7:$R$2843,13,0)</f>
        <v>8.2880000000000003</v>
      </c>
      <c r="M20" s="66">
        <f t="shared" si="4"/>
        <v>9</v>
      </c>
      <c r="N20" s="65">
        <f>VLOOKUP($A20,'Return Data'!$B$7:$R$2843,17,0)</f>
        <v>10.996499999999999</v>
      </c>
      <c r="O20" s="66">
        <f t="shared" si="5"/>
        <v>12</v>
      </c>
      <c r="P20" s="65">
        <f>VLOOKUP($A20,'Return Data'!$B$7:$R$2843,14,0)</f>
        <v>10.1295</v>
      </c>
      <c r="Q20" s="66">
        <f t="shared" si="6"/>
        <v>12</v>
      </c>
      <c r="R20" s="65">
        <f>VLOOKUP($A20,'Return Data'!$B$7:$R$2843,16,0)</f>
        <v>9.1461000000000006</v>
      </c>
      <c r="S20" s="67">
        <f t="shared" si="7"/>
        <v>13</v>
      </c>
    </row>
    <row r="21" spans="1:19" x14ac:dyDescent="0.3">
      <c r="A21" s="82" t="s">
        <v>1381</v>
      </c>
      <c r="B21" s="64">
        <f>VLOOKUP($A21,'Return Data'!$B$7:$R$2843,3,0)</f>
        <v>44302</v>
      </c>
      <c r="C21" s="65">
        <f>VLOOKUP($A21,'Return Data'!$B$7:$R$2843,4,0)</f>
        <v>58.361400000000003</v>
      </c>
      <c r="D21" s="65">
        <f>VLOOKUP($A21,'Return Data'!$B$7:$R$2843,9,0)</f>
        <v>15.1023</v>
      </c>
      <c r="E21" s="66">
        <f t="shared" si="0"/>
        <v>11</v>
      </c>
      <c r="F21" s="65">
        <f>VLOOKUP($A21,'Return Data'!$B$7:$R$2843,10,0)</f>
        <v>-4.0667999999999997</v>
      </c>
      <c r="G21" s="66">
        <f t="shared" si="1"/>
        <v>23</v>
      </c>
      <c r="H21" s="65">
        <f>VLOOKUP($A21,'Return Data'!$B$7:$R$2843,11,0)</f>
        <v>1.1846000000000001</v>
      </c>
      <c r="I21" s="66">
        <f t="shared" si="2"/>
        <v>18</v>
      </c>
      <c r="J21" s="65">
        <f>VLOOKUP($A21,'Return Data'!$B$7:$R$2843,12,0)</f>
        <v>2.0427</v>
      </c>
      <c r="K21" s="66">
        <f t="shared" si="3"/>
        <v>13</v>
      </c>
      <c r="L21" s="65">
        <f>VLOOKUP($A21,'Return Data'!$B$7:$R$2843,13,0)</f>
        <v>8.0363000000000007</v>
      </c>
      <c r="M21" s="66">
        <f t="shared" si="4"/>
        <v>12</v>
      </c>
      <c r="N21" s="65">
        <f>VLOOKUP($A21,'Return Data'!$B$7:$R$2843,17,0)</f>
        <v>9.8080999999999996</v>
      </c>
      <c r="O21" s="66">
        <f t="shared" si="5"/>
        <v>17</v>
      </c>
      <c r="P21" s="65">
        <f>VLOOKUP($A21,'Return Data'!$B$7:$R$2843,14,0)</f>
        <v>8.9438999999999993</v>
      </c>
      <c r="Q21" s="66">
        <f t="shared" si="6"/>
        <v>16</v>
      </c>
      <c r="R21" s="65">
        <f>VLOOKUP($A21,'Return Data'!$B$7:$R$2843,16,0)</f>
        <v>9.9308999999999994</v>
      </c>
      <c r="S21" s="67">
        <f t="shared" si="7"/>
        <v>9</v>
      </c>
    </row>
    <row r="22" spans="1:19" x14ac:dyDescent="0.3">
      <c r="A22" s="82" t="s">
        <v>1383</v>
      </c>
      <c r="B22" s="64">
        <f>VLOOKUP($A22,'Return Data'!$B$7:$R$2843,3,0)</f>
        <v>44302</v>
      </c>
      <c r="C22" s="65">
        <f>VLOOKUP($A22,'Return Data'!$B$7:$R$2843,4,0)</f>
        <v>51.328600000000002</v>
      </c>
      <c r="D22" s="65">
        <f>VLOOKUP($A22,'Return Data'!$B$7:$R$2843,9,0)</f>
        <v>12.706099999999999</v>
      </c>
      <c r="E22" s="66">
        <f t="shared" si="0"/>
        <v>20</v>
      </c>
      <c r="F22" s="65">
        <f>VLOOKUP($A22,'Return Data'!$B$7:$R$2843,10,0)</f>
        <v>0.67079999999999995</v>
      </c>
      <c r="G22" s="66">
        <f t="shared" si="1"/>
        <v>5</v>
      </c>
      <c r="H22" s="65">
        <f>VLOOKUP($A22,'Return Data'!$B$7:$R$2843,11,0)</f>
        <v>2.7696000000000001</v>
      </c>
      <c r="I22" s="66">
        <f t="shared" si="2"/>
        <v>9</v>
      </c>
      <c r="J22" s="65">
        <f>VLOOKUP($A22,'Return Data'!$B$7:$R$2843,12,0)</f>
        <v>2.7867999999999999</v>
      </c>
      <c r="K22" s="66">
        <f t="shared" si="3"/>
        <v>8</v>
      </c>
      <c r="L22" s="65">
        <f>VLOOKUP($A22,'Return Data'!$B$7:$R$2843,13,0)</f>
        <v>7.8250000000000002</v>
      </c>
      <c r="M22" s="66">
        <f t="shared" si="4"/>
        <v>14</v>
      </c>
      <c r="N22" s="65">
        <f>VLOOKUP($A22,'Return Data'!$B$7:$R$2843,17,0)</f>
        <v>10.805999999999999</v>
      </c>
      <c r="O22" s="66">
        <f t="shared" si="5"/>
        <v>13</v>
      </c>
      <c r="P22" s="65">
        <f>VLOOKUP($A22,'Return Data'!$B$7:$R$2843,14,0)</f>
        <v>10.219799999999999</v>
      </c>
      <c r="Q22" s="66">
        <f t="shared" si="6"/>
        <v>10</v>
      </c>
      <c r="R22" s="65">
        <f>VLOOKUP($A22,'Return Data'!$B$7:$R$2843,16,0)</f>
        <v>8.4723000000000006</v>
      </c>
      <c r="S22" s="67">
        <f t="shared" si="7"/>
        <v>19</v>
      </c>
    </row>
    <row r="23" spans="1:19" x14ac:dyDescent="0.3">
      <c r="A23" s="82" t="s">
        <v>1386</v>
      </c>
      <c r="B23" s="64">
        <f>VLOOKUP($A23,'Return Data'!$B$7:$R$2843,3,0)</f>
        <v>44302</v>
      </c>
      <c r="C23" s="65">
        <f>VLOOKUP($A23,'Return Data'!$B$7:$R$2843,4,0)</f>
        <v>32.762300000000003</v>
      </c>
      <c r="D23" s="65">
        <f>VLOOKUP($A23,'Return Data'!$B$7:$R$2843,9,0)</f>
        <v>17.288499999999999</v>
      </c>
      <c r="E23" s="66">
        <f t="shared" si="0"/>
        <v>5</v>
      </c>
      <c r="F23" s="65">
        <f>VLOOKUP($A23,'Return Data'!$B$7:$R$2843,10,0)</f>
        <v>-2.0487000000000002</v>
      </c>
      <c r="G23" s="66">
        <f t="shared" si="1"/>
        <v>15</v>
      </c>
      <c r="H23" s="65">
        <f>VLOOKUP($A23,'Return Data'!$B$7:$R$2843,11,0)</f>
        <v>1.6658999999999999</v>
      </c>
      <c r="I23" s="66">
        <f t="shared" si="2"/>
        <v>14</v>
      </c>
      <c r="J23" s="65">
        <f>VLOOKUP($A23,'Return Data'!$B$7:$R$2843,12,0)</f>
        <v>1.7157</v>
      </c>
      <c r="K23" s="66">
        <f t="shared" si="3"/>
        <v>18</v>
      </c>
      <c r="L23" s="65">
        <f>VLOOKUP($A23,'Return Data'!$B$7:$R$2843,13,0)</f>
        <v>7.4103000000000003</v>
      </c>
      <c r="M23" s="66">
        <f t="shared" si="4"/>
        <v>16</v>
      </c>
      <c r="N23" s="65">
        <f>VLOOKUP($A23,'Return Data'!$B$7:$R$2843,17,0)</f>
        <v>11.2209</v>
      </c>
      <c r="O23" s="66">
        <f t="shared" si="5"/>
        <v>8</v>
      </c>
      <c r="P23" s="65">
        <f>VLOOKUP($A23,'Return Data'!$B$7:$R$2843,14,0)</f>
        <v>10.513500000000001</v>
      </c>
      <c r="Q23" s="66">
        <f t="shared" si="6"/>
        <v>6</v>
      </c>
      <c r="R23" s="65">
        <f>VLOOKUP($A23,'Return Data'!$B$7:$R$2843,16,0)</f>
        <v>10.783200000000001</v>
      </c>
      <c r="S23" s="67">
        <f t="shared" si="7"/>
        <v>1</v>
      </c>
    </row>
    <row r="24" spans="1:19" x14ac:dyDescent="0.3">
      <c r="A24" s="82" t="s">
        <v>1388</v>
      </c>
      <c r="B24" s="64">
        <f>VLOOKUP($A24,'Return Data'!$B$7:$R$2843,3,0)</f>
        <v>44302</v>
      </c>
      <c r="C24" s="65">
        <f>VLOOKUP($A24,'Return Data'!$B$7:$R$2843,4,0)</f>
        <v>24.765799999999999</v>
      </c>
      <c r="D24" s="65">
        <f>VLOOKUP($A24,'Return Data'!$B$7:$R$2843,9,0)</f>
        <v>16.712</v>
      </c>
      <c r="E24" s="66">
        <f t="shared" si="0"/>
        <v>7</v>
      </c>
      <c r="F24" s="65">
        <f>VLOOKUP($A24,'Return Data'!$B$7:$R$2843,10,0)</f>
        <v>1.6358999999999999</v>
      </c>
      <c r="G24" s="66">
        <f t="shared" si="1"/>
        <v>3</v>
      </c>
      <c r="H24" s="65">
        <f>VLOOKUP($A24,'Return Data'!$B$7:$R$2843,11,0)</f>
        <v>3.2747000000000002</v>
      </c>
      <c r="I24" s="66">
        <f t="shared" si="2"/>
        <v>6</v>
      </c>
      <c r="J24" s="65">
        <f>VLOOKUP($A24,'Return Data'!$B$7:$R$2843,12,0)</f>
        <v>3.5468000000000002</v>
      </c>
      <c r="K24" s="66">
        <f t="shared" si="3"/>
        <v>3</v>
      </c>
      <c r="L24" s="65">
        <f>VLOOKUP($A24,'Return Data'!$B$7:$R$2843,13,0)</f>
        <v>7.9810999999999996</v>
      </c>
      <c r="M24" s="66">
        <f t="shared" si="4"/>
        <v>13</v>
      </c>
      <c r="N24" s="65">
        <f>VLOOKUP($A24,'Return Data'!$B$7:$R$2843,17,0)</f>
        <v>9.6594999999999995</v>
      </c>
      <c r="O24" s="66">
        <f t="shared" si="5"/>
        <v>18</v>
      </c>
      <c r="P24" s="65">
        <f>VLOOKUP($A24,'Return Data'!$B$7:$R$2843,14,0)</f>
        <v>8.7960999999999991</v>
      </c>
      <c r="Q24" s="66">
        <f t="shared" si="6"/>
        <v>17</v>
      </c>
      <c r="R24" s="65">
        <f>VLOOKUP($A24,'Return Data'!$B$7:$R$2843,16,0)</f>
        <v>8.4056999999999995</v>
      </c>
      <c r="S24" s="67">
        <f t="shared" si="7"/>
        <v>20</v>
      </c>
    </row>
    <row r="25" spans="1:19" x14ac:dyDescent="0.3">
      <c r="A25" s="82" t="s">
        <v>1389</v>
      </c>
      <c r="B25" s="64">
        <f>VLOOKUP($A25,'Return Data'!$B$7:$R$2843,3,0)</f>
        <v>44302</v>
      </c>
      <c r="C25" s="65">
        <f>VLOOKUP($A25,'Return Data'!$B$7:$R$2843,4,0)</f>
        <v>52.426200000000001</v>
      </c>
      <c r="D25" s="65">
        <f>VLOOKUP($A25,'Return Data'!$B$7:$R$2843,9,0)</f>
        <v>13.240600000000001</v>
      </c>
      <c r="E25" s="66">
        <f t="shared" si="0"/>
        <v>18</v>
      </c>
      <c r="F25" s="65">
        <f>VLOOKUP($A25,'Return Data'!$B$7:$R$2843,10,0)</f>
        <v>2.4887999999999999</v>
      </c>
      <c r="G25" s="66">
        <f t="shared" si="1"/>
        <v>2</v>
      </c>
      <c r="H25" s="65">
        <f>VLOOKUP($A25,'Return Data'!$B$7:$R$2843,11,0)</f>
        <v>4.1532999999999998</v>
      </c>
      <c r="I25" s="66">
        <f t="shared" si="2"/>
        <v>2</v>
      </c>
      <c r="J25" s="65">
        <f>VLOOKUP($A25,'Return Data'!$B$7:$R$2843,12,0)</f>
        <v>3.3995000000000002</v>
      </c>
      <c r="K25" s="66">
        <f t="shared" si="3"/>
        <v>4</v>
      </c>
      <c r="L25" s="65">
        <f>VLOOKUP($A25,'Return Data'!$B$7:$R$2843,13,0)</f>
        <v>8.8117999999999999</v>
      </c>
      <c r="M25" s="66">
        <f t="shared" si="4"/>
        <v>5</v>
      </c>
      <c r="N25" s="65">
        <f>VLOOKUP($A25,'Return Data'!$B$7:$R$2843,17,0)</f>
        <v>12.0045</v>
      </c>
      <c r="O25" s="66">
        <f t="shared" si="5"/>
        <v>5</v>
      </c>
      <c r="P25" s="65">
        <f>VLOOKUP($A25,'Return Data'!$B$7:$R$2843,14,0)</f>
        <v>10.2203</v>
      </c>
      <c r="Q25" s="66">
        <f t="shared" si="6"/>
        <v>9</v>
      </c>
      <c r="R25" s="65">
        <f>VLOOKUP($A25,'Return Data'!$B$7:$R$2843,16,0)</f>
        <v>10.377800000000001</v>
      </c>
      <c r="S25" s="67">
        <f t="shared" si="7"/>
        <v>4</v>
      </c>
    </row>
    <row r="26" spans="1:19" x14ac:dyDescent="0.3">
      <c r="A26" s="82" t="s">
        <v>1391</v>
      </c>
      <c r="B26" s="64">
        <f>VLOOKUP($A26,'Return Data'!$B$7:$R$2843,3,0)</f>
        <v>44302</v>
      </c>
      <c r="C26" s="65">
        <f>VLOOKUP($A26,'Return Data'!$B$7:$R$2843,4,0)</f>
        <v>65.837599999999995</v>
      </c>
      <c r="D26" s="65">
        <f>VLOOKUP($A26,'Return Data'!$B$7:$R$2843,9,0)</f>
        <v>9.9153000000000002</v>
      </c>
      <c r="E26" s="66">
        <f t="shared" si="0"/>
        <v>22</v>
      </c>
      <c r="F26" s="65">
        <f>VLOOKUP($A26,'Return Data'!$B$7:$R$2843,10,0)</f>
        <v>-5.3194999999999997</v>
      </c>
      <c r="G26" s="66">
        <f t="shared" si="1"/>
        <v>24</v>
      </c>
      <c r="H26" s="65">
        <f>VLOOKUP($A26,'Return Data'!$B$7:$R$2843,11,0)</f>
        <v>0.34539999999999998</v>
      </c>
      <c r="I26" s="66">
        <f t="shared" si="2"/>
        <v>24</v>
      </c>
      <c r="J26" s="65">
        <f>VLOOKUP($A26,'Return Data'!$B$7:$R$2843,12,0)</f>
        <v>0.224</v>
      </c>
      <c r="K26" s="66">
        <f t="shared" si="3"/>
        <v>24</v>
      </c>
      <c r="L26" s="65">
        <f>VLOOKUP($A26,'Return Data'!$B$7:$R$2843,13,0)</f>
        <v>5.5781999999999998</v>
      </c>
      <c r="M26" s="66">
        <f t="shared" si="4"/>
        <v>23</v>
      </c>
      <c r="N26" s="65">
        <f>VLOOKUP($A26,'Return Data'!$B$7:$R$2843,17,0)</f>
        <v>8.8360000000000003</v>
      </c>
      <c r="O26" s="66">
        <f t="shared" si="5"/>
        <v>20</v>
      </c>
      <c r="P26" s="65">
        <f>VLOOKUP($A26,'Return Data'!$B$7:$R$2843,14,0)</f>
        <v>8.2467000000000006</v>
      </c>
      <c r="Q26" s="66">
        <f t="shared" si="6"/>
        <v>21</v>
      </c>
      <c r="R26" s="65">
        <f>VLOOKUP($A26,'Return Data'!$B$7:$R$2843,16,0)</f>
        <v>8.8767999999999994</v>
      </c>
      <c r="S26" s="67">
        <f t="shared" si="7"/>
        <v>16</v>
      </c>
    </row>
    <row r="27" spans="1:19" x14ac:dyDescent="0.3">
      <c r="A27" s="82" t="s">
        <v>1393</v>
      </c>
      <c r="B27" s="64">
        <f>VLOOKUP($A27,'Return Data'!$B$7:$R$2843,3,0)</f>
        <v>44302</v>
      </c>
      <c r="C27" s="65">
        <f>VLOOKUP($A27,'Return Data'!$B$7:$R$2843,4,0)</f>
        <v>50.333100000000002</v>
      </c>
      <c r="D27" s="65">
        <f>VLOOKUP($A27,'Return Data'!$B$7:$R$2843,9,0)</f>
        <v>10.1074</v>
      </c>
      <c r="E27" s="66">
        <f t="shared" si="0"/>
        <v>21</v>
      </c>
      <c r="F27" s="65">
        <f>VLOOKUP($A27,'Return Data'!$B$7:$R$2843,10,0)</f>
        <v>-6.6100000000000006E-2</v>
      </c>
      <c r="G27" s="66">
        <f t="shared" si="1"/>
        <v>10</v>
      </c>
      <c r="H27" s="65">
        <f>VLOOKUP($A27,'Return Data'!$B$7:$R$2843,11,0)</f>
        <v>2.1732999999999998</v>
      </c>
      <c r="I27" s="66">
        <f t="shared" si="2"/>
        <v>12</v>
      </c>
      <c r="J27" s="65">
        <f>VLOOKUP($A27,'Return Data'!$B$7:$R$2843,12,0)</f>
        <v>1.1877</v>
      </c>
      <c r="K27" s="66">
        <f t="shared" si="3"/>
        <v>21</v>
      </c>
      <c r="L27" s="65">
        <f>VLOOKUP($A27,'Return Data'!$B$7:$R$2843,13,0)</f>
        <v>6.8707000000000003</v>
      </c>
      <c r="M27" s="66">
        <f t="shared" si="4"/>
        <v>18</v>
      </c>
      <c r="N27" s="65">
        <f>VLOOKUP($A27,'Return Data'!$B$7:$R$2843,17,0)</f>
        <v>10.0495</v>
      </c>
      <c r="O27" s="66">
        <f t="shared" si="5"/>
        <v>15</v>
      </c>
      <c r="P27" s="65">
        <f>VLOOKUP($A27,'Return Data'!$B$7:$R$2843,14,0)</f>
        <v>9.0513999999999992</v>
      </c>
      <c r="Q27" s="66">
        <f t="shared" si="6"/>
        <v>15</v>
      </c>
      <c r="R27" s="65">
        <f>VLOOKUP($A27,'Return Data'!$B$7:$R$2843,16,0)</f>
        <v>9.4321999999999999</v>
      </c>
      <c r="S27" s="67">
        <f t="shared" si="7"/>
        <v>10</v>
      </c>
    </row>
    <row r="28" spans="1:19" x14ac:dyDescent="0.3">
      <c r="A28" s="82" t="s">
        <v>870</v>
      </c>
      <c r="B28" s="64">
        <f>VLOOKUP($A28,'Return Data'!$B$7:$R$2843,3,0)</f>
        <v>44302</v>
      </c>
      <c r="C28" s="65">
        <f>VLOOKUP($A28,'Return Data'!$B$7:$R$2843,4,0)</f>
        <v>17.857600000000001</v>
      </c>
      <c r="D28" s="65">
        <f>VLOOKUP($A28,'Return Data'!$B$7:$R$2843,9,0)</f>
        <v>13.403600000000001</v>
      </c>
      <c r="E28" s="66">
        <f t="shared" si="0"/>
        <v>17</v>
      </c>
      <c r="F28" s="65">
        <f>VLOOKUP($A28,'Return Data'!$B$7:$R$2843,10,0)</f>
        <v>1.5807</v>
      </c>
      <c r="G28" s="66">
        <f t="shared" si="1"/>
        <v>4</v>
      </c>
      <c r="H28" s="65">
        <f>VLOOKUP($A28,'Return Data'!$B$7:$R$2843,11,0)</f>
        <v>2.9376000000000002</v>
      </c>
      <c r="I28" s="66">
        <f t="shared" si="2"/>
        <v>8</v>
      </c>
      <c r="J28" s="65">
        <f>VLOOKUP($A28,'Return Data'!$B$7:$R$2843,12,0)</f>
        <v>2.5257999999999998</v>
      </c>
      <c r="K28" s="66">
        <f t="shared" si="3"/>
        <v>11</v>
      </c>
      <c r="L28" s="65">
        <f>VLOOKUP($A28,'Return Data'!$B$7:$R$2843,13,0)</f>
        <v>8.1786999999999992</v>
      </c>
      <c r="M28" s="66">
        <f t="shared" si="4"/>
        <v>11</v>
      </c>
      <c r="N28" s="65">
        <f>VLOOKUP($A28,'Return Data'!$B$7:$R$2843,17,0)</f>
        <v>11.0053</v>
      </c>
      <c r="O28" s="66">
        <f t="shared" si="5"/>
        <v>11</v>
      </c>
      <c r="P28" s="65">
        <f>VLOOKUP($A28,'Return Data'!$B$7:$R$2843,14,0)</f>
        <v>9.6658000000000008</v>
      </c>
      <c r="Q28" s="66">
        <f t="shared" si="6"/>
        <v>13</v>
      </c>
      <c r="R28" s="65">
        <f>VLOOKUP($A28,'Return Data'!$B$7:$R$2843,16,0)</f>
        <v>9.2431000000000001</v>
      </c>
      <c r="S28" s="67">
        <f t="shared" si="7"/>
        <v>12</v>
      </c>
    </row>
    <row r="29" spans="1:19" x14ac:dyDescent="0.3">
      <c r="A29" s="82" t="s">
        <v>873</v>
      </c>
      <c r="B29" s="64">
        <f>VLOOKUP($A29,'Return Data'!$B$7:$R$2843,3,0)</f>
        <v>44302</v>
      </c>
      <c r="C29" s="65">
        <f>VLOOKUP($A29,'Return Data'!$B$7:$R$2843,4,0)</f>
        <v>19.2545</v>
      </c>
      <c r="D29" s="65">
        <f>VLOOKUP($A29,'Return Data'!$B$7:$R$2843,9,0)</f>
        <v>16.902699999999999</v>
      </c>
      <c r="E29" s="66">
        <f t="shared" si="0"/>
        <v>6</v>
      </c>
      <c r="F29" s="65">
        <f>VLOOKUP($A29,'Return Data'!$B$7:$R$2843,10,0)</f>
        <v>-2.5583</v>
      </c>
      <c r="G29" s="66">
        <f t="shared" si="1"/>
        <v>17</v>
      </c>
      <c r="H29" s="65">
        <f>VLOOKUP($A29,'Return Data'!$B$7:$R$2843,11,0)</f>
        <v>1.0902000000000001</v>
      </c>
      <c r="I29" s="66">
        <f t="shared" si="2"/>
        <v>20</v>
      </c>
      <c r="J29" s="65">
        <f>VLOOKUP($A29,'Return Data'!$B$7:$R$2843,12,0)</f>
        <v>2.5589</v>
      </c>
      <c r="K29" s="66">
        <f t="shared" si="3"/>
        <v>10</v>
      </c>
      <c r="L29" s="65">
        <f>VLOOKUP($A29,'Return Data'!$B$7:$R$2843,13,0)</f>
        <v>8.7665000000000006</v>
      </c>
      <c r="M29" s="66">
        <f t="shared" si="4"/>
        <v>6</v>
      </c>
      <c r="N29" s="65">
        <f>VLOOKUP($A29,'Return Data'!$B$7:$R$2843,17,0)</f>
        <v>12.0441</v>
      </c>
      <c r="O29" s="66">
        <f t="shared" si="5"/>
        <v>3</v>
      </c>
      <c r="P29" s="65">
        <f>VLOOKUP($A29,'Return Data'!$B$7:$R$2843,14,0)</f>
        <v>11.2464</v>
      </c>
      <c r="Q29" s="66">
        <f t="shared" si="6"/>
        <v>2</v>
      </c>
      <c r="R29" s="65">
        <f>VLOOKUP($A29,'Return Data'!$B$7:$R$2843,16,0)</f>
        <v>10.4406</v>
      </c>
      <c r="S29" s="67">
        <f t="shared" si="7"/>
        <v>3</v>
      </c>
    </row>
    <row r="30" spans="1:19" x14ac:dyDescent="0.3">
      <c r="A30" s="82" t="s">
        <v>874</v>
      </c>
      <c r="B30" s="64">
        <f>VLOOKUP($A30,'Return Data'!$B$7:$R$2843,3,0)</f>
        <v>44302</v>
      </c>
      <c r="C30" s="65">
        <f>VLOOKUP($A30,'Return Data'!$B$7:$R$2843,4,0)</f>
        <v>35.843800000000002</v>
      </c>
      <c r="D30" s="65">
        <f>VLOOKUP($A30,'Return Data'!$B$7:$R$2843,9,0)</f>
        <v>18.571899999999999</v>
      </c>
      <c r="E30" s="66">
        <f t="shared" si="0"/>
        <v>4</v>
      </c>
      <c r="F30" s="65">
        <f>VLOOKUP($A30,'Return Data'!$B$7:$R$2843,10,0)</f>
        <v>-3.3742999999999999</v>
      </c>
      <c r="G30" s="66">
        <f t="shared" si="1"/>
        <v>21</v>
      </c>
      <c r="H30" s="65">
        <f>VLOOKUP($A30,'Return Data'!$B$7:$R$2843,11,0)</f>
        <v>1.0597000000000001</v>
      </c>
      <c r="I30" s="66">
        <f t="shared" si="2"/>
        <v>21</v>
      </c>
      <c r="J30" s="65">
        <f>VLOOKUP($A30,'Return Data'!$B$7:$R$2843,12,0)</f>
        <v>1.4376</v>
      </c>
      <c r="K30" s="66">
        <f t="shared" si="3"/>
        <v>20</v>
      </c>
      <c r="L30" s="65">
        <f>VLOOKUP($A30,'Return Data'!$B$7:$R$2843,13,0)</f>
        <v>8.2087000000000003</v>
      </c>
      <c r="M30" s="66">
        <f t="shared" si="4"/>
        <v>10</v>
      </c>
      <c r="N30" s="65">
        <f>VLOOKUP($A30,'Return Data'!$B$7:$R$2843,17,0)</f>
        <v>11.9636</v>
      </c>
      <c r="O30" s="66">
        <f t="shared" si="5"/>
        <v>6</v>
      </c>
      <c r="P30" s="65">
        <f>VLOOKUP($A30,'Return Data'!$B$7:$R$2843,14,0)</f>
        <v>11.807499999999999</v>
      </c>
      <c r="Q30" s="66">
        <f t="shared" si="6"/>
        <v>1</v>
      </c>
      <c r="R30" s="65">
        <f>VLOOKUP($A30,'Return Data'!$B$7:$R$2843,16,0)</f>
        <v>10.444599999999999</v>
      </c>
      <c r="S30" s="67">
        <f t="shared" si="7"/>
        <v>2</v>
      </c>
    </row>
    <row r="31" spans="1:19" x14ac:dyDescent="0.3">
      <c r="A31" s="82" t="s">
        <v>877</v>
      </c>
      <c r="B31" s="64">
        <f>VLOOKUP($A31,'Return Data'!$B$7:$R$2843,3,0)</f>
        <v>44302</v>
      </c>
      <c r="C31" s="65">
        <f>VLOOKUP($A31,'Return Data'!$B$7:$R$2843,4,0)</f>
        <v>50.569099999999999</v>
      </c>
      <c r="D31" s="65">
        <f>VLOOKUP($A31,'Return Data'!$B$7:$R$2843,9,0)</f>
        <v>18.8035</v>
      </c>
      <c r="E31" s="66">
        <f t="shared" si="0"/>
        <v>3</v>
      </c>
      <c r="F31" s="65">
        <f>VLOOKUP($A31,'Return Data'!$B$7:$R$2843,10,0)</f>
        <v>-3.1227999999999998</v>
      </c>
      <c r="G31" s="66">
        <f t="shared" si="1"/>
        <v>20</v>
      </c>
      <c r="H31" s="65">
        <f>VLOOKUP($A31,'Return Data'!$B$7:$R$2843,11,0)</f>
        <v>0.80789999999999995</v>
      </c>
      <c r="I31" s="66">
        <f t="shared" si="2"/>
        <v>23</v>
      </c>
      <c r="J31" s="65">
        <f>VLOOKUP($A31,'Return Data'!$B$7:$R$2843,12,0)</f>
        <v>1.7275</v>
      </c>
      <c r="K31" s="66">
        <f t="shared" si="3"/>
        <v>17</v>
      </c>
      <c r="L31" s="65">
        <f>VLOOKUP($A31,'Return Data'!$B$7:$R$2843,13,0)</f>
        <v>7.3689999999999998</v>
      </c>
      <c r="M31" s="66">
        <f t="shared" si="4"/>
        <v>17</v>
      </c>
      <c r="N31" s="65">
        <f>VLOOKUP($A31,'Return Data'!$B$7:$R$2843,17,0)</f>
        <v>10.7431</v>
      </c>
      <c r="O31" s="66">
        <f t="shared" si="5"/>
        <v>14</v>
      </c>
      <c r="P31" s="65">
        <f>VLOOKUP($A31,'Return Data'!$B$7:$R$2843,14,0)</f>
        <v>10.457700000000001</v>
      </c>
      <c r="Q31" s="66">
        <f t="shared" si="6"/>
        <v>7</v>
      </c>
      <c r="R31" s="65">
        <f>VLOOKUP($A31,'Return Data'!$B$7:$R$2843,16,0)</f>
        <v>10.1191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15.095658333333327</v>
      </c>
      <c r="E33" s="88"/>
      <c r="F33" s="89">
        <f>AVERAGE(F8:F31)</f>
        <v>-1.0393583333333332</v>
      </c>
      <c r="G33" s="88"/>
      <c r="H33" s="89">
        <f>AVERAGE(H8:H31)</f>
        <v>2.3084583333333337</v>
      </c>
      <c r="I33" s="88"/>
      <c r="J33" s="89">
        <f>AVERAGE(J8:J31)</f>
        <v>2.3559166666666669</v>
      </c>
      <c r="K33" s="88"/>
      <c r="L33" s="89">
        <f>AVERAGE(L8:L31)</f>
        <v>7.8297375000000002</v>
      </c>
      <c r="M33" s="88"/>
      <c r="N33" s="89">
        <f>AVERAGE(N8:N31)</f>
        <v>10.448800000000002</v>
      </c>
      <c r="O33" s="88"/>
      <c r="P33" s="89">
        <f>AVERAGE(P8:P31)</f>
        <v>9.5975958333333313</v>
      </c>
      <c r="Q33" s="88"/>
      <c r="R33" s="89">
        <f>AVERAGE(R8:R31)</f>
        <v>9.2486124999999983</v>
      </c>
      <c r="S33" s="90"/>
    </row>
    <row r="34" spans="1:19" x14ac:dyDescent="0.3">
      <c r="A34" s="87" t="s">
        <v>28</v>
      </c>
      <c r="B34" s="88"/>
      <c r="C34" s="88"/>
      <c r="D34" s="89">
        <f>MIN(D8:D31)</f>
        <v>6.7807000000000004</v>
      </c>
      <c r="E34" s="88"/>
      <c r="F34" s="89">
        <f>MIN(F8:F31)</f>
        <v>-5.3194999999999997</v>
      </c>
      <c r="G34" s="88"/>
      <c r="H34" s="89">
        <f>MIN(H8:H31)</f>
        <v>0.34539999999999998</v>
      </c>
      <c r="I34" s="88"/>
      <c r="J34" s="89">
        <f>MIN(J8:J31)</f>
        <v>0.224</v>
      </c>
      <c r="K34" s="88"/>
      <c r="L34" s="89">
        <f>MIN(L8:L31)</f>
        <v>5.0971000000000002</v>
      </c>
      <c r="M34" s="88"/>
      <c r="N34" s="89">
        <f>MIN(N8:N31)</f>
        <v>7.3563000000000001</v>
      </c>
      <c r="O34" s="88"/>
      <c r="P34" s="89">
        <f>MIN(P8:P31)</f>
        <v>7.3410000000000002</v>
      </c>
      <c r="Q34" s="88"/>
      <c r="R34" s="89">
        <f>MIN(R8:R31)</f>
        <v>7.3167999999999997</v>
      </c>
      <c r="S34" s="90"/>
    </row>
    <row r="35" spans="1:19" ht="15" thickBot="1" x14ac:dyDescent="0.35">
      <c r="A35" s="91" t="s">
        <v>29</v>
      </c>
      <c r="B35" s="92"/>
      <c r="C35" s="92"/>
      <c r="D35" s="93">
        <f>MAX(D8:D31)</f>
        <v>31.138999999999999</v>
      </c>
      <c r="E35" s="92"/>
      <c r="F35" s="93">
        <f>MAX(F8:F31)</f>
        <v>5.3136000000000001</v>
      </c>
      <c r="G35" s="92"/>
      <c r="H35" s="93">
        <f>MAX(H8:H31)</f>
        <v>7.0309999999999997</v>
      </c>
      <c r="I35" s="92"/>
      <c r="J35" s="93">
        <f>MAX(J8:J31)</f>
        <v>6.79</v>
      </c>
      <c r="K35" s="92"/>
      <c r="L35" s="93">
        <f>MAX(L8:L31)</f>
        <v>11.550599999999999</v>
      </c>
      <c r="M35" s="92"/>
      <c r="N35" s="93">
        <f>MAX(N8:N31)</f>
        <v>12.395200000000001</v>
      </c>
      <c r="O35" s="92"/>
      <c r="P35" s="93">
        <f>MAX(P8:P31)</f>
        <v>11.807499999999999</v>
      </c>
      <c r="Q35" s="92"/>
      <c r="R35" s="93">
        <f>MAX(R8:R31)</f>
        <v>10.783200000000001</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1608</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1355</v>
      </c>
      <c r="B8" s="64">
        <f>VLOOKUP($A8,'Return Data'!$B$7:$R$2843,3,0)</f>
        <v>44302</v>
      </c>
      <c r="C8" s="65">
        <f>VLOOKUP($A8,'Return Data'!$B$7:$R$2843,4,0)</f>
        <v>63.400700000000001</v>
      </c>
      <c r="D8" s="65">
        <f>VLOOKUP($A8,'Return Data'!$B$7:$R$2843,9,0)</f>
        <v>21.786000000000001</v>
      </c>
      <c r="E8" s="66">
        <f>RANK(D8,D$8:D$34,0)</f>
        <v>2</v>
      </c>
      <c r="F8" s="65">
        <f>VLOOKUP($A8,'Return Data'!$B$7:$R$2843,10,0)</f>
        <v>-0.50039999999999996</v>
      </c>
      <c r="G8" s="66">
        <f>RANK(F8,F$8:F$34,0)</f>
        <v>9</v>
      </c>
      <c r="H8" s="65">
        <f>VLOOKUP($A8,'Return Data'!$B$7:$R$2843,11,0)</f>
        <v>2.0541</v>
      </c>
      <c r="I8" s="66">
        <f>RANK(H8,H$8:H$34,0)</f>
        <v>9</v>
      </c>
      <c r="J8" s="65">
        <f>VLOOKUP($A8,'Return Data'!$B$7:$R$2843,12,0)</f>
        <v>2.1282999999999999</v>
      </c>
      <c r="K8" s="66">
        <f>RANK(J8,J$8:J$34,0)</f>
        <v>10</v>
      </c>
      <c r="L8" s="65">
        <f>VLOOKUP($A8,'Return Data'!$B$7:$R$2843,13,0)</f>
        <v>8.0623000000000005</v>
      </c>
      <c r="M8" s="66">
        <f>RANK(L8,L$8:L$34,0)</f>
        <v>8</v>
      </c>
      <c r="N8" s="65">
        <f>VLOOKUP($A8,'Return Data'!$B$7:$R$2843,17,0)</f>
        <v>10.479799999999999</v>
      </c>
      <c r="O8" s="66">
        <f>RANK(N8,N$8:N$34,0)</f>
        <v>10</v>
      </c>
      <c r="P8" s="65">
        <f>VLOOKUP($A8,'Return Data'!$B$7:$R$2843,14,0)</f>
        <v>9.6010000000000009</v>
      </c>
      <c r="Q8" s="66">
        <f>RANK(P8,P$8:P$34,0)</f>
        <v>9</v>
      </c>
      <c r="R8" s="65">
        <f>VLOOKUP($A8,'Return Data'!$B$7:$R$2843,16,0)</f>
        <v>8.9573999999999998</v>
      </c>
      <c r="S8" s="67">
        <f>RANK(R8,R$8:R$34,0)</f>
        <v>8</v>
      </c>
    </row>
    <row r="9" spans="1:19" x14ac:dyDescent="0.3">
      <c r="A9" s="82" t="s">
        <v>1358</v>
      </c>
      <c r="B9" s="64">
        <f>VLOOKUP($A9,'Return Data'!$B$7:$R$2843,3,0)</f>
        <v>44302</v>
      </c>
      <c r="C9" s="65">
        <f>VLOOKUP($A9,'Return Data'!$B$7:$R$2843,4,0)</f>
        <v>19.8032</v>
      </c>
      <c r="D9" s="65">
        <f>VLOOKUP($A9,'Return Data'!$B$7:$R$2843,9,0)</f>
        <v>6.1740000000000004</v>
      </c>
      <c r="E9" s="66">
        <f t="shared" ref="E9:E34" si="0">RANK(D9,D$8:D$34,0)</f>
        <v>27</v>
      </c>
      <c r="F9" s="65">
        <f>VLOOKUP($A9,'Return Data'!$B$7:$R$2843,10,0)</f>
        <v>-1.3625</v>
      </c>
      <c r="G9" s="66">
        <f t="shared" ref="G9:G34" si="1">RANK(F9,F$8:F$34,0)</f>
        <v>12</v>
      </c>
      <c r="H9" s="65">
        <f>VLOOKUP($A9,'Return Data'!$B$7:$R$2843,11,0)</f>
        <v>2.9127000000000001</v>
      </c>
      <c r="I9" s="66">
        <f t="shared" ref="I9:I34" si="2">RANK(H9,H$8:H$34,0)</f>
        <v>3</v>
      </c>
      <c r="J9" s="65">
        <f>VLOOKUP($A9,'Return Data'!$B$7:$R$2843,12,0)</f>
        <v>3.6227999999999998</v>
      </c>
      <c r="K9" s="66">
        <f t="shared" ref="K9:K34" si="3">RANK(J9,J$8:J$34,0)</f>
        <v>2</v>
      </c>
      <c r="L9" s="65">
        <f>VLOOKUP($A9,'Return Data'!$B$7:$R$2843,13,0)</f>
        <v>7.9734999999999996</v>
      </c>
      <c r="M9" s="66">
        <f t="shared" ref="M9:M34" si="4">RANK(L9,L$8:L$34,0)</f>
        <v>9</v>
      </c>
      <c r="N9" s="65">
        <f>VLOOKUP($A9,'Return Data'!$B$7:$R$2843,17,0)</f>
        <v>11.263500000000001</v>
      </c>
      <c r="O9" s="66">
        <f t="shared" ref="O9:O34" si="5">RANK(N9,N$8:N$34,0)</f>
        <v>7</v>
      </c>
      <c r="P9" s="65">
        <f>VLOOKUP($A9,'Return Data'!$B$7:$R$2843,14,0)</f>
        <v>9.6597000000000008</v>
      </c>
      <c r="Q9" s="66">
        <f t="shared" ref="Q9:Q34" si="6">RANK(P9,P$8:P$34,0)</f>
        <v>8</v>
      </c>
      <c r="R9" s="65">
        <f>VLOOKUP($A9,'Return Data'!$B$7:$R$2843,16,0)</f>
        <v>7.6786000000000003</v>
      </c>
      <c r="S9" s="67">
        <f t="shared" ref="S9:S34" si="7">RANK(R9,R$8:R$34,0)</f>
        <v>20</v>
      </c>
    </row>
    <row r="10" spans="1:19" x14ac:dyDescent="0.3">
      <c r="A10" s="82" t="s">
        <v>1359</v>
      </c>
      <c r="B10" s="64">
        <f>VLOOKUP($A10,'Return Data'!$B$7:$R$2843,3,0)</f>
        <v>44302</v>
      </c>
      <c r="C10" s="65">
        <f>VLOOKUP($A10,'Return Data'!$B$7:$R$2843,4,0)</f>
        <v>33.115200000000002</v>
      </c>
      <c r="D10" s="65">
        <f>VLOOKUP($A10,'Return Data'!$B$7:$R$2843,9,0)</f>
        <v>15.340299999999999</v>
      </c>
      <c r="E10" s="66">
        <f t="shared" si="0"/>
        <v>11</v>
      </c>
      <c r="F10" s="65">
        <f>VLOOKUP($A10,'Return Data'!$B$7:$R$2843,10,0)</f>
        <v>-3.3534999999999999</v>
      </c>
      <c r="G10" s="66">
        <f t="shared" si="1"/>
        <v>21</v>
      </c>
      <c r="H10" s="65">
        <f>VLOOKUP($A10,'Return Data'!$B$7:$R$2843,11,0)</f>
        <v>0.39929999999999999</v>
      </c>
      <c r="I10" s="66">
        <f t="shared" si="2"/>
        <v>25</v>
      </c>
      <c r="J10" s="65">
        <f>VLOOKUP($A10,'Return Data'!$B$7:$R$2843,12,0)</f>
        <v>0.76790000000000003</v>
      </c>
      <c r="K10" s="66">
        <f t="shared" si="3"/>
        <v>23</v>
      </c>
      <c r="L10" s="65">
        <f>VLOOKUP($A10,'Return Data'!$B$7:$R$2843,13,0)</f>
        <v>5.8745000000000003</v>
      </c>
      <c r="M10" s="66">
        <f t="shared" si="4"/>
        <v>23</v>
      </c>
      <c r="N10" s="65">
        <f>VLOOKUP($A10,'Return Data'!$B$7:$R$2843,17,0)</f>
        <v>8.2468000000000004</v>
      </c>
      <c r="O10" s="66">
        <f t="shared" si="5"/>
        <v>22</v>
      </c>
      <c r="P10" s="65">
        <f>VLOOKUP($A10,'Return Data'!$B$7:$R$2843,14,0)</f>
        <v>7.4581</v>
      </c>
      <c r="Q10" s="66">
        <f t="shared" si="6"/>
        <v>23</v>
      </c>
      <c r="R10" s="65">
        <f>VLOOKUP($A10,'Return Data'!$B$7:$R$2843,16,0)</f>
        <v>6.4751000000000003</v>
      </c>
      <c r="S10" s="67">
        <f t="shared" si="7"/>
        <v>26</v>
      </c>
    </row>
    <row r="11" spans="1:19" x14ac:dyDescent="0.3">
      <c r="A11" s="82" t="s">
        <v>1362</v>
      </c>
      <c r="B11" s="64">
        <f>VLOOKUP($A11,'Return Data'!$B$7:$R$2843,3,0)</f>
        <v>44302</v>
      </c>
      <c r="C11" s="65">
        <f>VLOOKUP($A11,'Return Data'!$B$7:$R$2843,4,0)</f>
        <v>59.939799999999998</v>
      </c>
      <c r="D11" s="65">
        <f>VLOOKUP($A11,'Return Data'!$B$7:$R$2843,9,0)</f>
        <v>7.3052000000000001</v>
      </c>
      <c r="E11" s="66">
        <f t="shared" si="0"/>
        <v>26</v>
      </c>
      <c r="F11" s="65">
        <f>VLOOKUP($A11,'Return Data'!$B$7:$R$2843,10,0)</f>
        <v>-1.4321999999999999</v>
      </c>
      <c r="G11" s="66">
        <f t="shared" si="1"/>
        <v>13</v>
      </c>
      <c r="H11" s="65">
        <f>VLOOKUP($A11,'Return Data'!$B$7:$R$2843,11,0)</f>
        <v>1.1257999999999999</v>
      </c>
      <c r="I11" s="66">
        <f t="shared" si="2"/>
        <v>15</v>
      </c>
      <c r="J11" s="65">
        <f>VLOOKUP($A11,'Return Data'!$B$7:$R$2843,12,0)</f>
        <v>1.2990999999999999</v>
      </c>
      <c r="K11" s="66">
        <f t="shared" si="3"/>
        <v>17</v>
      </c>
      <c r="L11" s="65">
        <f>VLOOKUP($A11,'Return Data'!$B$7:$R$2843,13,0)</f>
        <v>6.9863999999999997</v>
      </c>
      <c r="M11" s="66">
        <f t="shared" si="4"/>
        <v>14</v>
      </c>
      <c r="N11" s="65">
        <f>VLOOKUP($A11,'Return Data'!$B$7:$R$2843,17,0)</f>
        <v>9.0747999999999998</v>
      </c>
      <c r="O11" s="66">
        <f t="shared" si="5"/>
        <v>19</v>
      </c>
      <c r="P11" s="65">
        <f>VLOOKUP($A11,'Return Data'!$B$7:$R$2843,14,0)</f>
        <v>7.9390000000000001</v>
      </c>
      <c r="Q11" s="66">
        <f t="shared" si="6"/>
        <v>20</v>
      </c>
      <c r="R11" s="65">
        <f>VLOOKUP($A11,'Return Data'!$B$7:$R$2843,16,0)</f>
        <v>8.7654999999999994</v>
      </c>
      <c r="S11" s="67">
        <f t="shared" si="7"/>
        <v>9</v>
      </c>
    </row>
    <row r="12" spans="1:19" x14ac:dyDescent="0.3">
      <c r="A12" s="82" t="s">
        <v>1364</v>
      </c>
      <c r="B12" s="64">
        <f>VLOOKUP($A12,'Return Data'!$B$7:$R$2843,3,0)</f>
        <v>44302</v>
      </c>
      <c r="C12" s="65">
        <f>VLOOKUP($A12,'Return Data'!$B$7:$R$2843,4,0)</f>
        <v>73.634600000000006</v>
      </c>
      <c r="D12" s="65">
        <f>VLOOKUP($A12,'Return Data'!$B$7:$R$2843,9,0)</f>
        <v>14.8527</v>
      </c>
      <c r="E12" s="66">
        <f t="shared" si="0"/>
        <v>12</v>
      </c>
      <c r="F12" s="65">
        <f>VLOOKUP($A12,'Return Data'!$B$7:$R$2843,10,0)</f>
        <v>-0.40160000000000001</v>
      </c>
      <c r="G12" s="66">
        <f t="shared" si="1"/>
        <v>8</v>
      </c>
      <c r="H12" s="65">
        <f>VLOOKUP($A12,'Return Data'!$B$7:$R$2843,11,0)</f>
        <v>2.5038999999999998</v>
      </c>
      <c r="I12" s="66">
        <f t="shared" si="2"/>
        <v>8</v>
      </c>
      <c r="J12" s="65">
        <f>VLOOKUP($A12,'Return Data'!$B$7:$R$2843,12,0)</f>
        <v>2.6817000000000002</v>
      </c>
      <c r="K12" s="66">
        <f t="shared" si="3"/>
        <v>4</v>
      </c>
      <c r="L12" s="65">
        <f>VLOOKUP($A12,'Return Data'!$B$7:$R$2843,13,0)</f>
        <v>8.4282000000000004</v>
      </c>
      <c r="M12" s="66">
        <f t="shared" si="4"/>
        <v>4</v>
      </c>
      <c r="N12" s="65">
        <f>VLOOKUP($A12,'Return Data'!$B$7:$R$2843,17,0)</f>
        <v>11.397399999999999</v>
      </c>
      <c r="O12" s="66">
        <f t="shared" si="5"/>
        <v>6</v>
      </c>
      <c r="P12" s="65">
        <f>VLOOKUP($A12,'Return Data'!$B$7:$R$2843,14,0)</f>
        <v>10.2781</v>
      </c>
      <c r="Q12" s="66">
        <f t="shared" si="6"/>
        <v>4</v>
      </c>
      <c r="R12" s="65">
        <f>VLOOKUP($A12,'Return Data'!$B$7:$R$2843,16,0)</f>
        <v>9.7032000000000007</v>
      </c>
      <c r="S12" s="67">
        <f t="shared" si="7"/>
        <v>3</v>
      </c>
    </row>
    <row r="13" spans="1:19" x14ac:dyDescent="0.3">
      <c r="A13" s="82" t="s">
        <v>1366</v>
      </c>
      <c r="B13" s="64">
        <f>VLOOKUP($A13,'Return Data'!$B$7:$R$2843,3,0)</f>
        <v>44302</v>
      </c>
      <c r="C13" s="65">
        <f>VLOOKUP($A13,'Return Data'!$B$7:$R$2843,4,0)</f>
        <v>19.165400000000002</v>
      </c>
      <c r="D13" s="65">
        <f>VLOOKUP($A13,'Return Data'!$B$7:$R$2843,9,0)</f>
        <v>30.3108</v>
      </c>
      <c r="E13" s="66">
        <f t="shared" si="0"/>
        <v>1</v>
      </c>
      <c r="F13" s="65">
        <f>VLOOKUP($A13,'Return Data'!$B$7:$R$2843,10,0)</f>
        <v>4.6319999999999997</v>
      </c>
      <c r="G13" s="66">
        <f t="shared" si="1"/>
        <v>1</v>
      </c>
      <c r="H13" s="65">
        <f>VLOOKUP($A13,'Return Data'!$B$7:$R$2843,11,0)</f>
        <v>6.4322999999999997</v>
      </c>
      <c r="I13" s="66">
        <f t="shared" si="2"/>
        <v>1</v>
      </c>
      <c r="J13" s="65">
        <f>VLOOKUP($A13,'Return Data'!$B$7:$R$2843,12,0)</f>
        <v>6.2157</v>
      </c>
      <c r="K13" s="66">
        <f t="shared" si="3"/>
        <v>1</v>
      </c>
      <c r="L13" s="65">
        <f>VLOOKUP($A13,'Return Data'!$B$7:$R$2843,13,0)</f>
        <v>10.954499999999999</v>
      </c>
      <c r="M13" s="66">
        <f t="shared" si="4"/>
        <v>1</v>
      </c>
      <c r="N13" s="65">
        <f>VLOOKUP($A13,'Return Data'!$B$7:$R$2843,17,0)</f>
        <v>11.8192</v>
      </c>
      <c r="O13" s="66">
        <f t="shared" si="5"/>
        <v>2</v>
      </c>
      <c r="P13" s="65">
        <f>VLOOKUP($A13,'Return Data'!$B$7:$R$2843,14,0)</f>
        <v>10.1836</v>
      </c>
      <c r="Q13" s="66">
        <f t="shared" si="6"/>
        <v>5</v>
      </c>
      <c r="R13" s="65">
        <f>VLOOKUP($A13,'Return Data'!$B$7:$R$2843,16,0)</f>
        <v>9.4896999999999991</v>
      </c>
      <c r="S13" s="67">
        <f t="shared" si="7"/>
        <v>5</v>
      </c>
    </row>
    <row r="14" spans="1:19" x14ac:dyDescent="0.3">
      <c r="A14" s="82" t="s">
        <v>1367</v>
      </c>
      <c r="B14" s="64">
        <f>VLOOKUP($A14,'Return Data'!$B$7:$R$2843,3,0)</f>
        <v>44302</v>
      </c>
      <c r="C14" s="65">
        <f>VLOOKUP($A14,'Return Data'!$B$7:$R$2843,4,0)</f>
        <v>47.134900000000002</v>
      </c>
      <c r="D14" s="65">
        <f>VLOOKUP($A14,'Return Data'!$B$7:$R$2843,9,0)</f>
        <v>14.162000000000001</v>
      </c>
      <c r="E14" s="66">
        <f t="shared" si="0"/>
        <v>13</v>
      </c>
      <c r="F14" s="65">
        <f>VLOOKUP($A14,'Return Data'!$B$7:$R$2843,10,0)</f>
        <v>-2.0589</v>
      </c>
      <c r="G14" s="66">
        <f t="shared" si="1"/>
        <v>14</v>
      </c>
      <c r="H14" s="65">
        <f>VLOOKUP($A14,'Return Data'!$B$7:$R$2843,11,0)</f>
        <v>0.48580000000000001</v>
      </c>
      <c r="I14" s="66">
        <f t="shared" si="2"/>
        <v>24</v>
      </c>
      <c r="J14" s="65">
        <f>VLOOKUP($A14,'Return Data'!$B$7:$R$2843,12,0)</f>
        <v>9.9000000000000005E-2</v>
      </c>
      <c r="K14" s="66">
        <f t="shared" si="3"/>
        <v>25</v>
      </c>
      <c r="L14" s="65">
        <f>VLOOKUP($A14,'Return Data'!$B$7:$R$2843,13,0)</f>
        <v>4.6043000000000003</v>
      </c>
      <c r="M14" s="66">
        <f t="shared" si="4"/>
        <v>27</v>
      </c>
      <c r="N14" s="65">
        <f>VLOOKUP($A14,'Return Data'!$B$7:$R$2843,17,0)</f>
        <v>6.8410000000000002</v>
      </c>
      <c r="O14" s="66">
        <f t="shared" si="5"/>
        <v>26</v>
      </c>
      <c r="P14" s="65">
        <f>VLOOKUP($A14,'Return Data'!$B$7:$R$2843,14,0)</f>
        <v>6.6582999999999997</v>
      </c>
      <c r="Q14" s="66">
        <f t="shared" si="6"/>
        <v>27</v>
      </c>
      <c r="R14" s="65">
        <f>VLOOKUP($A14,'Return Data'!$B$7:$R$2843,16,0)</f>
        <v>8.3333999999999993</v>
      </c>
      <c r="S14" s="67">
        <f t="shared" si="7"/>
        <v>13</v>
      </c>
    </row>
    <row r="15" spans="1:19" x14ac:dyDescent="0.3">
      <c r="A15" s="82" t="s">
        <v>1369</v>
      </c>
      <c r="B15" s="64">
        <f>VLOOKUP($A15,'Return Data'!$B$7:$R$2843,3,0)</f>
        <v>44302</v>
      </c>
      <c r="C15" s="65">
        <f>VLOOKUP($A15,'Return Data'!$B$7:$R$2843,4,0)</f>
        <v>43.416200000000003</v>
      </c>
      <c r="D15" s="65">
        <f>VLOOKUP($A15,'Return Data'!$B$7:$R$2843,9,0)</f>
        <v>13.079599999999999</v>
      </c>
      <c r="E15" s="66">
        <f t="shared" si="0"/>
        <v>20</v>
      </c>
      <c r="F15" s="65">
        <f>VLOOKUP($A15,'Return Data'!$B$7:$R$2843,10,0)</f>
        <v>-2.7187999999999999</v>
      </c>
      <c r="G15" s="66">
        <f t="shared" si="1"/>
        <v>17</v>
      </c>
      <c r="H15" s="65">
        <f>VLOOKUP($A15,'Return Data'!$B$7:$R$2843,11,0)</f>
        <v>0.79769999999999996</v>
      </c>
      <c r="I15" s="66">
        <f t="shared" si="2"/>
        <v>19</v>
      </c>
      <c r="J15" s="65">
        <f>VLOOKUP($A15,'Return Data'!$B$7:$R$2843,12,0)</f>
        <v>1.4654</v>
      </c>
      <c r="K15" s="66">
        <f t="shared" si="3"/>
        <v>14</v>
      </c>
      <c r="L15" s="65">
        <f>VLOOKUP($A15,'Return Data'!$B$7:$R$2843,13,0)</f>
        <v>6.2172999999999998</v>
      </c>
      <c r="M15" s="66">
        <f t="shared" si="4"/>
        <v>21</v>
      </c>
      <c r="N15" s="65">
        <f>VLOOKUP($A15,'Return Data'!$B$7:$R$2843,17,0)</f>
        <v>8.0442999999999998</v>
      </c>
      <c r="O15" s="66">
        <f t="shared" si="5"/>
        <v>23</v>
      </c>
      <c r="P15" s="65">
        <f>VLOOKUP($A15,'Return Data'!$B$7:$R$2843,14,0)</f>
        <v>7.3856999999999999</v>
      </c>
      <c r="Q15" s="66">
        <f t="shared" si="6"/>
        <v>24</v>
      </c>
      <c r="R15" s="65">
        <f>VLOOKUP($A15,'Return Data'!$B$7:$R$2843,16,0)</f>
        <v>7.7215999999999996</v>
      </c>
      <c r="S15" s="67">
        <f t="shared" si="7"/>
        <v>19</v>
      </c>
    </row>
    <row r="16" spans="1:19" x14ac:dyDescent="0.3">
      <c r="A16" s="82" t="s">
        <v>1371</v>
      </c>
      <c r="B16" s="64">
        <f>VLOOKUP($A16,'Return Data'!$B$7:$R$2843,3,0)</f>
        <v>44302</v>
      </c>
      <c r="C16" s="65">
        <f>VLOOKUP($A16,'Return Data'!$B$7:$R$2843,4,0)</f>
        <v>77.731200000000001</v>
      </c>
      <c r="D16" s="65">
        <f>VLOOKUP($A16,'Return Data'!$B$7:$R$2843,9,0)</f>
        <v>13.888400000000001</v>
      </c>
      <c r="E16" s="66">
        <f t="shared" si="0"/>
        <v>14</v>
      </c>
      <c r="F16" s="65">
        <f>VLOOKUP($A16,'Return Data'!$B$7:$R$2843,10,0)</f>
        <v>-0.62239999999999995</v>
      </c>
      <c r="G16" s="66">
        <f t="shared" si="1"/>
        <v>11</v>
      </c>
      <c r="H16" s="65">
        <f>VLOOKUP($A16,'Return Data'!$B$7:$R$2843,11,0)</f>
        <v>2.8902000000000001</v>
      </c>
      <c r="I16" s="66">
        <f t="shared" si="2"/>
        <v>4</v>
      </c>
      <c r="J16" s="65">
        <f>VLOOKUP($A16,'Return Data'!$B$7:$R$2843,12,0)</f>
        <v>2.3067000000000002</v>
      </c>
      <c r="K16" s="66">
        <f t="shared" si="3"/>
        <v>7</v>
      </c>
      <c r="L16" s="65">
        <f>VLOOKUP($A16,'Return Data'!$B$7:$R$2843,13,0)</f>
        <v>9.1060999999999996</v>
      </c>
      <c r="M16" s="66">
        <f t="shared" si="4"/>
        <v>2</v>
      </c>
      <c r="N16" s="65">
        <f>VLOOKUP($A16,'Return Data'!$B$7:$R$2843,17,0)</f>
        <v>10.5845</v>
      </c>
      <c r="O16" s="66">
        <f t="shared" si="5"/>
        <v>9</v>
      </c>
      <c r="P16" s="65">
        <f>VLOOKUP($A16,'Return Data'!$B$7:$R$2843,14,0)</f>
        <v>8.8765999999999998</v>
      </c>
      <c r="Q16" s="66">
        <f t="shared" si="6"/>
        <v>16</v>
      </c>
      <c r="R16" s="65">
        <f>VLOOKUP($A16,'Return Data'!$B$7:$R$2843,16,0)</f>
        <v>9.9235000000000007</v>
      </c>
      <c r="S16" s="67">
        <f t="shared" si="7"/>
        <v>2</v>
      </c>
    </row>
    <row r="17" spans="1:19" x14ac:dyDescent="0.3">
      <c r="A17" s="82" t="s">
        <v>1373</v>
      </c>
      <c r="B17" s="64">
        <f>VLOOKUP($A17,'Return Data'!$B$7:$R$2843,3,0)</f>
        <v>44302</v>
      </c>
      <c r="C17" s="65">
        <f>VLOOKUP($A17,'Return Data'!$B$7:$R$2843,4,0)</f>
        <v>17.084499999999998</v>
      </c>
      <c r="D17" s="65">
        <f>VLOOKUP($A17,'Return Data'!$B$7:$R$2843,9,0)</f>
        <v>11.9322</v>
      </c>
      <c r="E17" s="66">
        <f t="shared" si="0"/>
        <v>23</v>
      </c>
      <c r="F17" s="65">
        <f>VLOOKUP($A17,'Return Data'!$B$7:$R$2843,10,0)</f>
        <v>-0.60709999999999997</v>
      </c>
      <c r="G17" s="66">
        <f t="shared" si="1"/>
        <v>10</v>
      </c>
      <c r="H17" s="65">
        <f>VLOOKUP($A17,'Return Data'!$B$7:$R$2843,11,0)</f>
        <v>1.8768</v>
      </c>
      <c r="I17" s="66">
        <f t="shared" si="2"/>
        <v>12</v>
      </c>
      <c r="J17" s="65">
        <f>VLOOKUP($A17,'Return Data'!$B$7:$R$2843,12,0)</f>
        <v>1.1022000000000001</v>
      </c>
      <c r="K17" s="66">
        <f t="shared" si="3"/>
        <v>20</v>
      </c>
      <c r="L17" s="65">
        <f>VLOOKUP($A17,'Return Data'!$B$7:$R$2843,13,0)</f>
        <v>5.3343999999999996</v>
      </c>
      <c r="M17" s="66">
        <f t="shared" si="4"/>
        <v>24</v>
      </c>
      <c r="N17" s="65">
        <f>VLOOKUP($A17,'Return Data'!$B$7:$R$2843,17,0)</f>
        <v>6.5636000000000001</v>
      </c>
      <c r="O17" s="66">
        <f t="shared" si="5"/>
        <v>27</v>
      </c>
      <c r="P17" s="65">
        <f>VLOOKUP($A17,'Return Data'!$B$7:$R$2843,14,0)</f>
        <v>6.8074000000000003</v>
      </c>
      <c r="Q17" s="66">
        <f t="shared" si="6"/>
        <v>26</v>
      </c>
      <c r="R17" s="65">
        <f>VLOOKUP($A17,'Return Data'!$B$7:$R$2843,16,0)</f>
        <v>6.6463000000000001</v>
      </c>
      <c r="S17" s="67">
        <f t="shared" si="7"/>
        <v>25</v>
      </c>
    </row>
    <row r="18" spans="1:19" x14ac:dyDescent="0.3">
      <c r="A18" s="82" t="s">
        <v>1376</v>
      </c>
      <c r="B18" s="64">
        <f>VLOOKUP($A18,'Return Data'!$B$7:$R$2843,3,0)</f>
        <v>44302</v>
      </c>
      <c r="C18" s="65">
        <f>VLOOKUP($A18,'Return Data'!$B$7:$R$2843,4,0)</f>
        <v>27.5625</v>
      </c>
      <c r="D18" s="65">
        <f>VLOOKUP($A18,'Return Data'!$B$7:$R$2843,9,0)</f>
        <v>15.5733</v>
      </c>
      <c r="E18" s="66">
        <f t="shared" si="0"/>
        <v>9</v>
      </c>
      <c r="F18" s="65">
        <f>VLOOKUP($A18,'Return Data'!$B$7:$R$2843,10,0)</f>
        <v>-3.5367999999999999</v>
      </c>
      <c r="G18" s="66">
        <f t="shared" si="1"/>
        <v>24</v>
      </c>
      <c r="H18" s="65">
        <f>VLOOKUP($A18,'Return Data'!$B$7:$R$2843,11,0)</f>
        <v>0.60429999999999995</v>
      </c>
      <c r="I18" s="66">
        <f t="shared" si="2"/>
        <v>21</v>
      </c>
      <c r="J18" s="65">
        <f>VLOOKUP($A18,'Return Data'!$B$7:$R$2843,12,0)</f>
        <v>1.2371000000000001</v>
      </c>
      <c r="K18" s="66">
        <f t="shared" si="3"/>
        <v>19</v>
      </c>
      <c r="L18" s="65">
        <f>VLOOKUP($A18,'Return Data'!$B$7:$R$2843,13,0)</f>
        <v>8.1883999999999997</v>
      </c>
      <c r="M18" s="66">
        <f t="shared" si="4"/>
        <v>6</v>
      </c>
      <c r="N18" s="65">
        <f>VLOOKUP($A18,'Return Data'!$B$7:$R$2843,17,0)</f>
        <v>11.567</v>
      </c>
      <c r="O18" s="66">
        <f t="shared" si="5"/>
        <v>4</v>
      </c>
      <c r="P18" s="65">
        <f>VLOOKUP($A18,'Return Data'!$B$7:$R$2843,14,0)</f>
        <v>10.576700000000001</v>
      </c>
      <c r="Q18" s="66">
        <f t="shared" si="6"/>
        <v>3</v>
      </c>
      <c r="R18" s="65">
        <f>VLOOKUP($A18,'Return Data'!$B$7:$R$2843,16,0)</f>
        <v>8.5450999999999997</v>
      </c>
      <c r="S18" s="67">
        <f t="shared" si="7"/>
        <v>12</v>
      </c>
    </row>
    <row r="19" spans="1:19" x14ac:dyDescent="0.3">
      <c r="A19" s="82" t="s">
        <v>1377</v>
      </c>
      <c r="B19" s="64">
        <f>VLOOKUP($A19,'Return Data'!$B$7:$R$2843,3,0)</f>
        <v>44302</v>
      </c>
      <c r="C19" s="65">
        <f>VLOOKUP($A19,'Return Data'!$B$7:$R$2843,4,0)</f>
        <v>2242.2426999999998</v>
      </c>
      <c r="D19" s="65">
        <f>VLOOKUP($A19,'Return Data'!$B$7:$R$2843,9,0)</f>
        <v>13.1892</v>
      </c>
      <c r="E19" s="66">
        <f t="shared" si="0"/>
        <v>18</v>
      </c>
      <c r="F19" s="65">
        <f>VLOOKUP($A19,'Return Data'!$B$7:$R$2843,10,0)</f>
        <v>-2.7660999999999998</v>
      </c>
      <c r="G19" s="66">
        <f t="shared" si="1"/>
        <v>18</v>
      </c>
      <c r="H19" s="65">
        <f>VLOOKUP($A19,'Return Data'!$B$7:$R$2843,11,0)</f>
        <v>0.53310000000000002</v>
      </c>
      <c r="I19" s="66">
        <f t="shared" si="2"/>
        <v>22</v>
      </c>
      <c r="J19" s="65">
        <f>VLOOKUP($A19,'Return Data'!$B$7:$R$2843,12,0)</f>
        <v>-0.37209999999999999</v>
      </c>
      <c r="K19" s="66">
        <f t="shared" si="3"/>
        <v>26</v>
      </c>
      <c r="L19" s="65">
        <f>VLOOKUP($A19,'Return Data'!$B$7:$R$2843,13,0)</f>
        <v>4.8661000000000003</v>
      </c>
      <c r="M19" s="66">
        <f t="shared" si="4"/>
        <v>25</v>
      </c>
      <c r="N19" s="65">
        <f>VLOOKUP($A19,'Return Data'!$B$7:$R$2843,17,0)</f>
        <v>7.7851999999999997</v>
      </c>
      <c r="O19" s="66">
        <f t="shared" si="5"/>
        <v>25</v>
      </c>
      <c r="P19" s="65">
        <f>VLOOKUP($A19,'Return Data'!$B$7:$R$2843,14,0)</f>
        <v>7.5823999999999998</v>
      </c>
      <c r="Q19" s="66">
        <f t="shared" si="6"/>
        <v>22</v>
      </c>
      <c r="R19" s="65">
        <f>VLOOKUP($A19,'Return Data'!$B$7:$R$2843,16,0)</f>
        <v>6.3122999999999996</v>
      </c>
      <c r="S19" s="67">
        <f t="shared" si="7"/>
        <v>27</v>
      </c>
    </row>
    <row r="20" spans="1:19" x14ac:dyDescent="0.3">
      <c r="A20" s="82" t="s">
        <v>1380</v>
      </c>
      <c r="B20" s="64">
        <f>VLOOKUP($A20,'Return Data'!$B$7:$R$2843,3,0)</f>
        <v>44302</v>
      </c>
      <c r="C20" s="65">
        <f>VLOOKUP($A20,'Return Data'!$B$7:$R$2843,4,0)</f>
        <v>75.688699999999997</v>
      </c>
      <c r="D20" s="65">
        <f>VLOOKUP($A20,'Return Data'!$B$7:$R$2843,9,0)</f>
        <v>13.196300000000001</v>
      </c>
      <c r="E20" s="66">
        <f t="shared" si="0"/>
        <v>17</v>
      </c>
      <c r="F20" s="65">
        <f>VLOOKUP($A20,'Return Data'!$B$7:$R$2843,10,0)</f>
        <v>-4.6378000000000004</v>
      </c>
      <c r="G20" s="66">
        <f t="shared" si="1"/>
        <v>25</v>
      </c>
      <c r="H20" s="65">
        <f>VLOOKUP($A20,'Return Data'!$B$7:$R$2843,11,0)</f>
        <v>2.6402000000000001</v>
      </c>
      <c r="I20" s="66">
        <f t="shared" si="2"/>
        <v>6</v>
      </c>
      <c r="J20" s="65">
        <f>VLOOKUP($A20,'Return Data'!$B$7:$R$2843,12,0)</f>
        <v>2.1818</v>
      </c>
      <c r="K20" s="66">
        <f t="shared" si="3"/>
        <v>9</v>
      </c>
      <c r="L20" s="65">
        <f>VLOOKUP($A20,'Return Data'!$B$7:$R$2843,13,0)</f>
        <v>7.1905000000000001</v>
      </c>
      <c r="M20" s="66">
        <f t="shared" si="4"/>
        <v>11</v>
      </c>
      <c r="N20" s="65">
        <f>VLOOKUP($A20,'Return Data'!$B$7:$R$2843,17,0)</f>
        <v>9.8681999999999999</v>
      </c>
      <c r="O20" s="66">
        <f t="shared" si="5"/>
        <v>15</v>
      </c>
      <c r="P20" s="65">
        <f>VLOOKUP($A20,'Return Data'!$B$7:$R$2843,14,0)</f>
        <v>9.0035000000000007</v>
      </c>
      <c r="Q20" s="66">
        <f t="shared" si="6"/>
        <v>14</v>
      </c>
      <c r="R20" s="65">
        <f>VLOOKUP($A20,'Return Data'!$B$7:$R$2843,16,0)</f>
        <v>9.4955999999999996</v>
      </c>
      <c r="S20" s="67">
        <f t="shared" si="7"/>
        <v>4</v>
      </c>
    </row>
    <row r="21" spans="1:19" x14ac:dyDescent="0.3">
      <c r="A21" s="82" t="s">
        <v>1382</v>
      </c>
      <c r="B21" s="64">
        <f>VLOOKUP($A21,'Return Data'!$B$7:$R$2843,3,0)</f>
        <v>44302</v>
      </c>
      <c r="C21" s="65">
        <f>VLOOKUP($A21,'Return Data'!$B$7:$R$2843,4,0)</f>
        <v>53.550800000000002</v>
      </c>
      <c r="D21" s="65">
        <f>VLOOKUP($A21,'Return Data'!$B$7:$R$2843,9,0)</f>
        <v>13.8614</v>
      </c>
      <c r="E21" s="66">
        <f t="shared" si="0"/>
        <v>15</v>
      </c>
      <c r="F21" s="65">
        <f>VLOOKUP($A21,'Return Data'!$B$7:$R$2843,10,0)</f>
        <v>-5.2877999999999998</v>
      </c>
      <c r="G21" s="66">
        <f t="shared" si="1"/>
        <v>26</v>
      </c>
      <c r="H21" s="65">
        <f>VLOOKUP($A21,'Return Data'!$B$7:$R$2843,11,0)</f>
        <v>-2.2000000000000001E-3</v>
      </c>
      <c r="I21" s="66">
        <f t="shared" si="2"/>
        <v>26</v>
      </c>
      <c r="J21" s="65">
        <f>VLOOKUP($A21,'Return Data'!$B$7:$R$2843,12,0)</f>
        <v>0.86250000000000004</v>
      </c>
      <c r="K21" s="66">
        <f t="shared" si="3"/>
        <v>22</v>
      </c>
      <c r="L21" s="65">
        <f>VLOOKUP($A21,'Return Data'!$B$7:$R$2843,13,0)</f>
        <v>6.7729999999999997</v>
      </c>
      <c r="M21" s="66">
        <f t="shared" si="4"/>
        <v>17</v>
      </c>
      <c r="N21" s="65">
        <f>VLOOKUP($A21,'Return Data'!$B$7:$R$2843,17,0)</f>
        <v>8.4898000000000007</v>
      </c>
      <c r="O21" s="66">
        <f t="shared" si="5"/>
        <v>21</v>
      </c>
      <c r="P21" s="65">
        <f>VLOOKUP($A21,'Return Data'!$B$7:$R$2843,14,0)</f>
        <v>7.6001000000000003</v>
      </c>
      <c r="Q21" s="66">
        <f t="shared" si="6"/>
        <v>21</v>
      </c>
      <c r="R21" s="65">
        <f>VLOOKUP($A21,'Return Data'!$B$7:$R$2843,16,0)</f>
        <v>8.2927</v>
      </c>
      <c r="S21" s="67">
        <f t="shared" si="7"/>
        <v>15</v>
      </c>
    </row>
    <row r="22" spans="1:19" x14ac:dyDescent="0.3">
      <c r="A22" s="82" t="s">
        <v>1384</v>
      </c>
      <c r="B22" s="64">
        <f>VLOOKUP($A22,'Return Data'!$B$7:$R$2843,3,0)</f>
        <v>44302</v>
      </c>
      <c r="C22" s="65">
        <f>VLOOKUP($A22,'Return Data'!$B$7:$R$2843,4,0)</f>
        <v>48.024999999999999</v>
      </c>
      <c r="D22" s="65">
        <f>VLOOKUP($A22,'Return Data'!$B$7:$R$2843,9,0)</f>
        <v>11.9794</v>
      </c>
      <c r="E22" s="66">
        <f t="shared" si="0"/>
        <v>22</v>
      </c>
      <c r="F22" s="65">
        <f>VLOOKUP($A22,'Return Data'!$B$7:$R$2843,10,0)</f>
        <v>-4.6800000000000001E-2</v>
      </c>
      <c r="G22" s="66">
        <f t="shared" si="1"/>
        <v>6</v>
      </c>
      <c r="H22" s="65">
        <f>VLOOKUP($A22,'Return Data'!$B$7:$R$2843,11,0)</f>
        <v>2.0447000000000002</v>
      </c>
      <c r="I22" s="66">
        <f t="shared" si="2"/>
        <v>11</v>
      </c>
      <c r="J22" s="65">
        <f>VLOOKUP($A22,'Return Data'!$B$7:$R$2843,12,0)</f>
        <v>2.0558000000000001</v>
      </c>
      <c r="K22" s="66">
        <f t="shared" si="3"/>
        <v>11</v>
      </c>
      <c r="L22" s="65">
        <f>VLOOKUP($A22,'Return Data'!$B$7:$R$2843,13,0)</f>
        <v>7.0084999999999997</v>
      </c>
      <c r="M22" s="66">
        <f t="shared" si="4"/>
        <v>13</v>
      </c>
      <c r="N22" s="65">
        <f>VLOOKUP($A22,'Return Data'!$B$7:$R$2843,17,0)</f>
        <v>10.0061</v>
      </c>
      <c r="O22" s="66">
        <f t="shared" si="5"/>
        <v>13</v>
      </c>
      <c r="P22" s="65">
        <f>VLOOKUP($A22,'Return Data'!$B$7:$R$2843,14,0)</f>
        <v>9.3508999999999993</v>
      </c>
      <c r="Q22" s="66">
        <f t="shared" si="6"/>
        <v>12</v>
      </c>
      <c r="R22" s="65">
        <f>VLOOKUP($A22,'Return Data'!$B$7:$R$2843,16,0)</f>
        <v>7.6098999999999997</v>
      </c>
      <c r="S22" s="67">
        <f t="shared" si="7"/>
        <v>21</v>
      </c>
    </row>
    <row r="23" spans="1:19" x14ac:dyDescent="0.3">
      <c r="A23" s="82" t="s">
        <v>1385</v>
      </c>
      <c r="B23" s="64">
        <f>VLOOKUP($A23,'Return Data'!$B$7:$R$2843,3,0)</f>
        <v>44302</v>
      </c>
      <c r="C23" s="65">
        <f>VLOOKUP($A23,'Return Data'!$B$7:$R$2843,4,0)</f>
        <v>30.050999999999998</v>
      </c>
      <c r="D23" s="65">
        <f>VLOOKUP($A23,'Return Data'!$B$7:$R$2843,9,0)</f>
        <v>16.302399999999999</v>
      </c>
      <c r="E23" s="66">
        <f t="shared" si="0"/>
        <v>8</v>
      </c>
      <c r="F23" s="65">
        <f>VLOOKUP($A23,'Return Data'!$B$7:$R$2843,10,0)</f>
        <v>-3.0124</v>
      </c>
      <c r="G23" s="66">
        <f t="shared" si="1"/>
        <v>20</v>
      </c>
      <c r="H23" s="65">
        <f>VLOOKUP($A23,'Return Data'!$B$7:$R$2843,11,0)</f>
        <v>0.68969999999999998</v>
      </c>
      <c r="I23" s="66">
        <f t="shared" si="2"/>
        <v>20</v>
      </c>
      <c r="J23" s="65">
        <f>VLOOKUP($A23,'Return Data'!$B$7:$R$2843,12,0)</f>
        <v>0.73680000000000001</v>
      </c>
      <c r="K23" s="66">
        <f t="shared" si="3"/>
        <v>24</v>
      </c>
      <c r="L23" s="65">
        <f>VLOOKUP($A23,'Return Data'!$B$7:$R$2843,13,0)</f>
        <v>6.3726000000000003</v>
      </c>
      <c r="M23" s="66">
        <f t="shared" si="4"/>
        <v>20</v>
      </c>
      <c r="N23" s="65">
        <f>VLOOKUP($A23,'Return Data'!$B$7:$R$2843,17,0)</f>
        <v>10.183999999999999</v>
      </c>
      <c r="O23" s="66">
        <f t="shared" si="5"/>
        <v>12</v>
      </c>
      <c r="P23" s="65">
        <f>VLOOKUP($A23,'Return Data'!$B$7:$R$2843,14,0)</f>
        <v>9.4906000000000006</v>
      </c>
      <c r="Q23" s="66">
        <f t="shared" si="6"/>
        <v>10</v>
      </c>
      <c r="R23" s="65">
        <f>VLOOKUP($A23,'Return Data'!$B$7:$R$2843,16,0)</f>
        <v>9.0820000000000007</v>
      </c>
      <c r="S23" s="67">
        <f t="shared" si="7"/>
        <v>6</v>
      </c>
    </row>
    <row r="24" spans="1:19" x14ac:dyDescent="0.3">
      <c r="A24" s="82" t="s">
        <v>1387</v>
      </c>
      <c r="B24" s="64">
        <f>VLOOKUP($A24,'Return Data'!$B$7:$R$2843,3,0)</f>
        <v>44302</v>
      </c>
      <c r="C24" s="65">
        <f>VLOOKUP($A24,'Return Data'!$B$7:$R$2843,4,0)</f>
        <v>23.907299999999999</v>
      </c>
      <c r="D24" s="65">
        <f>VLOOKUP($A24,'Return Data'!$B$7:$R$2843,9,0)</f>
        <v>15.543699999999999</v>
      </c>
      <c r="E24" s="66">
        <f t="shared" si="0"/>
        <v>10</v>
      </c>
      <c r="F24" s="65">
        <f>VLOOKUP($A24,'Return Data'!$B$7:$R$2843,10,0)</f>
        <v>0.47870000000000001</v>
      </c>
      <c r="G24" s="66">
        <f t="shared" si="1"/>
        <v>5</v>
      </c>
      <c r="H24" s="65">
        <f>VLOOKUP($A24,'Return Data'!$B$7:$R$2843,11,0)</f>
        <v>2.0533999999999999</v>
      </c>
      <c r="I24" s="66">
        <f t="shared" si="2"/>
        <v>10</v>
      </c>
      <c r="J24" s="65">
        <f>VLOOKUP($A24,'Return Data'!$B$7:$R$2843,12,0)</f>
        <v>2.2725</v>
      </c>
      <c r="K24" s="66">
        <f t="shared" si="3"/>
        <v>8</v>
      </c>
      <c r="L24" s="65">
        <f>VLOOKUP($A24,'Return Data'!$B$7:$R$2843,13,0)</f>
        <v>6.8273000000000001</v>
      </c>
      <c r="M24" s="66">
        <f t="shared" si="4"/>
        <v>16</v>
      </c>
      <c r="N24" s="65">
        <f>VLOOKUP($A24,'Return Data'!$B$7:$R$2843,17,0)</f>
        <v>8.8107000000000006</v>
      </c>
      <c r="O24" s="66">
        <f t="shared" si="5"/>
        <v>20</v>
      </c>
      <c r="P24" s="65">
        <f>VLOOKUP($A24,'Return Data'!$B$7:$R$2843,14,0)</f>
        <v>8.0093999999999994</v>
      </c>
      <c r="Q24" s="66">
        <f t="shared" si="6"/>
        <v>19</v>
      </c>
      <c r="R24" s="65">
        <f>VLOOKUP($A24,'Return Data'!$B$7:$R$2843,16,0)</f>
        <v>7.2355999999999998</v>
      </c>
      <c r="S24" s="67">
        <f t="shared" si="7"/>
        <v>22</v>
      </c>
    </row>
    <row r="25" spans="1:19" x14ac:dyDescent="0.3">
      <c r="A25" s="82" t="s">
        <v>1390</v>
      </c>
      <c r="B25" s="64">
        <f>VLOOKUP($A25,'Return Data'!$B$7:$R$2843,3,0)</f>
        <v>44302</v>
      </c>
      <c r="C25" s="65">
        <f>VLOOKUP($A25,'Return Data'!$B$7:$R$2843,4,0)</f>
        <v>50.510199999999998</v>
      </c>
      <c r="D25" s="65">
        <f>VLOOKUP($A25,'Return Data'!$B$7:$R$2843,9,0)</f>
        <v>12.761799999999999</v>
      </c>
      <c r="E25" s="66">
        <f t="shared" si="0"/>
        <v>21</v>
      </c>
      <c r="F25" s="65">
        <f>VLOOKUP($A25,'Return Data'!$B$7:$R$2843,10,0)</f>
        <v>2.0087000000000002</v>
      </c>
      <c r="G25" s="66">
        <f t="shared" si="1"/>
        <v>2</v>
      </c>
      <c r="H25" s="65">
        <f>VLOOKUP($A25,'Return Data'!$B$7:$R$2843,11,0)</f>
        <v>3.6535000000000002</v>
      </c>
      <c r="I25" s="66">
        <f t="shared" si="2"/>
        <v>2</v>
      </c>
      <c r="J25" s="65">
        <f>VLOOKUP($A25,'Return Data'!$B$7:$R$2843,12,0)</f>
        <v>2.9058999999999999</v>
      </c>
      <c r="K25" s="66">
        <f t="shared" si="3"/>
        <v>3</v>
      </c>
      <c r="L25" s="65">
        <f>VLOOKUP($A25,'Return Data'!$B$7:$R$2843,13,0)</f>
        <v>8.2962000000000007</v>
      </c>
      <c r="M25" s="66">
        <f t="shared" si="4"/>
        <v>5</v>
      </c>
      <c r="N25" s="65">
        <f>VLOOKUP($A25,'Return Data'!$B$7:$R$2843,17,0)</f>
        <v>11.489100000000001</v>
      </c>
      <c r="O25" s="66">
        <f t="shared" si="5"/>
        <v>5</v>
      </c>
      <c r="P25" s="65">
        <f>VLOOKUP($A25,'Return Data'!$B$7:$R$2843,14,0)</f>
        <v>9.6702999999999992</v>
      </c>
      <c r="Q25" s="66">
        <f t="shared" si="6"/>
        <v>7</v>
      </c>
      <c r="R25" s="65">
        <f>VLOOKUP($A25,'Return Data'!$B$7:$R$2843,16,0)</f>
        <v>8.2941000000000003</v>
      </c>
      <c r="S25" s="67">
        <f t="shared" si="7"/>
        <v>14</v>
      </c>
    </row>
    <row r="26" spans="1:19" x14ac:dyDescent="0.3">
      <c r="A26" s="82" t="s">
        <v>1392</v>
      </c>
      <c r="B26" s="64">
        <f>VLOOKUP($A26,'Return Data'!$B$7:$R$2843,3,0)</f>
        <v>44302</v>
      </c>
      <c r="C26" s="65">
        <f>VLOOKUP($A26,'Return Data'!$B$7:$R$2843,4,0)</f>
        <v>61.203400000000002</v>
      </c>
      <c r="D26" s="65">
        <f>VLOOKUP($A26,'Return Data'!$B$7:$R$2843,9,0)</f>
        <v>8.7231000000000005</v>
      </c>
      <c r="E26" s="66">
        <f t="shared" si="0"/>
        <v>25</v>
      </c>
      <c r="F26" s="65">
        <f>VLOOKUP($A26,'Return Data'!$B$7:$R$2843,10,0)</f>
        <v>-6.3422000000000001</v>
      </c>
      <c r="G26" s="66">
        <f t="shared" si="1"/>
        <v>27</v>
      </c>
      <c r="H26" s="65">
        <f>VLOOKUP($A26,'Return Data'!$B$7:$R$2843,11,0)</f>
        <v>-0.57899999999999996</v>
      </c>
      <c r="I26" s="66">
        <f t="shared" si="2"/>
        <v>27</v>
      </c>
      <c r="J26" s="65">
        <f>VLOOKUP($A26,'Return Data'!$B$7:$R$2843,12,0)</f>
        <v>-0.62460000000000004</v>
      </c>
      <c r="K26" s="66">
        <f t="shared" si="3"/>
        <v>27</v>
      </c>
      <c r="L26" s="65">
        <f>VLOOKUP($A26,'Return Data'!$B$7:$R$2843,13,0)</f>
        <v>4.7183999999999999</v>
      </c>
      <c r="M26" s="66">
        <f t="shared" si="4"/>
        <v>26</v>
      </c>
      <c r="N26" s="65">
        <f>VLOOKUP($A26,'Return Data'!$B$7:$R$2843,17,0)</f>
        <v>8.0332000000000008</v>
      </c>
      <c r="O26" s="66">
        <f t="shared" si="5"/>
        <v>24</v>
      </c>
      <c r="P26" s="65">
        <f>VLOOKUP($A26,'Return Data'!$B$7:$R$2843,14,0)</f>
        <v>7.3365999999999998</v>
      </c>
      <c r="Q26" s="66">
        <f t="shared" si="6"/>
        <v>25</v>
      </c>
      <c r="R26" s="65">
        <f>VLOOKUP($A26,'Return Data'!$B$7:$R$2843,16,0)</f>
        <v>8.7362000000000002</v>
      </c>
      <c r="S26" s="67">
        <f t="shared" si="7"/>
        <v>10</v>
      </c>
    </row>
    <row r="27" spans="1:19" x14ac:dyDescent="0.3">
      <c r="A27" s="82" t="s">
        <v>1394</v>
      </c>
      <c r="B27" s="64">
        <f>VLOOKUP($A27,'Return Data'!$B$7:$R$2843,3,0)</f>
        <v>44302</v>
      </c>
      <c r="C27" s="65">
        <f>VLOOKUP($A27,'Return Data'!$B$7:$R$2843,4,0)</f>
        <v>49.1691</v>
      </c>
      <c r="D27" s="65">
        <f>VLOOKUP($A27,'Return Data'!$B$7:$R$2843,9,0)</f>
        <v>9.7982999999999993</v>
      </c>
      <c r="E27" s="66">
        <f t="shared" si="0"/>
        <v>24</v>
      </c>
      <c r="F27" s="65">
        <f>VLOOKUP($A27,'Return Data'!$B$7:$R$2843,10,0)</f>
        <v>-0.37490000000000001</v>
      </c>
      <c r="G27" s="66">
        <f t="shared" si="1"/>
        <v>7</v>
      </c>
      <c r="H27" s="65">
        <f>VLOOKUP($A27,'Return Data'!$B$7:$R$2843,11,0)</f>
        <v>1.8698999999999999</v>
      </c>
      <c r="I27" s="66">
        <f t="shared" si="2"/>
        <v>13</v>
      </c>
      <c r="J27" s="65">
        <f>VLOOKUP($A27,'Return Data'!$B$7:$R$2843,12,0)</f>
        <v>0.88549999999999995</v>
      </c>
      <c r="K27" s="66">
        <f t="shared" si="3"/>
        <v>21</v>
      </c>
      <c r="L27" s="65">
        <f>VLOOKUP($A27,'Return Data'!$B$7:$R$2843,13,0)</f>
        <v>6.5561999999999996</v>
      </c>
      <c r="M27" s="66">
        <f t="shared" si="4"/>
        <v>19</v>
      </c>
      <c r="N27" s="65">
        <f>VLOOKUP($A27,'Return Data'!$B$7:$R$2843,17,0)</f>
        <v>9.7248000000000001</v>
      </c>
      <c r="O27" s="66">
        <f t="shared" si="5"/>
        <v>16</v>
      </c>
      <c r="P27" s="65">
        <f>VLOOKUP($A27,'Return Data'!$B$7:$R$2843,14,0)</f>
        <v>8.7420000000000009</v>
      </c>
      <c r="Q27" s="66">
        <f t="shared" si="6"/>
        <v>17</v>
      </c>
      <c r="R27" s="65">
        <f>VLOOKUP($A27,'Return Data'!$B$7:$R$2843,16,0)</f>
        <v>8.6272000000000002</v>
      </c>
      <c r="S27" s="67">
        <f t="shared" si="7"/>
        <v>11</v>
      </c>
    </row>
    <row r="28" spans="1:19" x14ac:dyDescent="0.3">
      <c r="A28" s="82" t="s">
        <v>871</v>
      </c>
      <c r="B28" s="64">
        <f>VLOOKUP($A28,'Return Data'!$B$7:$R$2843,3,0)</f>
        <v>44302</v>
      </c>
      <c r="C28" s="65">
        <f>VLOOKUP($A28,'Return Data'!$B$7:$R$2843,4,0)</f>
        <v>17.583300000000001</v>
      </c>
      <c r="D28" s="65">
        <f>VLOOKUP($A28,'Return Data'!$B$7:$R$2843,9,0)</f>
        <v>13.1767</v>
      </c>
      <c r="E28" s="66">
        <f t="shared" si="0"/>
        <v>19</v>
      </c>
      <c r="F28" s="65">
        <f>VLOOKUP($A28,'Return Data'!$B$7:$R$2843,10,0)</f>
        <v>1.3688</v>
      </c>
      <c r="G28" s="66">
        <f t="shared" si="1"/>
        <v>4</v>
      </c>
      <c r="H28" s="65">
        <f>VLOOKUP($A28,'Return Data'!$B$7:$R$2843,11,0)</f>
        <v>2.7294999999999998</v>
      </c>
      <c r="I28" s="66">
        <f t="shared" si="2"/>
        <v>5</v>
      </c>
      <c r="J28" s="65">
        <f>VLOOKUP($A28,'Return Data'!$B$7:$R$2843,12,0)</f>
        <v>2.3184999999999998</v>
      </c>
      <c r="K28" s="66">
        <f t="shared" si="3"/>
        <v>6</v>
      </c>
      <c r="L28" s="65">
        <f>VLOOKUP($A28,'Return Data'!$B$7:$R$2843,13,0)</f>
        <v>7.9584000000000001</v>
      </c>
      <c r="M28" s="66">
        <f t="shared" si="4"/>
        <v>10</v>
      </c>
      <c r="N28" s="65">
        <f>VLOOKUP($A28,'Return Data'!$B$7:$R$2843,17,0)</f>
        <v>10.7662</v>
      </c>
      <c r="O28" s="66">
        <f t="shared" si="5"/>
        <v>8</v>
      </c>
      <c r="P28" s="65">
        <f>VLOOKUP($A28,'Return Data'!$B$7:$R$2843,14,0)</f>
        <v>9.4199000000000002</v>
      </c>
      <c r="Q28" s="66">
        <f t="shared" si="6"/>
        <v>11</v>
      </c>
      <c r="R28" s="65">
        <f>VLOOKUP($A28,'Return Data'!$B$7:$R$2843,16,0)</f>
        <v>8.9855999999999998</v>
      </c>
      <c r="S28" s="67">
        <f t="shared" si="7"/>
        <v>7</v>
      </c>
    </row>
    <row r="29" spans="1:19" x14ac:dyDescent="0.3">
      <c r="A29" s="82" t="s">
        <v>872</v>
      </c>
      <c r="B29" s="64">
        <f>VLOOKUP($A29,'Return Data'!$B$7:$R$2843,3,0)</f>
        <v>44302</v>
      </c>
      <c r="C29" s="65">
        <f>VLOOKUP($A29,'Return Data'!$B$7:$R$2843,4,0)</f>
        <v>18.96</v>
      </c>
      <c r="D29" s="65">
        <f>VLOOKUP($A29,'Return Data'!$B$7:$R$2843,9,0)</f>
        <v>16.734500000000001</v>
      </c>
      <c r="E29" s="66">
        <f t="shared" si="0"/>
        <v>7</v>
      </c>
      <c r="F29" s="65">
        <f>VLOOKUP($A29,'Return Data'!$B$7:$R$2843,10,0)</f>
        <v>-2.7168000000000001</v>
      </c>
      <c r="G29" s="66">
        <f t="shared" si="1"/>
        <v>16</v>
      </c>
      <c r="H29" s="65">
        <f>VLOOKUP($A29,'Return Data'!$B$7:$R$2843,11,0)</f>
        <v>0.92979999999999996</v>
      </c>
      <c r="I29" s="66">
        <f t="shared" si="2"/>
        <v>16</v>
      </c>
      <c r="J29" s="65">
        <f>VLOOKUP($A29,'Return Data'!$B$7:$R$2843,12,0)</f>
        <v>2.3959999999999999</v>
      </c>
      <c r="K29" s="66">
        <f t="shared" si="3"/>
        <v>5</v>
      </c>
      <c r="L29" s="65">
        <f>VLOOKUP($A29,'Return Data'!$B$7:$R$2843,13,0)</f>
        <v>8.5922999999999998</v>
      </c>
      <c r="M29" s="66">
        <f t="shared" si="4"/>
        <v>3</v>
      </c>
      <c r="N29" s="65">
        <f>VLOOKUP($A29,'Return Data'!$B$7:$R$2843,17,0)</f>
        <v>11.845599999999999</v>
      </c>
      <c r="O29" s="66">
        <f t="shared" si="5"/>
        <v>1</v>
      </c>
      <c r="P29" s="65">
        <f>VLOOKUP($A29,'Return Data'!$B$7:$R$2843,14,0)</f>
        <v>11.0305</v>
      </c>
      <c r="Q29" s="66">
        <f t="shared" si="6"/>
        <v>2</v>
      </c>
      <c r="R29" s="65">
        <f>VLOOKUP($A29,'Return Data'!$B$7:$R$2843,16,0)</f>
        <v>10.1829</v>
      </c>
      <c r="S29" s="67">
        <f t="shared" si="7"/>
        <v>1</v>
      </c>
    </row>
    <row r="30" spans="1:19" x14ac:dyDescent="0.3">
      <c r="A30" s="82" t="s">
        <v>875</v>
      </c>
      <c r="B30" s="64">
        <f>VLOOKUP($A30,'Return Data'!$B$7:$R$2843,3,0)</f>
        <v>44302</v>
      </c>
      <c r="C30" s="65">
        <f>VLOOKUP($A30,'Return Data'!$B$7:$R$2843,4,0)</f>
        <v>35.520200000000003</v>
      </c>
      <c r="D30" s="65">
        <f>VLOOKUP($A30,'Return Data'!$B$7:$R$2843,9,0)</f>
        <v>18.439399999999999</v>
      </c>
      <c r="E30" s="66">
        <f t="shared" si="0"/>
        <v>4</v>
      </c>
      <c r="F30" s="65">
        <f>VLOOKUP($A30,'Return Data'!$B$7:$R$2843,10,0)</f>
        <v>-3.5047000000000001</v>
      </c>
      <c r="G30" s="66">
        <f t="shared" si="1"/>
        <v>23</v>
      </c>
      <c r="H30" s="65">
        <f>VLOOKUP($A30,'Return Data'!$B$7:$R$2843,11,0)</f>
        <v>0.9274</v>
      </c>
      <c r="I30" s="66">
        <f t="shared" si="2"/>
        <v>17</v>
      </c>
      <c r="J30" s="65">
        <f>VLOOKUP($A30,'Return Data'!$B$7:$R$2843,12,0)</f>
        <v>1.3053999999999999</v>
      </c>
      <c r="K30" s="66">
        <f t="shared" si="3"/>
        <v>16</v>
      </c>
      <c r="L30" s="65">
        <f>VLOOKUP($A30,'Return Data'!$B$7:$R$2843,13,0)</f>
        <v>8.0663</v>
      </c>
      <c r="M30" s="66">
        <f t="shared" si="4"/>
        <v>7</v>
      </c>
      <c r="N30" s="65">
        <f>VLOOKUP($A30,'Return Data'!$B$7:$R$2843,17,0)</f>
        <v>11.817299999999999</v>
      </c>
      <c r="O30" s="66">
        <f t="shared" si="5"/>
        <v>3</v>
      </c>
      <c r="P30" s="65">
        <f>VLOOKUP($A30,'Return Data'!$B$7:$R$2843,14,0)</f>
        <v>11.6736</v>
      </c>
      <c r="Q30" s="66">
        <f t="shared" si="6"/>
        <v>1</v>
      </c>
      <c r="R30" s="65">
        <f>VLOOKUP($A30,'Return Data'!$B$7:$R$2843,16,0)</f>
        <v>6.8548</v>
      </c>
      <c r="S30" s="67">
        <f t="shared" si="7"/>
        <v>24</v>
      </c>
    </row>
    <row r="31" spans="1:19" x14ac:dyDescent="0.3">
      <c r="A31" s="82" t="s">
        <v>876</v>
      </c>
      <c r="B31" s="64">
        <f>VLOOKUP($A31,'Return Data'!$B$7:$R$2843,3,0)</f>
        <v>44302</v>
      </c>
      <c r="C31" s="65">
        <f>VLOOKUP($A31,'Return Data'!$B$7:$R$2843,4,0)</f>
        <v>49.29</v>
      </c>
      <c r="D31" s="65">
        <f>VLOOKUP($A31,'Return Data'!$B$7:$R$2843,9,0)</f>
        <v>18.493099999999998</v>
      </c>
      <c r="E31" s="66">
        <f t="shared" si="0"/>
        <v>3</v>
      </c>
      <c r="F31" s="65">
        <f>VLOOKUP($A31,'Return Data'!$B$7:$R$2843,10,0)</f>
        <v>-3.4289000000000001</v>
      </c>
      <c r="G31" s="66">
        <f t="shared" si="1"/>
        <v>22</v>
      </c>
      <c r="H31" s="65">
        <f>VLOOKUP($A31,'Return Data'!$B$7:$R$2843,11,0)</f>
        <v>0.498</v>
      </c>
      <c r="I31" s="66">
        <f t="shared" si="2"/>
        <v>23</v>
      </c>
      <c r="J31" s="65">
        <f>VLOOKUP($A31,'Return Data'!$B$7:$R$2843,12,0)</f>
        <v>1.4161999999999999</v>
      </c>
      <c r="K31" s="66">
        <f t="shared" si="3"/>
        <v>15</v>
      </c>
      <c r="L31" s="65">
        <f>VLOOKUP($A31,'Return Data'!$B$7:$R$2843,13,0)</f>
        <v>7.0401999999999996</v>
      </c>
      <c r="M31" s="66">
        <f t="shared" si="4"/>
        <v>12</v>
      </c>
      <c r="N31" s="65">
        <f>VLOOKUP($A31,'Return Data'!$B$7:$R$2843,17,0)</f>
        <v>10.408799999999999</v>
      </c>
      <c r="O31" s="66">
        <f t="shared" si="5"/>
        <v>11</v>
      </c>
      <c r="P31" s="65">
        <f>VLOOKUP($A31,'Return Data'!$B$7:$R$2843,14,0)</f>
        <v>10.105700000000001</v>
      </c>
      <c r="Q31" s="66">
        <f t="shared" si="6"/>
        <v>6</v>
      </c>
      <c r="R31" s="65">
        <f>VLOOKUP($A31,'Return Data'!$B$7:$R$2843,16,0)</f>
        <v>8.1661999999999999</v>
      </c>
      <c r="S31" s="67">
        <f t="shared" si="7"/>
        <v>16</v>
      </c>
    </row>
    <row r="32" spans="1:19" x14ac:dyDescent="0.3">
      <c r="A32" s="82" t="s">
        <v>720</v>
      </c>
      <c r="B32" s="64">
        <f>VLOOKUP($A32,'Return Data'!$B$7:$R$2843,3,0)</f>
        <v>44302</v>
      </c>
      <c r="C32" s="65">
        <f>VLOOKUP($A32,'Return Data'!$B$7:$R$2843,4,0)</f>
        <v>21.874700000000001</v>
      </c>
      <c r="D32" s="65">
        <f>VLOOKUP($A32,'Return Data'!$B$7:$R$2843,9,0)</f>
        <v>17.258199999999999</v>
      </c>
      <c r="E32" s="66">
        <f t="shared" si="0"/>
        <v>6</v>
      </c>
      <c r="F32" s="65">
        <f>VLOOKUP($A32,'Return Data'!$B$7:$R$2843,10,0)</f>
        <v>-2.9792999999999998</v>
      </c>
      <c r="G32" s="66">
        <f t="shared" si="1"/>
        <v>19</v>
      </c>
      <c r="H32" s="65">
        <f>VLOOKUP($A32,'Return Data'!$B$7:$R$2843,11,0)</f>
        <v>0.82110000000000005</v>
      </c>
      <c r="I32" s="66">
        <f t="shared" si="2"/>
        <v>18</v>
      </c>
      <c r="J32" s="65">
        <f>VLOOKUP($A32,'Return Data'!$B$7:$R$2843,12,0)</f>
        <v>1.2975000000000001</v>
      </c>
      <c r="K32" s="66">
        <f t="shared" si="3"/>
        <v>18</v>
      </c>
      <c r="L32" s="65">
        <f>VLOOKUP($A32,'Return Data'!$B$7:$R$2843,13,0)</f>
        <v>6.7672999999999996</v>
      </c>
      <c r="M32" s="66">
        <f t="shared" si="4"/>
        <v>18</v>
      </c>
      <c r="N32" s="65">
        <f>VLOOKUP($A32,'Return Data'!$B$7:$R$2843,17,0)</f>
        <v>9.5828000000000007</v>
      </c>
      <c r="O32" s="66">
        <f t="shared" si="5"/>
        <v>17</v>
      </c>
      <c r="P32" s="65">
        <f>VLOOKUP($A32,'Return Data'!$B$7:$R$2843,14,0)</f>
        <v>8.9080999999999992</v>
      </c>
      <c r="Q32" s="66">
        <f t="shared" si="6"/>
        <v>15</v>
      </c>
      <c r="R32" s="65">
        <f>VLOOKUP($A32,'Return Data'!$B$7:$R$2843,16,0)</f>
        <v>8.0571000000000002</v>
      </c>
      <c r="S32" s="67">
        <f t="shared" si="7"/>
        <v>17</v>
      </c>
    </row>
    <row r="33" spans="1:19" x14ac:dyDescent="0.3">
      <c r="A33" s="82" t="s">
        <v>721</v>
      </c>
      <c r="B33" s="64">
        <f>VLOOKUP($A33,'Return Data'!$B$7:$R$2843,3,0)</f>
        <v>44302</v>
      </c>
      <c r="C33" s="65">
        <f>VLOOKUP($A33,'Return Data'!$B$7:$R$2843,4,0)</f>
        <v>22.248799999999999</v>
      </c>
      <c r="D33" s="65">
        <f>VLOOKUP($A33,'Return Data'!$B$7:$R$2843,9,0)</f>
        <v>17.7758</v>
      </c>
      <c r="E33" s="66">
        <f t="shared" si="0"/>
        <v>5</v>
      </c>
      <c r="F33" s="65">
        <f>VLOOKUP($A33,'Return Data'!$B$7:$R$2843,10,0)</f>
        <v>-2.2017000000000002</v>
      </c>
      <c r="G33" s="66">
        <f t="shared" si="1"/>
        <v>15</v>
      </c>
      <c r="H33" s="65">
        <f>VLOOKUP($A33,'Return Data'!$B$7:$R$2843,11,0)</f>
        <v>1.2115</v>
      </c>
      <c r="I33" s="66">
        <f t="shared" si="2"/>
        <v>14</v>
      </c>
      <c r="J33" s="65">
        <f>VLOOKUP($A33,'Return Data'!$B$7:$R$2843,12,0)</f>
        <v>1.5623</v>
      </c>
      <c r="K33" s="66">
        <f t="shared" si="3"/>
        <v>13</v>
      </c>
      <c r="L33" s="65">
        <f>VLOOKUP($A33,'Return Data'!$B$7:$R$2843,13,0)</f>
        <v>6.97</v>
      </c>
      <c r="M33" s="66">
        <f t="shared" si="4"/>
        <v>15</v>
      </c>
      <c r="N33" s="65">
        <f>VLOOKUP($A33,'Return Data'!$B$7:$R$2843,17,0)</f>
        <v>9.9974000000000007</v>
      </c>
      <c r="O33" s="66">
        <f t="shared" si="5"/>
        <v>14</v>
      </c>
      <c r="P33" s="65">
        <f>VLOOKUP($A33,'Return Data'!$B$7:$R$2843,14,0)</f>
        <v>9.2565000000000008</v>
      </c>
      <c r="Q33" s="66">
        <f t="shared" si="6"/>
        <v>13</v>
      </c>
      <c r="R33" s="65">
        <f>VLOOKUP($A33,'Return Data'!$B$7:$R$2843,16,0)</f>
        <v>7.9836</v>
      </c>
      <c r="S33" s="67">
        <f t="shared" si="7"/>
        <v>18</v>
      </c>
    </row>
    <row r="34" spans="1:19" x14ac:dyDescent="0.3">
      <c r="A34" s="82" t="s">
        <v>722</v>
      </c>
      <c r="B34" s="64">
        <f>VLOOKUP($A34,'Return Data'!$B$7:$R$2843,3,0)</f>
        <v>44302</v>
      </c>
      <c r="C34" s="65">
        <f>VLOOKUP($A34,'Return Data'!$B$7:$R$2843,4,0)</f>
        <v>203.15649999999999</v>
      </c>
      <c r="D34" s="65">
        <f>VLOOKUP($A34,'Return Data'!$B$7:$R$2843,9,0)</f>
        <v>13.568</v>
      </c>
      <c r="E34" s="66">
        <f t="shared" si="0"/>
        <v>16</v>
      </c>
      <c r="F34" s="65">
        <f>VLOOKUP($A34,'Return Data'!$B$7:$R$2843,10,0)</f>
        <v>1.5386</v>
      </c>
      <c r="G34" s="66">
        <f t="shared" si="1"/>
        <v>3</v>
      </c>
      <c r="H34" s="65">
        <f>VLOOKUP($A34,'Return Data'!$B$7:$R$2843,11,0)</f>
        <v>2.6158999999999999</v>
      </c>
      <c r="I34" s="66">
        <f t="shared" si="2"/>
        <v>7</v>
      </c>
      <c r="J34" s="65">
        <f>VLOOKUP($A34,'Return Data'!$B$7:$R$2843,12,0)</f>
        <v>2.0520999999999998</v>
      </c>
      <c r="K34" s="66">
        <f t="shared" si="3"/>
        <v>12</v>
      </c>
      <c r="L34" s="65">
        <f>VLOOKUP($A34,'Return Data'!$B$7:$R$2843,13,0)</f>
        <v>5.8829000000000002</v>
      </c>
      <c r="M34" s="66">
        <f t="shared" si="4"/>
        <v>22</v>
      </c>
      <c r="N34" s="65">
        <f>VLOOKUP($A34,'Return Data'!$B$7:$R$2843,17,0)</f>
        <v>9.1507000000000005</v>
      </c>
      <c r="O34" s="66">
        <f t="shared" si="5"/>
        <v>18</v>
      </c>
      <c r="P34" s="65">
        <f>VLOOKUP($A34,'Return Data'!$B$7:$R$2843,14,0)</f>
        <v>8.1882999999999999</v>
      </c>
      <c r="Q34" s="66">
        <f t="shared" si="6"/>
        <v>18</v>
      </c>
      <c r="R34" s="65">
        <f>VLOOKUP($A34,'Return Data'!$B$7:$R$2843,16,0)</f>
        <v>7.1151999999999997</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14.63725185185185</v>
      </c>
      <c r="E36" s="88"/>
      <c r="F36" s="89">
        <f>AVERAGE(F8:F34)</f>
        <v>-1.6246962962962965</v>
      </c>
      <c r="G36" s="88"/>
      <c r="H36" s="89">
        <f>AVERAGE(H8:H34)</f>
        <v>1.6562740740740738</v>
      </c>
      <c r="I36" s="88"/>
      <c r="J36" s="89">
        <f>AVERAGE(J8:J34)</f>
        <v>1.7102962962962962</v>
      </c>
      <c r="K36" s="88"/>
      <c r="L36" s="89">
        <f>AVERAGE(L8:L34)</f>
        <v>7.0968925925925932</v>
      </c>
      <c r="M36" s="88"/>
      <c r="N36" s="89">
        <f>AVERAGE(N8:N34)</f>
        <v>9.7719185185185164</v>
      </c>
      <c r="O36" s="88"/>
      <c r="P36" s="89">
        <f>AVERAGE(P8:P34)</f>
        <v>8.9182444444444435</v>
      </c>
      <c r="Q36" s="88"/>
      <c r="R36" s="89">
        <f>AVERAGE(R8:R34)</f>
        <v>8.2692740740740724</v>
      </c>
      <c r="S36" s="90"/>
    </row>
    <row r="37" spans="1:19" x14ac:dyDescent="0.3">
      <c r="A37" s="87" t="s">
        <v>28</v>
      </c>
      <c r="B37" s="88"/>
      <c r="C37" s="88"/>
      <c r="D37" s="89">
        <f>MIN(D8:D34)</f>
        <v>6.1740000000000004</v>
      </c>
      <c r="E37" s="88"/>
      <c r="F37" s="89">
        <f>MIN(F8:F34)</f>
        <v>-6.3422000000000001</v>
      </c>
      <c r="G37" s="88"/>
      <c r="H37" s="89">
        <f>MIN(H8:H34)</f>
        <v>-0.57899999999999996</v>
      </c>
      <c r="I37" s="88"/>
      <c r="J37" s="89">
        <f>MIN(J8:J34)</f>
        <v>-0.62460000000000004</v>
      </c>
      <c r="K37" s="88"/>
      <c r="L37" s="89">
        <f>MIN(L8:L34)</f>
        <v>4.6043000000000003</v>
      </c>
      <c r="M37" s="88"/>
      <c r="N37" s="89">
        <f>MIN(N8:N34)</f>
        <v>6.5636000000000001</v>
      </c>
      <c r="O37" s="88"/>
      <c r="P37" s="89">
        <f>MIN(P8:P34)</f>
        <v>6.6582999999999997</v>
      </c>
      <c r="Q37" s="88"/>
      <c r="R37" s="89">
        <f>MIN(R8:R34)</f>
        <v>6.3122999999999996</v>
      </c>
      <c r="S37" s="90"/>
    </row>
    <row r="38" spans="1:19" ht="15" thickBot="1" x14ac:dyDescent="0.35">
      <c r="A38" s="91" t="s">
        <v>29</v>
      </c>
      <c r="B38" s="92"/>
      <c r="C38" s="92"/>
      <c r="D38" s="93">
        <f>MAX(D8:D34)</f>
        <v>30.3108</v>
      </c>
      <c r="E38" s="92"/>
      <c r="F38" s="93">
        <f>MAX(F8:F34)</f>
        <v>4.6319999999999997</v>
      </c>
      <c r="G38" s="92"/>
      <c r="H38" s="93">
        <f>MAX(H8:H34)</f>
        <v>6.4322999999999997</v>
      </c>
      <c r="I38" s="92"/>
      <c r="J38" s="93">
        <f>MAX(J8:J34)</f>
        <v>6.2157</v>
      </c>
      <c r="K38" s="92"/>
      <c r="L38" s="93">
        <f>MAX(L8:L34)</f>
        <v>10.954499999999999</v>
      </c>
      <c r="M38" s="92"/>
      <c r="N38" s="93">
        <f>MAX(N8:N34)</f>
        <v>11.845599999999999</v>
      </c>
      <c r="O38" s="92"/>
      <c r="P38" s="93">
        <f>MAX(P8:P34)</f>
        <v>11.6736</v>
      </c>
      <c r="Q38" s="92"/>
      <c r="R38" s="93">
        <f>MAX(R8:R34)</f>
        <v>10.1829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1609</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44302</v>
      </c>
      <c r="C8" s="65">
        <f>VLOOKUP($A8,'Return Data'!$B$7:$R$2843,4,0)</f>
        <v>290.47629999999998</v>
      </c>
      <c r="D8" s="65">
        <f>VLOOKUP($A8,'Return Data'!$B$7:$R$2843,9,0)</f>
        <v>14.218400000000001</v>
      </c>
      <c r="E8" s="66">
        <f t="shared" ref="E8:E25" si="0">RANK(D8,D$8:D$25,0)</f>
        <v>5</v>
      </c>
      <c r="F8" s="65">
        <f>VLOOKUP($A8,'Return Data'!$B$7:$R$2843,10,0)</f>
        <v>1.5276000000000001</v>
      </c>
      <c r="G8" s="66">
        <f t="shared" ref="G8:G25" si="1">RANK(F8,F$8:F$25,0)</f>
        <v>14</v>
      </c>
      <c r="H8" s="65">
        <f>VLOOKUP($A8,'Return Data'!$B$7:$R$2843,11,0)</f>
        <v>3.6604999999999999</v>
      </c>
      <c r="I8" s="66">
        <f t="shared" ref="I8:I25" si="2">RANK(H8,H$8:H$25,0)</f>
        <v>10</v>
      </c>
      <c r="J8" s="65">
        <f>VLOOKUP($A8,'Return Data'!$B$7:$R$2843,12,0)</f>
        <v>4.3110999999999997</v>
      </c>
      <c r="K8" s="66">
        <f t="shared" ref="K8:K25" si="3">RANK(J8,J$8:J$25,0)</f>
        <v>8</v>
      </c>
      <c r="L8" s="65">
        <f>VLOOKUP($A8,'Return Data'!$B$7:$R$2843,13,0)</f>
        <v>9.5823999999999998</v>
      </c>
      <c r="M8" s="66">
        <f t="shared" ref="M8:M25" si="4">RANK(L8,L$8:L$25,0)</f>
        <v>5</v>
      </c>
      <c r="N8" s="65">
        <f>VLOOKUP($A8,'Return Data'!$B$7:$R$2843,17,0)</f>
        <v>9.5810999999999993</v>
      </c>
      <c r="O8" s="66">
        <f t="shared" ref="O8:O23" si="5">RANK(N8,N$8:N$25,0)</f>
        <v>7</v>
      </c>
      <c r="P8" s="65">
        <f>VLOOKUP($A8,'Return Data'!$B$7:$R$2843,14,0)</f>
        <v>8.8538999999999994</v>
      </c>
      <c r="Q8" s="66">
        <f t="shared" ref="Q8:Q23" si="6">RANK(P8,P$8:P$25,0)</f>
        <v>7</v>
      </c>
      <c r="R8" s="65">
        <f>VLOOKUP($A8,'Return Data'!$B$7:$R$2843,16,0)</f>
        <v>9.4413999999999998</v>
      </c>
      <c r="S8" s="67">
        <f t="shared" ref="S8:S25" si="7">RANK(R8,R$8:R$25,0)</f>
        <v>1</v>
      </c>
    </row>
    <row r="9" spans="1:19" x14ac:dyDescent="0.3">
      <c r="A9" s="82" t="s">
        <v>569</v>
      </c>
      <c r="B9" s="64">
        <f>VLOOKUP($A9,'Return Data'!$B$7:$R$2843,3,0)</f>
        <v>44302</v>
      </c>
      <c r="C9" s="65">
        <f>VLOOKUP($A9,'Return Data'!$B$7:$R$2843,4,0)</f>
        <v>2101.3589000000002</v>
      </c>
      <c r="D9" s="65">
        <f>VLOOKUP($A9,'Return Data'!$B$7:$R$2843,9,0)</f>
        <v>9.2873000000000001</v>
      </c>
      <c r="E9" s="66">
        <f t="shared" si="0"/>
        <v>15</v>
      </c>
      <c r="F9" s="65">
        <f>VLOOKUP($A9,'Return Data'!$B$7:$R$2843,10,0)</f>
        <v>3.4312</v>
      </c>
      <c r="G9" s="66">
        <f t="shared" si="1"/>
        <v>2</v>
      </c>
      <c r="H9" s="65">
        <f>VLOOKUP($A9,'Return Data'!$B$7:$R$2843,11,0)</f>
        <v>3.7816000000000001</v>
      </c>
      <c r="I9" s="66">
        <f t="shared" si="2"/>
        <v>6</v>
      </c>
      <c r="J9" s="65">
        <f>VLOOKUP($A9,'Return Data'!$B$7:$R$2843,12,0)</f>
        <v>4.4202000000000004</v>
      </c>
      <c r="K9" s="66">
        <f t="shared" si="3"/>
        <v>5</v>
      </c>
      <c r="L9" s="65">
        <f>VLOOKUP($A9,'Return Data'!$B$7:$R$2843,13,0)</f>
        <v>8.6286000000000005</v>
      </c>
      <c r="M9" s="66">
        <f t="shared" si="4"/>
        <v>14</v>
      </c>
      <c r="N9" s="65">
        <f>VLOOKUP($A9,'Return Data'!$B$7:$R$2843,17,0)</f>
        <v>9.0703999999999994</v>
      </c>
      <c r="O9" s="66">
        <f t="shared" si="5"/>
        <v>12</v>
      </c>
      <c r="P9" s="65">
        <f>VLOOKUP($A9,'Return Data'!$B$7:$R$2843,14,0)</f>
        <v>8.9487000000000005</v>
      </c>
      <c r="Q9" s="66">
        <f t="shared" si="6"/>
        <v>6</v>
      </c>
      <c r="R9" s="65">
        <f>VLOOKUP($A9,'Return Data'!$B$7:$R$2843,16,0)</f>
        <v>8.6905999999999999</v>
      </c>
      <c r="S9" s="67">
        <f t="shared" si="7"/>
        <v>11</v>
      </c>
    </row>
    <row r="10" spans="1:19" x14ac:dyDescent="0.3">
      <c r="A10" s="82" t="s">
        <v>571</v>
      </c>
      <c r="B10" s="64">
        <f>VLOOKUP($A10,'Return Data'!$B$7:$R$2843,3,0)</f>
        <v>44302</v>
      </c>
      <c r="C10" s="65">
        <f>VLOOKUP($A10,'Return Data'!$B$7:$R$2843,4,0)</f>
        <v>19.212299999999999</v>
      </c>
      <c r="D10" s="65">
        <f>VLOOKUP($A10,'Return Data'!$B$7:$R$2843,9,0)</f>
        <v>10.049899999999999</v>
      </c>
      <c r="E10" s="66">
        <f t="shared" si="0"/>
        <v>13</v>
      </c>
      <c r="F10" s="65">
        <f>VLOOKUP($A10,'Return Data'!$B$7:$R$2843,10,0)</f>
        <v>2.6055999999999999</v>
      </c>
      <c r="G10" s="66">
        <f t="shared" si="1"/>
        <v>6</v>
      </c>
      <c r="H10" s="65">
        <f>VLOOKUP($A10,'Return Data'!$B$7:$R$2843,11,0)</f>
        <v>3.2642000000000002</v>
      </c>
      <c r="I10" s="66">
        <f t="shared" si="2"/>
        <v>14</v>
      </c>
      <c r="J10" s="65">
        <f>VLOOKUP($A10,'Return Data'!$B$7:$R$2843,12,0)</f>
        <v>4.0641999999999996</v>
      </c>
      <c r="K10" s="66">
        <f t="shared" si="3"/>
        <v>12</v>
      </c>
      <c r="L10" s="65">
        <f>VLOOKUP($A10,'Return Data'!$B$7:$R$2843,13,0)</f>
        <v>8.9873999999999992</v>
      </c>
      <c r="M10" s="66">
        <f t="shared" si="4"/>
        <v>12</v>
      </c>
      <c r="N10" s="65">
        <f>VLOOKUP($A10,'Return Data'!$B$7:$R$2843,17,0)</f>
        <v>9.4464000000000006</v>
      </c>
      <c r="O10" s="66">
        <f t="shared" si="5"/>
        <v>9</v>
      </c>
      <c r="P10" s="65">
        <f>VLOOKUP($A10,'Return Data'!$B$7:$R$2843,14,0)</f>
        <v>8.7624999999999993</v>
      </c>
      <c r="Q10" s="66">
        <f t="shared" si="6"/>
        <v>10</v>
      </c>
      <c r="R10" s="65">
        <f>VLOOKUP($A10,'Return Data'!$B$7:$R$2843,16,0)</f>
        <v>8.9817</v>
      </c>
      <c r="S10" s="67">
        <f t="shared" si="7"/>
        <v>3</v>
      </c>
    </row>
    <row r="11" spans="1:19" x14ac:dyDescent="0.3">
      <c r="A11" s="82" t="s">
        <v>573</v>
      </c>
      <c r="B11" s="64">
        <f>VLOOKUP($A11,'Return Data'!$B$7:$R$2843,3,0)</f>
        <v>44302</v>
      </c>
      <c r="C11" s="65">
        <f>VLOOKUP($A11,'Return Data'!$B$7:$R$2843,4,0)</f>
        <v>19.531400000000001</v>
      </c>
      <c r="D11" s="65">
        <f>VLOOKUP($A11,'Return Data'!$B$7:$R$2843,9,0)</f>
        <v>26.2974</v>
      </c>
      <c r="E11" s="66">
        <f t="shared" si="0"/>
        <v>2</v>
      </c>
      <c r="F11" s="65">
        <f>VLOOKUP($A11,'Return Data'!$B$7:$R$2843,10,0)</f>
        <v>1.5979000000000001</v>
      </c>
      <c r="G11" s="66">
        <f t="shared" si="1"/>
        <v>13</v>
      </c>
      <c r="H11" s="65">
        <f>VLOOKUP($A11,'Return Data'!$B$7:$R$2843,11,0)</f>
        <v>3.8469000000000002</v>
      </c>
      <c r="I11" s="66">
        <f t="shared" si="2"/>
        <v>5</v>
      </c>
      <c r="J11" s="65">
        <f>VLOOKUP($A11,'Return Data'!$B$7:$R$2843,12,0)</f>
        <v>3.4258000000000002</v>
      </c>
      <c r="K11" s="66">
        <f t="shared" si="3"/>
        <v>15</v>
      </c>
      <c r="L11" s="65">
        <f>VLOOKUP($A11,'Return Data'!$B$7:$R$2843,13,0)</f>
        <v>10.9884</v>
      </c>
      <c r="M11" s="66">
        <f t="shared" si="4"/>
        <v>1</v>
      </c>
      <c r="N11" s="65">
        <f>VLOOKUP($A11,'Return Data'!$B$7:$R$2843,17,0)</f>
        <v>11.739599999999999</v>
      </c>
      <c r="O11" s="66">
        <f t="shared" si="5"/>
        <v>1</v>
      </c>
      <c r="P11" s="65">
        <f>VLOOKUP($A11,'Return Data'!$B$7:$R$2843,14,0)</f>
        <v>10.148</v>
      </c>
      <c r="Q11" s="66">
        <f t="shared" si="6"/>
        <v>1</v>
      </c>
      <c r="R11" s="65">
        <f>VLOOKUP($A11,'Return Data'!$B$7:$R$2843,16,0)</f>
        <v>9.2149000000000001</v>
      </c>
      <c r="S11" s="67">
        <f t="shared" si="7"/>
        <v>2</v>
      </c>
    </row>
    <row r="12" spans="1:19" x14ac:dyDescent="0.3">
      <c r="A12" s="82" t="s">
        <v>576</v>
      </c>
      <c r="B12" s="64">
        <f>VLOOKUP($A12,'Return Data'!$B$7:$R$2843,3,0)</f>
        <v>44302</v>
      </c>
      <c r="C12" s="65">
        <f>VLOOKUP($A12,'Return Data'!$B$7:$R$2843,4,0)</f>
        <v>18.063199999999998</v>
      </c>
      <c r="D12" s="65">
        <f>VLOOKUP($A12,'Return Data'!$B$7:$R$2843,9,0)</f>
        <v>11.4854</v>
      </c>
      <c r="E12" s="66">
        <f t="shared" si="0"/>
        <v>10</v>
      </c>
      <c r="F12" s="65">
        <f>VLOOKUP($A12,'Return Data'!$B$7:$R$2843,10,0)</f>
        <v>2.8986000000000001</v>
      </c>
      <c r="G12" s="66">
        <f t="shared" si="1"/>
        <v>5</v>
      </c>
      <c r="H12" s="65">
        <f>VLOOKUP($A12,'Return Data'!$B$7:$R$2843,11,0)</f>
        <v>3.7033</v>
      </c>
      <c r="I12" s="66">
        <f t="shared" si="2"/>
        <v>8</v>
      </c>
      <c r="J12" s="65">
        <f>VLOOKUP($A12,'Return Data'!$B$7:$R$2843,12,0)</f>
        <v>3.9657</v>
      </c>
      <c r="K12" s="66">
        <f t="shared" si="3"/>
        <v>13</v>
      </c>
      <c r="L12" s="65">
        <f>VLOOKUP($A12,'Return Data'!$B$7:$R$2843,13,0)</f>
        <v>7.7506000000000004</v>
      </c>
      <c r="M12" s="66">
        <f t="shared" si="4"/>
        <v>16</v>
      </c>
      <c r="N12" s="65">
        <f>VLOOKUP($A12,'Return Data'!$B$7:$R$2843,17,0)</f>
        <v>9.0363000000000007</v>
      </c>
      <c r="O12" s="66">
        <f t="shared" si="5"/>
        <v>13</v>
      </c>
      <c r="P12" s="65">
        <f>VLOOKUP($A12,'Return Data'!$B$7:$R$2843,14,0)</f>
        <v>8.9862000000000002</v>
      </c>
      <c r="Q12" s="66">
        <f t="shared" si="6"/>
        <v>5</v>
      </c>
      <c r="R12" s="65">
        <f>VLOOKUP($A12,'Return Data'!$B$7:$R$2843,16,0)</f>
        <v>8.8392999999999997</v>
      </c>
      <c r="S12" s="67">
        <f t="shared" si="7"/>
        <v>8</v>
      </c>
    </row>
    <row r="13" spans="1:19" x14ac:dyDescent="0.3">
      <c r="A13" s="82" t="s">
        <v>577</v>
      </c>
      <c r="B13" s="64">
        <f>VLOOKUP($A13,'Return Data'!$B$7:$R$2843,3,0)</f>
        <v>44302</v>
      </c>
      <c r="C13" s="65">
        <f>VLOOKUP($A13,'Return Data'!$B$7:$R$2843,4,0)</f>
        <v>18.310700000000001</v>
      </c>
      <c r="D13" s="65">
        <f>VLOOKUP($A13,'Return Data'!$B$7:$R$2843,9,0)</f>
        <v>13.364100000000001</v>
      </c>
      <c r="E13" s="66">
        <f t="shared" si="0"/>
        <v>7</v>
      </c>
      <c r="F13" s="65">
        <f>VLOOKUP($A13,'Return Data'!$B$7:$R$2843,10,0)</f>
        <v>1.9613</v>
      </c>
      <c r="G13" s="66">
        <f t="shared" si="1"/>
        <v>11</v>
      </c>
      <c r="H13" s="65">
        <f>VLOOKUP($A13,'Return Data'!$B$7:$R$2843,11,0)</f>
        <v>4.3438999999999997</v>
      </c>
      <c r="I13" s="66">
        <f t="shared" si="2"/>
        <v>2</v>
      </c>
      <c r="J13" s="65">
        <f>VLOOKUP($A13,'Return Data'!$B$7:$R$2843,12,0)</f>
        <v>5.2808000000000002</v>
      </c>
      <c r="K13" s="66">
        <f t="shared" si="3"/>
        <v>1</v>
      </c>
      <c r="L13" s="65">
        <f>VLOOKUP($A13,'Return Data'!$B$7:$R$2843,13,0)</f>
        <v>9.6448999999999998</v>
      </c>
      <c r="M13" s="66">
        <f t="shared" si="4"/>
        <v>4</v>
      </c>
      <c r="N13" s="65">
        <f>VLOOKUP($A13,'Return Data'!$B$7:$R$2843,17,0)</f>
        <v>9.5783000000000005</v>
      </c>
      <c r="O13" s="66">
        <f t="shared" si="5"/>
        <v>8</v>
      </c>
      <c r="P13" s="65">
        <f>VLOOKUP($A13,'Return Data'!$B$7:$R$2843,14,0)</f>
        <v>8.7883999999999993</v>
      </c>
      <c r="Q13" s="66">
        <f t="shared" si="6"/>
        <v>9</v>
      </c>
      <c r="R13" s="65">
        <f>VLOOKUP($A13,'Return Data'!$B$7:$R$2843,16,0)</f>
        <v>8.9418000000000006</v>
      </c>
      <c r="S13" s="67">
        <f t="shared" si="7"/>
        <v>5</v>
      </c>
    </row>
    <row r="14" spans="1:19" x14ac:dyDescent="0.3">
      <c r="A14" s="82" t="s">
        <v>580</v>
      </c>
      <c r="B14" s="64">
        <f>VLOOKUP($A14,'Return Data'!$B$7:$R$2843,3,0)</f>
        <v>44302</v>
      </c>
      <c r="C14" s="65">
        <f>VLOOKUP($A14,'Return Data'!$B$7:$R$2843,4,0)</f>
        <v>25.667899999999999</v>
      </c>
      <c r="D14" s="65">
        <f>VLOOKUP($A14,'Return Data'!$B$7:$R$2843,9,0)</f>
        <v>9.9969000000000001</v>
      </c>
      <c r="E14" s="66">
        <f t="shared" si="0"/>
        <v>14</v>
      </c>
      <c r="F14" s="65">
        <f>VLOOKUP($A14,'Return Data'!$B$7:$R$2843,10,0)</f>
        <v>1.9234</v>
      </c>
      <c r="G14" s="66">
        <f t="shared" si="1"/>
        <v>12</v>
      </c>
      <c r="H14" s="65">
        <f>VLOOKUP($A14,'Return Data'!$B$7:$R$2843,11,0)</f>
        <v>4.5686</v>
      </c>
      <c r="I14" s="66">
        <f t="shared" si="2"/>
        <v>1</v>
      </c>
      <c r="J14" s="65">
        <f>VLOOKUP($A14,'Return Data'!$B$7:$R$2843,12,0)</f>
        <v>4.7747999999999999</v>
      </c>
      <c r="K14" s="66">
        <f t="shared" si="3"/>
        <v>2</v>
      </c>
      <c r="L14" s="65">
        <f>VLOOKUP($A14,'Return Data'!$B$7:$R$2843,13,0)</f>
        <v>9.5518999999999998</v>
      </c>
      <c r="M14" s="66">
        <f t="shared" si="4"/>
        <v>6</v>
      </c>
      <c r="N14" s="65">
        <f>VLOOKUP($A14,'Return Data'!$B$7:$R$2843,17,0)</f>
        <v>9.0901999999999994</v>
      </c>
      <c r="O14" s="66">
        <f t="shared" si="5"/>
        <v>11</v>
      </c>
      <c r="P14" s="65">
        <f>VLOOKUP($A14,'Return Data'!$B$7:$R$2843,14,0)</f>
        <v>8.2138000000000009</v>
      </c>
      <c r="Q14" s="66">
        <f t="shared" si="6"/>
        <v>15</v>
      </c>
      <c r="R14" s="65">
        <f>VLOOKUP($A14,'Return Data'!$B$7:$R$2843,16,0)</f>
        <v>8.8903999999999996</v>
      </c>
      <c r="S14" s="67">
        <f t="shared" si="7"/>
        <v>6</v>
      </c>
    </row>
    <row r="15" spans="1:19" x14ac:dyDescent="0.3">
      <c r="A15" s="82" t="s">
        <v>581</v>
      </c>
      <c r="B15" s="64">
        <f>VLOOKUP($A15,'Return Data'!$B$7:$R$2843,3,0)</f>
        <v>44302</v>
      </c>
      <c r="C15" s="65">
        <f>VLOOKUP($A15,'Return Data'!$B$7:$R$2843,4,0)</f>
        <v>19.583400000000001</v>
      </c>
      <c r="D15" s="65">
        <f>VLOOKUP($A15,'Return Data'!$B$7:$R$2843,9,0)</f>
        <v>10.9838</v>
      </c>
      <c r="E15" s="66">
        <f t="shared" si="0"/>
        <v>11</v>
      </c>
      <c r="F15" s="65">
        <f>VLOOKUP($A15,'Return Data'!$B$7:$R$2843,10,0)</f>
        <v>3.4268999999999998</v>
      </c>
      <c r="G15" s="66">
        <f t="shared" si="1"/>
        <v>3</v>
      </c>
      <c r="H15" s="65">
        <f>VLOOKUP($A15,'Return Data'!$B$7:$R$2843,11,0)</f>
        <v>3.8908</v>
      </c>
      <c r="I15" s="66">
        <f t="shared" si="2"/>
        <v>4</v>
      </c>
      <c r="J15" s="65">
        <f>VLOOKUP($A15,'Return Data'!$B$7:$R$2843,12,0)</f>
        <v>4.5885999999999996</v>
      </c>
      <c r="K15" s="66">
        <f t="shared" si="3"/>
        <v>4</v>
      </c>
      <c r="L15" s="65">
        <f>VLOOKUP($A15,'Return Data'!$B$7:$R$2843,13,0)</f>
        <v>9.4453999999999994</v>
      </c>
      <c r="M15" s="66">
        <f t="shared" si="4"/>
        <v>8</v>
      </c>
      <c r="N15" s="65">
        <f>VLOOKUP($A15,'Return Data'!$B$7:$R$2843,17,0)</f>
        <v>9.9880999999999993</v>
      </c>
      <c r="O15" s="66">
        <f t="shared" si="5"/>
        <v>3</v>
      </c>
      <c r="P15" s="65">
        <f>VLOOKUP($A15,'Return Data'!$B$7:$R$2843,14,0)</f>
        <v>9.5931999999999995</v>
      </c>
      <c r="Q15" s="66">
        <f t="shared" si="6"/>
        <v>2</v>
      </c>
      <c r="R15" s="65">
        <f>VLOOKUP($A15,'Return Data'!$B$7:$R$2843,16,0)</f>
        <v>8.6347000000000005</v>
      </c>
      <c r="S15" s="67">
        <f t="shared" si="7"/>
        <v>12</v>
      </c>
    </row>
    <row r="16" spans="1:19" x14ac:dyDescent="0.3">
      <c r="A16" s="82" t="s">
        <v>586</v>
      </c>
      <c r="B16" s="64">
        <f>VLOOKUP($A16,'Return Data'!$B$7:$R$2843,3,0)</f>
        <v>44302</v>
      </c>
      <c r="C16" s="65">
        <f>VLOOKUP($A16,'Return Data'!$B$7:$R$2843,4,0)</f>
        <v>1905.3687</v>
      </c>
      <c r="D16" s="65">
        <f>VLOOKUP($A16,'Return Data'!$B$7:$R$2843,9,0)</f>
        <v>27.5017</v>
      </c>
      <c r="E16" s="66">
        <f t="shared" si="0"/>
        <v>1</v>
      </c>
      <c r="F16" s="65">
        <f>VLOOKUP($A16,'Return Data'!$B$7:$R$2843,10,0)</f>
        <v>1.1614</v>
      </c>
      <c r="G16" s="66">
        <f t="shared" si="1"/>
        <v>15</v>
      </c>
      <c r="H16" s="65">
        <f>VLOOKUP($A16,'Return Data'!$B$7:$R$2843,11,0)</f>
        <v>3.0615000000000001</v>
      </c>
      <c r="I16" s="66">
        <f t="shared" si="2"/>
        <v>16</v>
      </c>
      <c r="J16" s="65">
        <f>VLOOKUP($A16,'Return Data'!$B$7:$R$2843,12,0)</f>
        <v>2.7894000000000001</v>
      </c>
      <c r="K16" s="66">
        <f t="shared" si="3"/>
        <v>18</v>
      </c>
      <c r="L16" s="65">
        <f>VLOOKUP($A16,'Return Data'!$B$7:$R$2843,13,0)</f>
        <v>10.007999999999999</v>
      </c>
      <c r="M16" s="66">
        <f t="shared" si="4"/>
        <v>2</v>
      </c>
      <c r="N16" s="65">
        <f>VLOOKUP($A16,'Return Data'!$B$7:$R$2843,17,0)</f>
        <v>8.5363000000000007</v>
      </c>
      <c r="O16" s="66">
        <f t="shared" si="5"/>
        <v>14</v>
      </c>
      <c r="P16" s="65">
        <f>VLOOKUP($A16,'Return Data'!$B$7:$R$2843,14,0)</f>
        <v>8.4108000000000001</v>
      </c>
      <c r="Q16" s="66">
        <f t="shared" si="6"/>
        <v>14</v>
      </c>
      <c r="R16" s="65">
        <f>VLOOKUP($A16,'Return Data'!$B$7:$R$2843,16,0)</f>
        <v>8.0353999999999992</v>
      </c>
      <c r="S16" s="67">
        <f t="shared" si="7"/>
        <v>16</v>
      </c>
    </row>
    <row r="17" spans="1:19" x14ac:dyDescent="0.3">
      <c r="A17" s="82" t="s">
        <v>588</v>
      </c>
      <c r="B17" s="64">
        <f>VLOOKUP($A17,'Return Data'!$B$7:$R$2843,3,0)</f>
        <v>44302</v>
      </c>
      <c r="C17" s="65">
        <f>VLOOKUP($A17,'Return Data'!$B$7:$R$2843,4,0)</f>
        <v>51.650700000000001</v>
      </c>
      <c r="D17" s="65">
        <f>VLOOKUP($A17,'Return Data'!$B$7:$R$2843,9,0)</f>
        <v>14.917299999999999</v>
      </c>
      <c r="E17" s="66">
        <f t="shared" si="0"/>
        <v>3</v>
      </c>
      <c r="F17" s="65">
        <f>VLOOKUP($A17,'Return Data'!$B$7:$R$2843,10,0)</f>
        <v>0.8155</v>
      </c>
      <c r="G17" s="66">
        <f t="shared" si="1"/>
        <v>16</v>
      </c>
      <c r="H17" s="65">
        <f>VLOOKUP($A17,'Return Data'!$B$7:$R$2843,11,0)</f>
        <v>3.7456999999999998</v>
      </c>
      <c r="I17" s="66">
        <f t="shared" si="2"/>
        <v>7</v>
      </c>
      <c r="J17" s="65">
        <f>VLOOKUP($A17,'Return Data'!$B$7:$R$2843,12,0)</f>
        <v>4.2359</v>
      </c>
      <c r="K17" s="66">
        <f t="shared" si="3"/>
        <v>9</v>
      </c>
      <c r="L17" s="65">
        <f>VLOOKUP($A17,'Return Data'!$B$7:$R$2843,13,0)</f>
        <v>9.2062000000000008</v>
      </c>
      <c r="M17" s="66">
        <f t="shared" si="4"/>
        <v>9</v>
      </c>
      <c r="N17" s="65">
        <f>VLOOKUP($A17,'Return Data'!$B$7:$R$2843,17,0)</f>
        <v>9.6677999999999997</v>
      </c>
      <c r="O17" s="66">
        <f t="shared" si="5"/>
        <v>4</v>
      </c>
      <c r="P17" s="65">
        <f>VLOOKUP($A17,'Return Data'!$B$7:$R$2843,14,0)</f>
        <v>9.0066000000000006</v>
      </c>
      <c r="Q17" s="66">
        <f t="shared" si="6"/>
        <v>4</v>
      </c>
      <c r="R17" s="65">
        <f>VLOOKUP($A17,'Return Data'!$B$7:$R$2843,16,0)</f>
        <v>8.9716000000000005</v>
      </c>
      <c r="S17" s="67">
        <f t="shared" si="7"/>
        <v>4</v>
      </c>
    </row>
    <row r="18" spans="1:19" x14ac:dyDescent="0.3">
      <c r="A18" s="82" t="s">
        <v>589</v>
      </c>
      <c r="B18" s="64">
        <f>VLOOKUP($A18,'Return Data'!$B$7:$R$2843,3,0)</f>
        <v>44302</v>
      </c>
      <c r="C18" s="65">
        <f>VLOOKUP($A18,'Return Data'!$B$7:$R$2843,4,0)</f>
        <v>20.1555</v>
      </c>
      <c r="D18" s="65">
        <f>VLOOKUP($A18,'Return Data'!$B$7:$R$2843,9,0)</f>
        <v>11.687200000000001</v>
      </c>
      <c r="E18" s="66">
        <f t="shared" si="0"/>
        <v>9</v>
      </c>
      <c r="F18" s="65">
        <f>VLOOKUP($A18,'Return Data'!$B$7:$R$2843,10,0)</f>
        <v>2.1648000000000001</v>
      </c>
      <c r="G18" s="66">
        <f t="shared" si="1"/>
        <v>8</v>
      </c>
      <c r="H18" s="65">
        <f>VLOOKUP($A18,'Return Data'!$B$7:$R$2843,11,0)</f>
        <v>3.7019000000000002</v>
      </c>
      <c r="I18" s="66">
        <f t="shared" si="2"/>
        <v>9</v>
      </c>
      <c r="J18" s="65">
        <f>VLOOKUP($A18,'Return Data'!$B$7:$R$2843,12,0)</f>
        <v>4.3262999999999998</v>
      </c>
      <c r="K18" s="66">
        <f t="shared" si="3"/>
        <v>7</v>
      </c>
      <c r="L18" s="65">
        <f>VLOOKUP($A18,'Return Data'!$B$7:$R$2843,13,0)</f>
        <v>9.0577000000000005</v>
      </c>
      <c r="M18" s="66">
        <f t="shared" si="4"/>
        <v>10</v>
      </c>
      <c r="N18" s="65">
        <f>VLOOKUP($A18,'Return Data'!$B$7:$R$2843,17,0)</f>
        <v>9.6562999999999999</v>
      </c>
      <c r="O18" s="66">
        <f t="shared" si="5"/>
        <v>5</v>
      </c>
      <c r="P18" s="65">
        <f>VLOOKUP($A18,'Return Data'!$B$7:$R$2843,14,0)</f>
        <v>8.4696999999999996</v>
      </c>
      <c r="Q18" s="66">
        <f t="shared" si="6"/>
        <v>13</v>
      </c>
      <c r="R18" s="65">
        <f>VLOOKUP($A18,'Return Data'!$B$7:$R$2843,16,0)</f>
        <v>8.4924999999999997</v>
      </c>
      <c r="S18" s="67">
        <f t="shared" si="7"/>
        <v>13</v>
      </c>
    </row>
    <row r="19" spans="1:19" x14ac:dyDescent="0.3">
      <c r="A19" s="82" t="s">
        <v>592</v>
      </c>
      <c r="B19" s="64">
        <f>VLOOKUP($A19,'Return Data'!$B$7:$R$2843,3,0)</f>
        <v>44302</v>
      </c>
      <c r="C19" s="65">
        <f>VLOOKUP($A19,'Return Data'!$B$7:$R$2843,4,0)</f>
        <v>28.957999999999998</v>
      </c>
      <c r="D19" s="65">
        <f>VLOOKUP($A19,'Return Data'!$B$7:$R$2843,9,0)</f>
        <v>8.1349</v>
      </c>
      <c r="E19" s="66">
        <f t="shared" si="0"/>
        <v>16</v>
      </c>
      <c r="F19" s="65">
        <f>VLOOKUP($A19,'Return Data'!$B$7:$R$2843,10,0)</f>
        <v>2.3111000000000002</v>
      </c>
      <c r="G19" s="66">
        <f t="shared" si="1"/>
        <v>7</v>
      </c>
      <c r="H19" s="65">
        <f>VLOOKUP($A19,'Return Data'!$B$7:$R$2843,11,0)</f>
        <v>2.9373</v>
      </c>
      <c r="I19" s="66">
        <f t="shared" si="2"/>
        <v>17</v>
      </c>
      <c r="J19" s="65">
        <f>VLOOKUP($A19,'Return Data'!$B$7:$R$2843,12,0)</f>
        <v>3.3858999999999999</v>
      </c>
      <c r="K19" s="66">
        <f t="shared" si="3"/>
        <v>16</v>
      </c>
      <c r="L19" s="65">
        <f>VLOOKUP($A19,'Return Data'!$B$7:$R$2843,13,0)</f>
        <v>7.8699000000000003</v>
      </c>
      <c r="M19" s="66">
        <f t="shared" si="4"/>
        <v>15</v>
      </c>
      <c r="N19" s="65">
        <f>VLOOKUP($A19,'Return Data'!$B$7:$R$2843,17,0)</f>
        <v>8.4612999999999996</v>
      </c>
      <c r="O19" s="66">
        <f t="shared" si="5"/>
        <v>15</v>
      </c>
      <c r="P19" s="65">
        <f>VLOOKUP($A19,'Return Data'!$B$7:$R$2843,14,0)</f>
        <v>8.6120000000000001</v>
      </c>
      <c r="Q19" s="66">
        <f t="shared" si="6"/>
        <v>12</v>
      </c>
      <c r="R19" s="65">
        <f>VLOOKUP($A19,'Return Data'!$B$7:$R$2843,16,0)</f>
        <v>8.1115999999999993</v>
      </c>
      <c r="S19" s="67">
        <f t="shared" si="7"/>
        <v>15</v>
      </c>
    </row>
    <row r="20" spans="1:19" x14ac:dyDescent="0.3">
      <c r="A20" s="82" t="s">
        <v>594</v>
      </c>
      <c r="B20" s="64">
        <f>VLOOKUP($A20,'Return Data'!$B$7:$R$2843,3,0)</f>
        <v>44302</v>
      </c>
      <c r="C20" s="65">
        <f>VLOOKUP($A20,'Return Data'!$B$7:$R$2843,4,0)</f>
        <v>16.465</v>
      </c>
      <c r="D20" s="65">
        <f>VLOOKUP($A20,'Return Data'!$B$7:$R$2843,9,0)</f>
        <v>14.8371</v>
      </c>
      <c r="E20" s="66">
        <f t="shared" si="0"/>
        <v>4</v>
      </c>
      <c r="F20" s="65">
        <f>VLOOKUP($A20,'Return Data'!$B$7:$R$2843,10,0)</f>
        <v>2.9398</v>
      </c>
      <c r="G20" s="66">
        <f t="shared" si="1"/>
        <v>4</v>
      </c>
      <c r="H20" s="65">
        <f>VLOOKUP($A20,'Return Data'!$B$7:$R$2843,11,0)</f>
        <v>3.9256000000000002</v>
      </c>
      <c r="I20" s="66">
        <f t="shared" si="2"/>
        <v>3</v>
      </c>
      <c r="J20" s="65">
        <f>VLOOKUP($A20,'Return Data'!$B$7:$R$2843,12,0)</f>
        <v>4.6910999999999996</v>
      </c>
      <c r="K20" s="66">
        <f t="shared" si="3"/>
        <v>3</v>
      </c>
      <c r="L20" s="65">
        <f>VLOOKUP($A20,'Return Data'!$B$7:$R$2843,13,0)</f>
        <v>9.5351999999999997</v>
      </c>
      <c r="M20" s="66">
        <f t="shared" si="4"/>
        <v>7</v>
      </c>
      <c r="N20" s="65">
        <f>VLOOKUP($A20,'Return Data'!$B$7:$R$2843,17,0)</f>
        <v>10.087300000000001</v>
      </c>
      <c r="O20" s="66">
        <f t="shared" si="5"/>
        <v>2</v>
      </c>
      <c r="P20" s="65">
        <f>VLOOKUP($A20,'Return Data'!$B$7:$R$2843,14,0)</f>
        <v>9.2190999999999992</v>
      </c>
      <c r="Q20" s="66">
        <f t="shared" si="6"/>
        <v>3</v>
      </c>
      <c r="R20" s="65">
        <f>VLOOKUP($A20,'Return Data'!$B$7:$R$2843,16,0)</f>
        <v>8.7788000000000004</v>
      </c>
      <c r="S20" s="67">
        <f t="shared" si="7"/>
        <v>9</v>
      </c>
    </row>
    <row r="21" spans="1:19" x14ac:dyDescent="0.3">
      <c r="A21" s="82" t="s">
        <v>596</v>
      </c>
      <c r="B21" s="64">
        <f>VLOOKUP($A21,'Return Data'!$B$7:$R$2843,3,0)</f>
        <v>44302</v>
      </c>
      <c r="C21" s="65">
        <f>VLOOKUP($A21,'Return Data'!$B$7:$R$2843,4,0)</f>
        <v>19.777699999999999</v>
      </c>
      <c r="D21" s="65">
        <f>VLOOKUP($A21,'Return Data'!$B$7:$R$2843,9,0)</f>
        <v>10.8507</v>
      </c>
      <c r="E21" s="66">
        <f t="shared" si="0"/>
        <v>12</v>
      </c>
      <c r="F21" s="65">
        <f>VLOOKUP($A21,'Return Data'!$B$7:$R$2843,10,0)</f>
        <v>2.1572</v>
      </c>
      <c r="G21" s="66">
        <f t="shared" si="1"/>
        <v>9</v>
      </c>
      <c r="H21" s="65">
        <f>VLOOKUP($A21,'Return Data'!$B$7:$R$2843,11,0)</f>
        <v>3.5352999999999999</v>
      </c>
      <c r="I21" s="66">
        <f t="shared" si="2"/>
        <v>12</v>
      </c>
      <c r="J21" s="65">
        <f>VLOOKUP($A21,'Return Data'!$B$7:$R$2843,12,0)</f>
        <v>4.1219000000000001</v>
      </c>
      <c r="K21" s="66">
        <f t="shared" si="3"/>
        <v>10</v>
      </c>
      <c r="L21" s="65">
        <f>VLOOKUP($A21,'Return Data'!$B$7:$R$2843,13,0)</f>
        <v>9.0221</v>
      </c>
      <c r="M21" s="66">
        <f t="shared" si="4"/>
        <v>11</v>
      </c>
      <c r="N21" s="65">
        <f>VLOOKUP($A21,'Return Data'!$B$7:$R$2843,17,0)</f>
        <v>9.5823999999999998</v>
      </c>
      <c r="O21" s="66">
        <f t="shared" si="5"/>
        <v>6</v>
      </c>
      <c r="P21" s="65">
        <f>VLOOKUP($A21,'Return Data'!$B$7:$R$2843,14,0)</f>
        <v>8.7020999999999997</v>
      </c>
      <c r="Q21" s="66">
        <f t="shared" si="6"/>
        <v>11</v>
      </c>
      <c r="R21" s="65">
        <f>VLOOKUP($A21,'Return Data'!$B$7:$R$2843,16,0)</f>
        <v>8.7700999999999993</v>
      </c>
      <c r="S21" s="67">
        <f t="shared" si="7"/>
        <v>10</v>
      </c>
    </row>
    <row r="22" spans="1:19" x14ac:dyDescent="0.3">
      <c r="A22" s="82" t="s">
        <v>597</v>
      </c>
      <c r="B22" s="64">
        <f>VLOOKUP($A22,'Return Data'!$B$7:$R$2843,3,0)</f>
        <v>44302</v>
      </c>
      <c r="C22" s="65">
        <f>VLOOKUP($A22,'Return Data'!$B$7:$R$2843,4,0)</f>
        <v>2560.7512999999999</v>
      </c>
      <c r="D22" s="65">
        <f>VLOOKUP($A22,'Return Data'!$B$7:$R$2843,9,0)</f>
        <v>12.8508</v>
      </c>
      <c r="E22" s="66">
        <f t="shared" si="0"/>
        <v>8</v>
      </c>
      <c r="F22" s="65">
        <f>VLOOKUP($A22,'Return Data'!$B$7:$R$2843,10,0)</f>
        <v>0.36840000000000001</v>
      </c>
      <c r="G22" s="66">
        <f t="shared" si="1"/>
        <v>17</v>
      </c>
      <c r="H22" s="65">
        <f>VLOOKUP($A22,'Return Data'!$B$7:$R$2843,11,0)</f>
        <v>3.1667000000000001</v>
      </c>
      <c r="I22" s="66">
        <f t="shared" si="2"/>
        <v>15</v>
      </c>
      <c r="J22" s="65">
        <f>VLOOKUP($A22,'Return Data'!$B$7:$R$2843,12,0)</f>
        <v>3.5529000000000002</v>
      </c>
      <c r="K22" s="66">
        <f t="shared" si="3"/>
        <v>14</v>
      </c>
      <c r="L22" s="65">
        <f>VLOOKUP($A22,'Return Data'!$B$7:$R$2843,13,0)</f>
        <v>8.8745999999999992</v>
      </c>
      <c r="M22" s="66">
        <f t="shared" si="4"/>
        <v>13</v>
      </c>
      <c r="N22" s="65">
        <f>VLOOKUP($A22,'Return Data'!$B$7:$R$2843,17,0)</f>
        <v>9.2738999999999994</v>
      </c>
      <c r="O22" s="66">
        <f t="shared" si="5"/>
        <v>10</v>
      </c>
      <c r="P22" s="65">
        <f>VLOOKUP($A22,'Return Data'!$B$7:$R$2843,14,0)</f>
        <v>8.8325999999999993</v>
      </c>
      <c r="Q22" s="66">
        <f t="shared" si="6"/>
        <v>8</v>
      </c>
      <c r="R22" s="65">
        <f>VLOOKUP($A22,'Return Data'!$B$7:$R$2843,16,0)</f>
        <v>8.8549000000000007</v>
      </c>
      <c r="S22" s="67">
        <f t="shared" si="7"/>
        <v>7</v>
      </c>
    </row>
    <row r="23" spans="1:19" x14ac:dyDescent="0.3">
      <c r="A23" s="82" t="s">
        <v>600</v>
      </c>
      <c r="B23" s="64">
        <f>VLOOKUP($A23,'Return Data'!$B$7:$R$2843,3,0)</f>
        <v>44302</v>
      </c>
      <c r="C23" s="65">
        <f>VLOOKUP($A23,'Return Data'!$B$7:$R$2843,4,0)</f>
        <v>34.227699999999999</v>
      </c>
      <c r="D23" s="65">
        <f>VLOOKUP($A23,'Return Data'!$B$7:$R$2843,9,0)</f>
        <v>4.4196999999999997</v>
      </c>
      <c r="E23" s="66">
        <f t="shared" si="0"/>
        <v>18</v>
      </c>
      <c r="F23" s="65">
        <f>VLOOKUP($A23,'Return Data'!$B$7:$R$2843,10,0)</f>
        <v>3.5001000000000002</v>
      </c>
      <c r="G23" s="66">
        <f t="shared" si="1"/>
        <v>1</v>
      </c>
      <c r="H23" s="65">
        <f>VLOOKUP($A23,'Return Data'!$B$7:$R$2843,11,0)</f>
        <v>3.5800999999999998</v>
      </c>
      <c r="I23" s="66">
        <f t="shared" si="2"/>
        <v>11</v>
      </c>
      <c r="J23" s="65">
        <f>VLOOKUP($A23,'Return Data'!$B$7:$R$2843,12,0)</f>
        <v>4.0697999999999999</v>
      </c>
      <c r="K23" s="66">
        <f t="shared" si="3"/>
        <v>11</v>
      </c>
      <c r="L23" s="65">
        <f>VLOOKUP($A23,'Return Data'!$B$7:$R$2843,13,0)</f>
        <v>6.8339999999999996</v>
      </c>
      <c r="M23" s="66">
        <f t="shared" si="4"/>
        <v>18</v>
      </c>
      <c r="N23" s="65">
        <f>VLOOKUP($A23,'Return Data'!$B$7:$R$2843,17,0)</f>
        <v>7.8662999999999998</v>
      </c>
      <c r="O23" s="66">
        <f t="shared" si="5"/>
        <v>16</v>
      </c>
      <c r="P23" s="65">
        <f>VLOOKUP($A23,'Return Data'!$B$7:$R$2843,14,0)</f>
        <v>7.6780999999999997</v>
      </c>
      <c r="Q23" s="66">
        <f t="shared" si="6"/>
        <v>16</v>
      </c>
      <c r="R23" s="65">
        <f>VLOOKUP($A23,'Return Data'!$B$7:$R$2843,16,0)</f>
        <v>7.9324000000000003</v>
      </c>
      <c r="S23" s="67">
        <f t="shared" si="7"/>
        <v>17</v>
      </c>
    </row>
    <row r="24" spans="1:19" x14ac:dyDescent="0.3">
      <c r="A24" s="82" t="s">
        <v>601</v>
      </c>
      <c r="B24" s="64">
        <f>VLOOKUP($A24,'Return Data'!$B$7:$R$2843,3,0)</f>
        <v>44302</v>
      </c>
      <c r="C24" s="65">
        <f>VLOOKUP($A24,'Return Data'!$B$7:$R$2843,4,0)</f>
        <v>11.3048</v>
      </c>
      <c r="D24" s="65">
        <f>VLOOKUP($A24,'Return Data'!$B$7:$R$2843,9,0)</f>
        <v>14.081099999999999</v>
      </c>
      <c r="E24" s="66">
        <f t="shared" si="0"/>
        <v>6</v>
      </c>
      <c r="F24" s="65">
        <f>VLOOKUP($A24,'Return Data'!$B$7:$R$2843,10,0)</f>
        <v>0.11</v>
      </c>
      <c r="G24" s="66">
        <f t="shared" si="1"/>
        <v>18</v>
      </c>
      <c r="H24" s="65">
        <f>VLOOKUP($A24,'Return Data'!$B$7:$R$2843,11,0)</f>
        <v>3.2706</v>
      </c>
      <c r="I24" s="66">
        <f t="shared" si="2"/>
        <v>13</v>
      </c>
      <c r="J24" s="65">
        <f>VLOOKUP($A24,'Return Data'!$B$7:$R$2843,12,0)</f>
        <v>4.4080000000000004</v>
      </c>
      <c r="K24" s="66">
        <f t="shared" si="3"/>
        <v>6</v>
      </c>
      <c r="L24" s="65">
        <f>VLOOKUP($A24,'Return Data'!$B$7:$R$2843,13,0)</f>
        <v>9.8309999999999995</v>
      </c>
      <c r="M24" s="66">
        <f t="shared" si="4"/>
        <v>3</v>
      </c>
      <c r="N24" s="65"/>
      <c r="O24" s="66"/>
      <c r="P24" s="65"/>
      <c r="Q24" s="66"/>
      <c r="R24" s="65">
        <f>VLOOKUP($A24,'Return Data'!$B$7:$R$2843,16,0)</f>
        <v>8.4155999999999995</v>
      </c>
      <c r="S24" s="67">
        <f t="shared" si="7"/>
        <v>14</v>
      </c>
    </row>
    <row r="25" spans="1:19" x14ac:dyDescent="0.3">
      <c r="A25" s="82" t="s">
        <v>603</v>
      </c>
      <c r="B25" s="64">
        <f>VLOOKUP($A25,'Return Data'!$B$7:$R$2843,3,0)</f>
        <v>44302</v>
      </c>
      <c r="C25" s="65">
        <f>VLOOKUP($A25,'Return Data'!$B$7:$R$2843,4,0)</f>
        <v>16.270199999999999</v>
      </c>
      <c r="D25" s="65">
        <f>VLOOKUP($A25,'Return Data'!$B$7:$R$2843,9,0)</f>
        <v>7.5232000000000001</v>
      </c>
      <c r="E25" s="66">
        <f t="shared" si="0"/>
        <v>17</v>
      </c>
      <c r="F25" s="65">
        <f>VLOOKUP($A25,'Return Data'!$B$7:$R$2843,10,0)</f>
        <v>1.9994000000000001</v>
      </c>
      <c r="G25" s="66">
        <f t="shared" si="1"/>
        <v>10</v>
      </c>
      <c r="H25" s="65">
        <f>VLOOKUP($A25,'Return Data'!$B$7:$R$2843,11,0)</f>
        <v>2.5831</v>
      </c>
      <c r="I25" s="66">
        <f t="shared" si="2"/>
        <v>18</v>
      </c>
      <c r="J25" s="65">
        <f>VLOOKUP($A25,'Return Data'!$B$7:$R$2843,12,0)</f>
        <v>3.2637999999999998</v>
      </c>
      <c r="K25" s="66">
        <f t="shared" si="3"/>
        <v>17</v>
      </c>
      <c r="L25" s="65">
        <f>VLOOKUP($A25,'Return Data'!$B$7:$R$2843,13,0)</f>
        <v>7.4238</v>
      </c>
      <c r="M25" s="66">
        <f t="shared" si="4"/>
        <v>17</v>
      </c>
      <c r="N25" s="65">
        <f>VLOOKUP($A25,'Return Data'!$B$7:$R$2843,17,0)</f>
        <v>3.8704000000000001</v>
      </c>
      <c r="O25" s="66">
        <f>RANK(N25,N$8:N$25,0)</f>
        <v>17</v>
      </c>
      <c r="P25" s="65">
        <f>VLOOKUP($A25,'Return Data'!$B$7:$R$2843,14,0)</f>
        <v>4.2873000000000001</v>
      </c>
      <c r="Q25" s="66">
        <f>RANK(P25,P$8:P$25,0)</f>
        <v>17</v>
      </c>
      <c r="R25" s="65">
        <f>VLOOKUP($A25,'Return Data'!$B$7:$R$2843,16,0)</f>
        <v>6.9913999999999996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12.915938888888885</v>
      </c>
      <c r="E27" s="88"/>
      <c r="F27" s="89">
        <f>AVERAGE(F8:F25)</f>
        <v>2.050011111111111</v>
      </c>
      <c r="G27" s="88"/>
      <c r="H27" s="89">
        <f>AVERAGE(H8:H25)</f>
        <v>3.5870888888888888</v>
      </c>
      <c r="I27" s="88"/>
      <c r="J27" s="89">
        <f>AVERAGE(J8:J25)</f>
        <v>4.0931222222222221</v>
      </c>
      <c r="K27" s="88"/>
      <c r="L27" s="89">
        <f>AVERAGE(L8:L25)</f>
        <v>9.0134499999999989</v>
      </c>
      <c r="M27" s="88"/>
      <c r="N27" s="89">
        <f>AVERAGE(N8:N25)</f>
        <v>9.0901411764705866</v>
      </c>
      <c r="O27" s="88"/>
      <c r="P27" s="89">
        <f>AVERAGE(P8:P25)</f>
        <v>8.5595882352941164</v>
      </c>
      <c r="Q27" s="88"/>
      <c r="R27" s="89">
        <f>AVERAGE(R8:R25)</f>
        <v>8.6105055555555552</v>
      </c>
      <c r="S27" s="90"/>
    </row>
    <row r="28" spans="1:19" x14ac:dyDescent="0.3">
      <c r="A28" s="87" t="s">
        <v>28</v>
      </c>
      <c r="B28" s="88"/>
      <c r="C28" s="88"/>
      <c r="D28" s="89">
        <f>MIN(D8:D25)</f>
        <v>4.4196999999999997</v>
      </c>
      <c r="E28" s="88"/>
      <c r="F28" s="89">
        <f>MIN(F8:F25)</f>
        <v>0.11</v>
      </c>
      <c r="G28" s="88"/>
      <c r="H28" s="89">
        <f>MIN(H8:H25)</f>
        <v>2.5831</v>
      </c>
      <c r="I28" s="88"/>
      <c r="J28" s="89">
        <f>MIN(J8:J25)</f>
        <v>2.7894000000000001</v>
      </c>
      <c r="K28" s="88"/>
      <c r="L28" s="89">
        <f>MIN(L8:L25)</f>
        <v>6.8339999999999996</v>
      </c>
      <c r="M28" s="88"/>
      <c r="N28" s="89">
        <f>MIN(N8:N25)</f>
        <v>3.8704000000000001</v>
      </c>
      <c r="O28" s="88"/>
      <c r="P28" s="89">
        <f>MIN(P8:P25)</f>
        <v>4.2873000000000001</v>
      </c>
      <c r="Q28" s="88"/>
      <c r="R28" s="89">
        <f>MIN(R8:R25)</f>
        <v>6.9913999999999996</v>
      </c>
      <c r="S28" s="90"/>
    </row>
    <row r="29" spans="1:19" ht="15" thickBot="1" x14ac:dyDescent="0.35">
      <c r="A29" s="91" t="s">
        <v>29</v>
      </c>
      <c r="B29" s="92"/>
      <c r="C29" s="92"/>
      <c r="D29" s="93">
        <f>MAX(D8:D25)</f>
        <v>27.5017</v>
      </c>
      <c r="E29" s="92"/>
      <c r="F29" s="93">
        <f>MAX(F8:F25)</f>
        <v>3.5001000000000002</v>
      </c>
      <c r="G29" s="92"/>
      <c r="H29" s="93">
        <f>MAX(H8:H25)</f>
        <v>4.5686</v>
      </c>
      <c r="I29" s="92"/>
      <c r="J29" s="93">
        <f>MAX(J8:J25)</f>
        <v>5.2808000000000002</v>
      </c>
      <c r="K29" s="92"/>
      <c r="L29" s="93">
        <f>MAX(L8:L25)</f>
        <v>10.9884</v>
      </c>
      <c r="M29" s="92"/>
      <c r="N29" s="93">
        <f>MAX(N8:N25)</f>
        <v>11.739599999999999</v>
      </c>
      <c r="O29" s="92"/>
      <c r="P29" s="93">
        <f>MAX(P8:P25)</f>
        <v>10.148</v>
      </c>
      <c r="Q29" s="92"/>
      <c r="R29" s="93">
        <f>MAX(R8:R25)</f>
        <v>9.4413999999999998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1610</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44302</v>
      </c>
      <c r="C8" s="65">
        <f>VLOOKUP($A8,'Return Data'!$B$7:$R$2843,4,0)</f>
        <v>283.94080000000002</v>
      </c>
      <c r="D8" s="65">
        <f>VLOOKUP($A8,'Return Data'!$B$7:$R$2843,9,0)</f>
        <v>13.8841</v>
      </c>
      <c r="E8" s="66">
        <f t="shared" ref="E8:E27" si="0">RANK(D8,D$8:D$27,0)</f>
        <v>6</v>
      </c>
      <c r="F8" s="65">
        <f>VLOOKUP($A8,'Return Data'!$B$7:$R$2843,10,0)</f>
        <v>1.1964999999999999</v>
      </c>
      <c r="G8" s="66">
        <f t="shared" ref="G8:G27" si="1">RANK(F8,F$8:F$27,0)</f>
        <v>16</v>
      </c>
      <c r="H8" s="65">
        <f>VLOOKUP($A8,'Return Data'!$B$7:$R$2843,11,0)</f>
        <v>3.3248000000000002</v>
      </c>
      <c r="I8" s="66">
        <f t="shared" ref="I8:I27" si="2">RANK(H8,H$8:H$27,0)</f>
        <v>11</v>
      </c>
      <c r="J8" s="65">
        <f>VLOOKUP($A8,'Return Data'!$B$7:$R$2843,12,0)</f>
        <v>3.9708000000000001</v>
      </c>
      <c r="K8" s="66">
        <f t="shared" ref="K8:K27" si="3">RANK(J8,J$8:J$27,0)</f>
        <v>8</v>
      </c>
      <c r="L8" s="65">
        <f>VLOOKUP($A8,'Return Data'!$B$7:$R$2843,13,0)</f>
        <v>9.2138000000000009</v>
      </c>
      <c r="M8" s="66">
        <f t="shared" ref="M8:M25" si="4">RANK(L8,L$8:L$27,0)</f>
        <v>6</v>
      </c>
      <c r="N8" s="65">
        <f>VLOOKUP($A8,'Return Data'!$B$7:$R$2843,17,0)</f>
        <v>9.2317999999999998</v>
      </c>
      <c r="O8" s="66">
        <f t="shared" ref="O8:O23" si="5">RANK(N8,N$8:N$27,0)</f>
        <v>5</v>
      </c>
      <c r="P8" s="65">
        <f>VLOOKUP($A8,'Return Data'!$B$7:$R$2843,14,0)</f>
        <v>8.5147999999999993</v>
      </c>
      <c r="Q8" s="66">
        <f t="shared" ref="Q8:Q23" si="6">RANK(P8,P$8:P$27,0)</f>
        <v>7</v>
      </c>
      <c r="R8" s="65">
        <f>VLOOKUP($A8,'Return Data'!$B$7:$R$2843,16,0)</f>
        <v>8.3813999999999993</v>
      </c>
      <c r="S8" s="67">
        <f t="shared" ref="S8:S27" si="7">RANK(R8,R$8:R$27,0)</f>
        <v>10</v>
      </c>
    </row>
    <row r="9" spans="1:19" x14ac:dyDescent="0.3">
      <c r="A9" s="82" t="s">
        <v>570</v>
      </c>
      <c r="B9" s="64">
        <f>VLOOKUP($A9,'Return Data'!$B$7:$R$2843,3,0)</f>
        <v>44302</v>
      </c>
      <c r="C9" s="65">
        <f>VLOOKUP($A9,'Return Data'!$B$7:$R$2843,4,0)</f>
        <v>2062.6259</v>
      </c>
      <c r="D9" s="65">
        <f>VLOOKUP($A9,'Return Data'!$B$7:$R$2843,9,0)</f>
        <v>8.9748999999999999</v>
      </c>
      <c r="E9" s="66">
        <f t="shared" si="0"/>
        <v>17</v>
      </c>
      <c r="F9" s="65">
        <f>VLOOKUP($A9,'Return Data'!$B$7:$R$2843,10,0)</f>
        <v>3.1185999999999998</v>
      </c>
      <c r="G9" s="66">
        <f t="shared" si="1"/>
        <v>4</v>
      </c>
      <c r="H9" s="65">
        <f>VLOOKUP($A9,'Return Data'!$B$7:$R$2843,11,0)</f>
        <v>3.4660000000000002</v>
      </c>
      <c r="I9" s="66">
        <f t="shared" si="2"/>
        <v>7</v>
      </c>
      <c r="J9" s="65">
        <f>VLOOKUP($A9,'Return Data'!$B$7:$R$2843,12,0)</f>
        <v>4.1002999999999998</v>
      </c>
      <c r="K9" s="66">
        <f t="shared" si="3"/>
        <v>7</v>
      </c>
      <c r="L9" s="65">
        <f>VLOOKUP($A9,'Return Data'!$B$7:$R$2843,13,0)</f>
        <v>8.2935999999999996</v>
      </c>
      <c r="M9" s="66">
        <f t="shared" si="4"/>
        <v>16</v>
      </c>
      <c r="N9" s="65">
        <f>VLOOKUP($A9,'Return Data'!$B$7:$R$2843,17,0)</f>
        <v>8.7425999999999995</v>
      </c>
      <c r="O9" s="66">
        <f t="shared" si="5"/>
        <v>11</v>
      </c>
      <c r="P9" s="65">
        <f>VLOOKUP($A9,'Return Data'!$B$7:$R$2843,14,0)</f>
        <v>8.6300000000000008</v>
      </c>
      <c r="Q9" s="66">
        <f t="shared" si="6"/>
        <v>4</v>
      </c>
      <c r="R9" s="65">
        <f>VLOOKUP($A9,'Return Data'!$B$7:$R$2843,16,0)</f>
        <v>8.5142000000000007</v>
      </c>
      <c r="S9" s="67">
        <f t="shared" si="7"/>
        <v>6</v>
      </c>
    </row>
    <row r="10" spans="1:19" x14ac:dyDescent="0.3">
      <c r="A10" s="82" t="s">
        <v>572</v>
      </c>
      <c r="B10" s="64">
        <f>VLOOKUP($A10,'Return Data'!$B$7:$R$2843,3,0)</f>
        <v>44302</v>
      </c>
      <c r="C10" s="65">
        <f>VLOOKUP($A10,'Return Data'!$B$7:$R$2843,4,0)</f>
        <v>18.7576</v>
      </c>
      <c r="D10" s="65">
        <f>VLOOKUP($A10,'Return Data'!$B$7:$R$2843,9,0)</f>
        <v>9.7849000000000004</v>
      </c>
      <c r="E10" s="66">
        <f t="shared" si="0"/>
        <v>15</v>
      </c>
      <c r="F10" s="65">
        <f>VLOOKUP($A10,'Return Data'!$B$7:$R$2843,10,0)</f>
        <v>2.3119999999999998</v>
      </c>
      <c r="G10" s="66">
        <f t="shared" si="1"/>
        <v>8</v>
      </c>
      <c r="H10" s="65">
        <f>VLOOKUP($A10,'Return Data'!$B$7:$R$2843,11,0)</f>
        <v>2.9872999999999998</v>
      </c>
      <c r="I10" s="66">
        <f t="shared" si="2"/>
        <v>15</v>
      </c>
      <c r="J10" s="65">
        <f>VLOOKUP($A10,'Return Data'!$B$7:$R$2843,12,0)</f>
        <v>3.7959000000000001</v>
      </c>
      <c r="K10" s="66">
        <f t="shared" si="3"/>
        <v>13</v>
      </c>
      <c r="L10" s="65">
        <f>VLOOKUP($A10,'Return Data'!$B$7:$R$2843,13,0)</f>
        <v>8.7012999999999998</v>
      </c>
      <c r="M10" s="66">
        <f t="shared" si="4"/>
        <v>12</v>
      </c>
      <c r="N10" s="65">
        <f>VLOOKUP($A10,'Return Data'!$B$7:$R$2843,17,0)</f>
        <v>9.1380999999999997</v>
      </c>
      <c r="O10" s="66">
        <f t="shared" si="5"/>
        <v>7</v>
      </c>
      <c r="P10" s="65">
        <f>VLOOKUP($A10,'Return Data'!$B$7:$R$2843,14,0)</f>
        <v>8.4421999999999997</v>
      </c>
      <c r="Q10" s="66">
        <f t="shared" si="6"/>
        <v>8</v>
      </c>
      <c r="R10" s="65">
        <f>VLOOKUP($A10,'Return Data'!$B$7:$R$2843,16,0)</f>
        <v>8.6384000000000007</v>
      </c>
      <c r="S10" s="67">
        <f t="shared" si="7"/>
        <v>4</v>
      </c>
    </row>
    <row r="11" spans="1:19" x14ac:dyDescent="0.3">
      <c r="A11" s="82" t="s">
        <v>574</v>
      </c>
      <c r="B11" s="64">
        <f>VLOOKUP($A11,'Return Data'!$B$7:$R$2843,3,0)</f>
        <v>44302</v>
      </c>
      <c r="C11" s="65">
        <f>VLOOKUP($A11,'Return Data'!$B$7:$R$2843,4,0)</f>
        <v>19.101400000000002</v>
      </c>
      <c r="D11" s="65">
        <f>VLOOKUP($A11,'Return Data'!$B$7:$R$2843,9,0)</f>
        <v>25.9815</v>
      </c>
      <c r="E11" s="66">
        <f t="shared" si="0"/>
        <v>3</v>
      </c>
      <c r="F11" s="65">
        <f>VLOOKUP($A11,'Return Data'!$B$7:$R$2843,10,0)</f>
        <v>1.2744</v>
      </c>
      <c r="G11" s="66">
        <f t="shared" si="1"/>
        <v>15</v>
      </c>
      <c r="H11" s="65">
        <f>VLOOKUP($A11,'Return Data'!$B$7:$R$2843,11,0)</f>
        <v>3.5038999999999998</v>
      </c>
      <c r="I11" s="66">
        <f t="shared" si="2"/>
        <v>6</v>
      </c>
      <c r="J11" s="65">
        <f>VLOOKUP($A11,'Return Data'!$B$7:$R$2843,12,0)</f>
        <v>3.0758999999999999</v>
      </c>
      <c r="K11" s="66">
        <f t="shared" si="3"/>
        <v>17</v>
      </c>
      <c r="L11" s="65">
        <f>VLOOKUP($A11,'Return Data'!$B$7:$R$2843,13,0)</f>
        <v>10.607100000000001</v>
      </c>
      <c r="M11" s="66">
        <f t="shared" si="4"/>
        <v>2</v>
      </c>
      <c r="N11" s="65">
        <f>VLOOKUP($A11,'Return Data'!$B$7:$R$2843,17,0)</f>
        <v>11.3665</v>
      </c>
      <c r="O11" s="66">
        <f t="shared" si="5"/>
        <v>1</v>
      </c>
      <c r="P11" s="65">
        <f>VLOOKUP($A11,'Return Data'!$B$7:$R$2843,14,0)</f>
        <v>9.8247</v>
      </c>
      <c r="Q11" s="66">
        <f t="shared" si="6"/>
        <v>1</v>
      </c>
      <c r="R11" s="65">
        <f>VLOOKUP($A11,'Return Data'!$B$7:$R$2843,16,0)</f>
        <v>8.8953000000000007</v>
      </c>
      <c r="S11" s="67">
        <f t="shared" si="7"/>
        <v>3</v>
      </c>
    </row>
    <row r="12" spans="1:19" x14ac:dyDescent="0.3">
      <c r="A12" s="82" t="s">
        <v>575</v>
      </c>
      <c r="B12" s="64">
        <f>VLOOKUP($A12,'Return Data'!$B$7:$R$2843,3,0)</f>
        <v>44302</v>
      </c>
      <c r="C12" s="65">
        <f>VLOOKUP($A12,'Return Data'!$B$7:$R$2843,4,0)</f>
        <v>17.536200000000001</v>
      </c>
      <c r="D12" s="65">
        <f>VLOOKUP($A12,'Return Data'!$B$7:$R$2843,9,0)</f>
        <v>11.17</v>
      </c>
      <c r="E12" s="66">
        <f t="shared" si="0"/>
        <v>12</v>
      </c>
      <c r="F12" s="65">
        <f>VLOOKUP($A12,'Return Data'!$B$7:$R$2843,10,0)</f>
        <v>2.5851999999999999</v>
      </c>
      <c r="G12" s="66">
        <f t="shared" si="1"/>
        <v>6</v>
      </c>
      <c r="H12" s="65">
        <f>VLOOKUP($A12,'Return Data'!$B$7:$R$2843,11,0)</f>
        <v>3.3864999999999998</v>
      </c>
      <c r="I12" s="66">
        <f t="shared" si="2"/>
        <v>9</v>
      </c>
      <c r="J12" s="65">
        <f>VLOOKUP($A12,'Return Data'!$B$7:$R$2843,12,0)</f>
        <v>3.6454</v>
      </c>
      <c r="K12" s="66">
        <f t="shared" si="3"/>
        <v>15</v>
      </c>
      <c r="L12" s="65">
        <f>VLOOKUP($A12,'Return Data'!$B$7:$R$2843,13,0)</f>
        <v>7.4067999999999996</v>
      </c>
      <c r="M12" s="66">
        <f t="shared" si="4"/>
        <v>17</v>
      </c>
      <c r="N12" s="65">
        <f>VLOOKUP($A12,'Return Data'!$B$7:$R$2843,17,0)</f>
        <v>8.6870999999999992</v>
      </c>
      <c r="O12" s="66">
        <f t="shared" si="5"/>
        <v>12</v>
      </c>
      <c r="P12" s="65">
        <f>VLOOKUP($A12,'Return Data'!$B$7:$R$2843,14,0)</f>
        <v>8.6173000000000002</v>
      </c>
      <c r="Q12" s="66">
        <f t="shared" si="6"/>
        <v>6</v>
      </c>
      <c r="R12" s="65">
        <f>VLOOKUP($A12,'Return Data'!$B$7:$R$2843,16,0)</f>
        <v>8.3786000000000005</v>
      </c>
      <c r="S12" s="67">
        <f t="shared" si="7"/>
        <v>11</v>
      </c>
    </row>
    <row r="13" spans="1:19" x14ac:dyDescent="0.3">
      <c r="A13" s="82" t="s">
        <v>578</v>
      </c>
      <c r="B13" s="64">
        <f>VLOOKUP($A13,'Return Data'!$B$7:$R$2843,3,0)</f>
        <v>44302</v>
      </c>
      <c r="C13" s="65">
        <f>VLOOKUP($A13,'Return Data'!$B$7:$R$2843,4,0)</f>
        <v>17.893999999999998</v>
      </c>
      <c r="D13" s="65">
        <f>VLOOKUP($A13,'Return Data'!$B$7:$R$2843,9,0)</f>
        <v>12.911799999999999</v>
      </c>
      <c r="E13" s="66">
        <f t="shared" si="0"/>
        <v>8</v>
      </c>
      <c r="F13" s="65">
        <f>VLOOKUP($A13,'Return Data'!$B$7:$R$2843,10,0)</f>
        <v>1.5052000000000001</v>
      </c>
      <c r="G13" s="66">
        <f t="shared" si="1"/>
        <v>13</v>
      </c>
      <c r="H13" s="65">
        <f>VLOOKUP($A13,'Return Data'!$B$7:$R$2843,11,0)</f>
        <v>3.8809</v>
      </c>
      <c r="I13" s="66">
        <f t="shared" si="2"/>
        <v>4</v>
      </c>
      <c r="J13" s="65">
        <f>VLOOKUP($A13,'Return Data'!$B$7:$R$2843,12,0)</f>
        <v>4.8052000000000001</v>
      </c>
      <c r="K13" s="66">
        <f t="shared" si="3"/>
        <v>2</v>
      </c>
      <c r="L13" s="65">
        <f>VLOOKUP($A13,'Return Data'!$B$7:$R$2843,13,0)</f>
        <v>9.1456999999999997</v>
      </c>
      <c r="M13" s="66">
        <f t="shared" si="4"/>
        <v>7</v>
      </c>
      <c r="N13" s="65">
        <f>VLOOKUP($A13,'Return Data'!$B$7:$R$2843,17,0)</f>
        <v>9.0827000000000009</v>
      </c>
      <c r="O13" s="66">
        <f t="shared" si="5"/>
        <v>8</v>
      </c>
      <c r="P13" s="65">
        <f>VLOOKUP($A13,'Return Data'!$B$7:$R$2843,14,0)</f>
        <v>8.2974999999999994</v>
      </c>
      <c r="Q13" s="66">
        <f t="shared" si="6"/>
        <v>10</v>
      </c>
      <c r="R13" s="65">
        <f>VLOOKUP($A13,'Return Data'!$B$7:$R$2843,16,0)</f>
        <v>8.5873000000000008</v>
      </c>
      <c r="S13" s="67">
        <f t="shared" si="7"/>
        <v>5</v>
      </c>
    </row>
    <row r="14" spans="1:19" x14ac:dyDescent="0.3">
      <c r="A14" s="82" t="s">
        <v>579</v>
      </c>
      <c r="B14" s="64">
        <f>VLOOKUP($A14,'Return Data'!$B$7:$R$2843,3,0)</f>
        <v>44302</v>
      </c>
      <c r="C14" s="65">
        <f>VLOOKUP($A14,'Return Data'!$B$7:$R$2843,4,0)</f>
        <v>25.026700000000002</v>
      </c>
      <c r="D14" s="65">
        <f>VLOOKUP($A14,'Return Data'!$B$7:$R$2843,9,0)</f>
        <v>9.5425000000000004</v>
      </c>
      <c r="E14" s="66">
        <f t="shared" si="0"/>
        <v>16</v>
      </c>
      <c r="F14" s="65">
        <f>VLOOKUP($A14,'Return Data'!$B$7:$R$2843,10,0)</f>
        <v>1.4670000000000001</v>
      </c>
      <c r="G14" s="66">
        <f t="shared" si="1"/>
        <v>14</v>
      </c>
      <c r="H14" s="65">
        <f>VLOOKUP($A14,'Return Data'!$B$7:$R$2843,11,0)</f>
        <v>4.1041999999999996</v>
      </c>
      <c r="I14" s="66">
        <f t="shared" si="2"/>
        <v>3</v>
      </c>
      <c r="J14" s="65">
        <f>VLOOKUP($A14,'Return Data'!$B$7:$R$2843,12,0)</f>
        <v>4.3045999999999998</v>
      </c>
      <c r="K14" s="66">
        <f t="shared" si="3"/>
        <v>3</v>
      </c>
      <c r="L14" s="65">
        <f>VLOOKUP($A14,'Return Data'!$B$7:$R$2843,13,0)</f>
        <v>9.0558999999999994</v>
      </c>
      <c r="M14" s="66">
        <f t="shared" si="4"/>
        <v>9</v>
      </c>
      <c r="N14" s="65">
        <f>VLOOKUP($A14,'Return Data'!$B$7:$R$2843,17,0)</f>
        <v>8.5896000000000008</v>
      </c>
      <c r="O14" s="66">
        <f t="shared" si="5"/>
        <v>13</v>
      </c>
      <c r="P14" s="65">
        <f>VLOOKUP($A14,'Return Data'!$B$7:$R$2843,14,0)</f>
        <v>7.7390999999999996</v>
      </c>
      <c r="Q14" s="66">
        <f t="shared" si="6"/>
        <v>15</v>
      </c>
      <c r="R14" s="65">
        <f>VLOOKUP($A14,'Return Data'!$B$7:$R$2843,16,0)</f>
        <v>8.4600000000000009</v>
      </c>
      <c r="S14" s="67">
        <f t="shared" si="7"/>
        <v>7</v>
      </c>
    </row>
    <row r="15" spans="1:19" x14ac:dyDescent="0.3">
      <c r="A15" s="82" t="s">
        <v>582</v>
      </c>
      <c r="B15" s="64">
        <f>VLOOKUP($A15,'Return Data'!$B$7:$R$2843,3,0)</f>
        <v>44302</v>
      </c>
      <c r="C15" s="65">
        <f>VLOOKUP($A15,'Return Data'!$B$7:$R$2843,4,0)</f>
        <v>19.2743</v>
      </c>
      <c r="D15" s="65">
        <f>VLOOKUP($A15,'Return Data'!$B$7:$R$2843,9,0)</f>
        <v>10.6639</v>
      </c>
      <c r="E15" s="66">
        <f t="shared" si="0"/>
        <v>13</v>
      </c>
      <c r="F15" s="65">
        <f>VLOOKUP($A15,'Return Data'!$B$7:$R$2843,10,0)</f>
        <v>3.1078999999999999</v>
      </c>
      <c r="G15" s="66">
        <f t="shared" si="1"/>
        <v>5</v>
      </c>
      <c r="H15" s="65">
        <f>VLOOKUP($A15,'Return Data'!$B$7:$R$2843,11,0)</f>
        <v>3.5537999999999998</v>
      </c>
      <c r="I15" s="66">
        <f t="shared" si="2"/>
        <v>5</v>
      </c>
      <c r="J15" s="65">
        <f>VLOOKUP($A15,'Return Data'!$B$7:$R$2843,12,0)</f>
        <v>4.2417999999999996</v>
      </c>
      <c r="K15" s="66">
        <f t="shared" si="3"/>
        <v>4</v>
      </c>
      <c r="L15" s="65">
        <f>VLOOKUP($A15,'Return Data'!$B$7:$R$2843,13,0)</f>
        <v>9.0761000000000003</v>
      </c>
      <c r="M15" s="66">
        <f t="shared" si="4"/>
        <v>8</v>
      </c>
      <c r="N15" s="65">
        <f>VLOOKUP($A15,'Return Data'!$B$7:$R$2843,17,0)</f>
        <v>9.6233000000000004</v>
      </c>
      <c r="O15" s="66">
        <f t="shared" si="5"/>
        <v>2</v>
      </c>
      <c r="P15" s="65">
        <f>VLOOKUP($A15,'Return Data'!$B$7:$R$2843,14,0)</f>
        <v>9.2624999999999993</v>
      </c>
      <c r="Q15" s="66">
        <f t="shared" si="6"/>
        <v>2</v>
      </c>
      <c r="R15" s="65">
        <f>VLOOKUP($A15,'Return Data'!$B$7:$R$2843,16,0)</f>
        <v>8.4220000000000006</v>
      </c>
      <c r="S15" s="67">
        <f t="shared" si="7"/>
        <v>9</v>
      </c>
    </row>
    <row r="16" spans="1:19" x14ac:dyDescent="0.3">
      <c r="A16" s="82" t="s">
        <v>585</v>
      </c>
      <c r="B16" s="64">
        <f>VLOOKUP($A16,'Return Data'!$B$7:$R$2843,3,0)</f>
        <v>44302</v>
      </c>
      <c r="C16" s="65">
        <f>VLOOKUP($A16,'Return Data'!$B$7:$R$2843,4,0)</f>
        <v>1807.9005</v>
      </c>
      <c r="D16" s="65">
        <f>VLOOKUP($A16,'Return Data'!$B$7:$R$2843,9,0)</f>
        <v>27.071999999999999</v>
      </c>
      <c r="E16" s="66">
        <f t="shared" si="0"/>
        <v>2</v>
      </c>
      <c r="F16" s="65">
        <f>VLOOKUP($A16,'Return Data'!$B$7:$R$2843,10,0)</f>
        <v>0.7389</v>
      </c>
      <c r="G16" s="66">
        <f t="shared" si="1"/>
        <v>17</v>
      </c>
      <c r="H16" s="65">
        <f>VLOOKUP($A16,'Return Data'!$B$7:$R$2843,11,0)</f>
        <v>2.6349999999999998</v>
      </c>
      <c r="I16" s="66">
        <f t="shared" si="2"/>
        <v>18</v>
      </c>
      <c r="J16" s="65">
        <f>VLOOKUP($A16,'Return Data'!$B$7:$R$2843,12,0)</f>
        <v>2.3616000000000001</v>
      </c>
      <c r="K16" s="66">
        <f t="shared" si="3"/>
        <v>20</v>
      </c>
      <c r="L16" s="65">
        <f>VLOOKUP($A16,'Return Data'!$B$7:$R$2843,13,0)</f>
        <v>9.5231999999999992</v>
      </c>
      <c r="M16" s="66">
        <f t="shared" si="4"/>
        <v>4</v>
      </c>
      <c r="N16" s="65">
        <f>VLOOKUP($A16,'Return Data'!$B$7:$R$2843,17,0)</f>
        <v>8.06</v>
      </c>
      <c r="O16" s="66">
        <f t="shared" si="5"/>
        <v>14</v>
      </c>
      <c r="P16" s="65">
        <f>VLOOKUP($A16,'Return Data'!$B$7:$R$2843,14,0)</f>
        <v>7.9493</v>
      </c>
      <c r="Q16" s="66">
        <f t="shared" si="6"/>
        <v>14</v>
      </c>
      <c r="R16" s="65">
        <f>VLOOKUP($A16,'Return Data'!$B$7:$R$2843,16,0)</f>
        <v>7.3939000000000004</v>
      </c>
      <c r="S16" s="67">
        <f t="shared" si="7"/>
        <v>18</v>
      </c>
    </row>
    <row r="17" spans="1:19" x14ac:dyDescent="0.3">
      <c r="A17" s="82" t="s">
        <v>587</v>
      </c>
      <c r="B17" s="64">
        <f>VLOOKUP($A17,'Return Data'!$B$7:$R$2843,3,0)</f>
        <v>44302</v>
      </c>
      <c r="C17" s="65">
        <f>VLOOKUP($A17,'Return Data'!$B$7:$R$2843,4,0)</f>
        <v>50.43</v>
      </c>
      <c r="D17" s="65">
        <f>VLOOKUP($A17,'Return Data'!$B$7:$R$2843,9,0)</f>
        <v>14.488200000000001</v>
      </c>
      <c r="E17" s="66">
        <f t="shared" si="0"/>
        <v>4</v>
      </c>
      <c r="F17" s="65">
        <f>VLOOKUP($A17,'Return Data'!$B$7:$R$2843,10,0)</f>
        <v>0.39169999999999999</v>
      </c>
      <c r="G17" s="66">
        <f t="shared" si="1"/>
        <v>18</v>
      </c>
      <c r="H17" s="65">
        <f>VLOOKUP($A17,'Return Data'!$B$7:$R$2843,11,0)</f>
        <v>3.3157000000000001</v>
      </c>
      <c r="I17" s="66">
        <f t="shared" si="2"/>
        <v>12</v>
      </c>
      <c r="J17" s="65">
        <f>VLOOKUP($A17,'Return Data'!$B$7:$R$2843,12,0)</f>
        <v>3.8029000000000002</v>
      </c>
      <c r="K17" s="66">
        <f t="shared" si="3"/>
        <v>12</v>
      </c>
      <c r="L17" s="65">
        <f>VLOOKUP($A17,'Return Data'!$B$7:$R$2843,13,0)</f>
        <v>8.7634000000000007</v>
      </c>
      <c r="M17" s="66">
        <f t="shared" si="4"/>
        <v>11</v>
      </c>
      <c r="N17" s="65">
        <f>VLOOKUP($A17,'Return Data'!$B$7:$R$2843,17,0)</f>
        <v>9.2795000000000005</v>
      </c>
      <c r="O17" s="66">
        <f t="shared" si="5"/>
        <v>4</v>
      </c>
      <c r="P17" s="65">
        <f>VLOOKUP($A17,'Return Data'!$B$7:$R$2843,14,0)</f>
        <v>8.6197999999999997</v>
      </c>
      <c r="Q17" s="66">
        <f t="shared" si="6"/>
        <v>5</v>
      </c>
      <c r="R17" s="65">
        <f>VLOOKUP($A17,'Return Data'!$B$7:$R$2843,16,0)</f>
        <v>7.5209999999999999</v>
      </c>
      <c r="S17" s="67">
        <f t="shared" si="7"/>
        <v>17</v>
      </c>
    </row>
    <row r="18" spans="1:19" x14ac:dyDescent="0.3">
      <c r="A18" s="82" t="s">
        <v>590</v>
      </c>
      <c r="B18" s="64">
        <f>VLOOKUP($A18,'Return Data'!$B$7:$R$2843,3,0)</f>
        <v>44302</v>
      </c>
      <c r="C18" s="65">
        <f>VLOOKUP($A18,'Return Data'!$B$7:$R$2843,4,0)</f>
        <v>19.443100000000001</v>
      </c>
      <c r="D18" s="65">
        <f>VLOOKUP($A18,'Return Data'!$B$7:$R$2843,9,0)</f>
        <v>11.292199999999999</v>
      </c>
      <c r="E18" s="66">
        <f t="shared" si="0"/>
        <v>11</v>
      </c>
      <c r="F18" s="65">
        <f>VLOOKUP($A18,'Return Data'!$B$7:$R$2843,10,0)</f>
        <v>1.7654000000000001</v>
      </c>
      <c r="G18" s="66">
        <f t="shared" si="1"/>
        <v>10</v>
      </c>
      <c r="H18" s="65">
        <f>VLOOKUP($A18,'Return Data'!$B$7:$R$2843,11,0)</f>
        <v>3.2961999999999998</v>
      </c>
      <c r="I18" s="66">
        <f t="shared" si="2"/>
        <v>13</v>
      </c>
      <c r="J18" s="65">
        <f>VLOOKUP($A18,'Return Data'!$B$7:$R$2843,12,0)</f>
        <v>3.915</v>
      </c>
      <c r="K18" s="66">
        <f t="shared" si="3"/>
        <v>9</v>
      </c>
      <c r="L18" s="65">
        <f>VLOOKUP($A18,'Return Data'!$B$7:$R$2843,13,0)</f>
        <v>8.6231000000000009</v>
      </c>
      <c r="M18" s="66">
        <f t="shared" si="4"/>
        <v>13</v>
      </c>
      <c r="N18" s="65">
        <f>VLOOKUP($A18,'Return Data'!$B$7:$R$2843,17,0)</f>
        <v>9.2222000000000008</v>
      </c>
      <c r="O18" s="66">
        <f t="shared" si="5"/>
        <v>6</v>
      </c>
      <c r="P18" s="65">
        <f>VLOOKUP($A18,'Return Data'!$B$7:$R$2843,14,0)</f>
        <v>8.0284999999999993</v>
      </c>
      <c r="Q18" s="66">
        <f t="shared" si="6"/>
        <v>12</v>
      </c>
      <c r="R18" s="65">
        <f>VLOOKUP($A18,'Return Data'!$B$7:$R$2843,16,0)</f>
        <v>5.0178000000000003</v>
      </c>
      <c r="S18" s="67">
        <f t="shared" si="7"/>
        <v>20</v>
      </c>
    </row>
    <row r="19" spans="1:19" x14ac:dyDescent="0.3">
      <c r="A19" s="82" t="s">
        <v>591</v>
      </c>
      <c r="B19" s="64">
        <f>VLOOKUP($A19,'Return Data'!$B$7:$R$2843,3,0)</f>
        <v>44302</v>
      </c>
      <c r="C19" s="65">
        <f>VLOOKUP($A19,'Return Data'!$B$7:$R$2843,4,0)</f>
        <v>27.452200000000001</v>
      </c>
      <c r="D19" s="65">
        <f>VLOOKUP($A19,'Return Data'!$B$7:$R$2843,9,0)</f>
        <v>7.5799000000000003</v>
      </c>
      <c r="E19" s="66">
        <f t="shared" si="0"/>
        <v>18</v>
      </c>
      <c r="F19" s="65">
        <f>VLOOKUP($A19,'Return Data'!$B$7:$R$2843,10,0)</f>
        <v>1.7565999999999999</v>
      </c>
      <c r="G19" s="66">
        <f t="shared" si="1"/>
        <v>11</v>
      </c>
      <c r="H19" s="65">
        <f>VLOOKUP($A19,'Return Data'!$B$7:$R$2843,11,0)</f>
        <v>2.3936999999999999</v>
      </c>
      <c r="I19" s="66">
        <f t="shared" si="2"/>
        <v>20</v>
      </c>
      <c r="J19" s="65">
        <f>VLOOKUP($A19,'Return Data'!$B$7:$R$2843,12,0)</f>
        <v>2.8321999999999998</v>
      </c>
      <c r="K19" s="66">
        <f t="shared" si="3"/>
        <v>19</v>
      </c>
      <c r="L19" s="65">
        <f>VLOOKUP($A19,'Return Data'!$B$7:$R$2843,13,0)</f>
        <v>7.2854000000000001</v>
      </c>
      <c r="M19" s="66">
        <f t="shared" si="4"/>
        <v>19</v>
      </c>
      <c r="N19" s="65">
        <f>VLOOKUP($A19,'Return Data'!$B$7:$R$2843,17,0)</f>
        <v>7.8761999999999999</v>
      </c>
      <c r="O19" s="66">
        <f t="shared" si="5"/>
        <v>15</v>
      </c>
      <c r="P19" s="65">
        <f>VLOOKUP($A19,'Return Data'!$B$7:$R$2843,14,0)</f>
        <v>8.0214999999999996</v>
      </c>
      <c r="Q19" s="66">
        <f t="shared" si="6"/>
        <v>13</v>
      </c>
      <c r="R19" s="65">
        <f>VLOOKUP($A19,'Return Data'!$B$7:$R$2843,16,0)</f>
        <v>7.5410000000000004</v>
      </c>
      <c r="S19" s="67">
        <f t="shared" si="7"/>
        <v>16</v>
      </c>
    </row>
    <row r="20" spans="1:19" x14ac:dyDescent="0.3">
      <c r="A20" s="82" t="s">
        <v>593</v>
      </c>
      <c r="B20" s="64">
        <f>VLOOKUP($A20,'Return Data'!$B$7:$R$2843,3,0)</f>
        <v>44302</v>
      </c>
      <c r="C20" s="65">
        <f>VLOOKUP($A20,'Return Data'!$B$7:$R$2843,4,0)</f>
        <v>16.154299999999999</v>
      </c>
      <c r="D20" s="65">
        <f>VLOOKUP($A20,'Return Data'!$B$7:$R$2843,9,0)</f>
        <v>14.371499999999999</v>
      </c>
      <c r="E20" s="66">
        <f t="shared" si="0"/>
        <v>5</v>
      </c>
      <c r="F20" s="65">
        <f>VLOOKUP($A20,'Return Data'!$B$7:$R$2843,10,0)</f>
        <v>2.4582000000000002</v>
      </c>
      <c r="G20" s="66">
        <f t="shared" si="1"/>
        <v>7</v>
      </c>
      <c r="H20" s="65">
        <f>VLOOKUP($A20,'Return Data'!$B$7:$R$2843,11,0)</f>
        <v>3.4333</v>
      </c>
      <c r="I20" s="66">
        <f t="shared" si="2"/>
        <v>8</v>
      </c>
      <c r="J20" s="65">
        <f>VLOOKUP($A20,'Return Data'!$B$7:$R$2843,12,0)</f>
        <v>4.1890000000000001</v>
      </c>
      <c r="K20" s="66">
        <f t="shared" si="3"/>
        <v>5</v>
      </c>
      <c r="L20" s="65">
        <f>VLOOKUP($A20,'Return Data'!$B$7:$R$2843,13,0)</f>
        <v>9.0033999999999992</v>
      </c>
      <c r="M20" s="66">
        <f t="shared" si="4"/>
        <v>10</v>
      </c>
      <c r="N20" s="65">
        <f>VLOOKUP($A20,'Return Data'!$B$7:$R$2843,17,0)</f>
        <v>9.5800999999999998</v>
      </c>
      <c r="O20" s="66">
        <f t="shared" si="5"/>
        <v>3</v>
      </c>
      <c r="P20" s="65">
        <f>VLOOKUP($A20,'Return Data'!$B$7:$R$2843,14,0)</f>
        <v>8.74</v>
      </c>
      <c r="Q20" s="66">
        <f t="shared" si="6"/>
        <v>3</v>
      </c>
      <c r="R20" s="65">
        <f>VLOOKUP($A20,'Return Data'!$B$7:$R$2843,16,0)</f>
        <v>8.4296000000000006</v>
      </c>
      <c r="S20" s="67">
        <f t="shared" si="7"/>
        <v>8</v>
      </c>
    </row>
    <row r="21" spans="1:19" x14ac:dyDescent="0.3">
      <c r="A21" s="82" t="s">
        <v>595</v>
      </c>
      <c r="B21" s="64">
        <f>VLOOKUP($A21,'Return Data'!$B$7:$R$2843,3,0)</f>
        <v>44302</v>
      </c>
      <c r="C21" s="65">
        <f>VLOOKUP($A21,'Return Data'!$B$7:$R$2843,4,0)</f>
        <v>19.0243</v>
      </c>
      <c r="D21" s="65">
        <f>VLOOKUP($A21,'Return Data'!$B$7:$R$2843,9,0)</f>
        <v>10.376799999999999</v>
      </c>
      <c r="E21" s="66">
        <f t="shared" si="0"/>
        <v>14</v>
      </c>
      <c r="F21" s="65">
        <f>VLOOKUP($A21,'Return Data'!$B$7:$R$2843,10,0)</f>
        <v>1.6917</v>
      </c>
      <c r="G21" s="66">
        <f t="shared" si="1"/>
        <v>12</v>
      </c>
      <c r="H21" s="65">
        <f>VLOOKUP($A21,'Return Data'!$B$7:$R$2843,11,0)</f>
        <v>3.0663999999999998</v>
      </c>
      <c r="I21" s="66">
        <f t="shared" si="2"/>
        <v>14</v>
      </c>
      <c r="J21" s="65">
        <f>VLOOKUP($A21,'Return Data'!$B$7:$R$2843,12,0)</f>
        <v>3.6473</v>
      </c>
      <c r="K21" s="66">
        <f t="shared" si="3"/>
        <v>14</v>
      </c>
      <c r="L21" s="65">
        <f>VLOOKUP($A21,'Return Data'!$B$7:$R$2843,13,0)</f>
        <v>8.5119000000000007</v>
      </c>
      <c r="M21" s="66">
        <f t="shared" si="4"/>
        <v>14</v>
      </c>
      <c r="N21" s="65">
        <f>VLOOKUP($A21,'Return Data'!$B$7:$R$2843,17,0)</f>
        <v>9.0731000000000002</v>
      </c>
      <c r="O21" s="66">
        <f t="shared" si="5"/>
        <v>9</v>
      </c>
      <c r="P21" s="65">
        <f>VLOOKUP($A21,'Return Data'!$B$7:$R$2843,14,0)</f>
        <v>8.1732999999999993</v>
      </c>
      <c r="Q21" s="66">
        <f t="shared" si="6"/>
        <v>11</v>
      </c>
      <c r="R21" s="65">
        <f>VLOOKUP($A21,'Return Data'!$B$7:$R$2843,16,0)</f>
        <v>8.2506000000000004</v>
      </c>
      <c r="S21" s="67">
        <f t="shared" si="7"/>
        <v>12</v>
      </c>
    </row>
    <row r="22" spans="1:19" x14ac:dyDescent="0.3">
      <c r="A22" s="82" t="s">
        <v>598</v>
      </c>
      <c r="B22" s="64">
        <f>VLOOKUP($A22,'Return Data'!$B$7:$R$2843,3,0)</f>
        <v>44302</v>
      </c>
      <c r="C22" s="65">
        <f>VLOOKUP($A22,'Return Data'!$B$7:$R$2843,4,0)</f>
        <v>2456.9105</v>
      </c>
      <c r="D22" s="65">
        <f>VLOOKUP($A22,'Return Data'!$B$7:$R$2843,9,0)</f>
        <v>12.3757</v>
      </c>
      <c r="E22" s="66">
        <f t="shared" si="0"/>
        <v>9</v>
      </c>
      <c r="F22" s="65">
        <f>VLOOKUP($A22,'Return Data'!$B$7:$R$2843,10,0)</f>
        <v>-0.10050000000000001</v>
      </c>
      <c r="G22" s="66">
        <f t="shared" si="1"/>
        <v>19</v>
      </c>
      <c r="H22" s="65">
        <f>VLOOKUP($A22,'Return Data'!$B$7:$R$2843,11,0)</f>
        <v>2.6903999999999999</v>
      </c>
      <c r="I22" s="66">
        <f t="shared" si="2"/>
        <v>17</v>
      </c>
      <c r="J22" s="65">
        <f>VLOOKUP($A22,'Return Data'!$B$7:$R$2843,12,0)</f>
        <v>3.0714000000000001</v>
      </c>
      <c r="K22" s="66">
        <f t="shared" si="3"/>
        <v>18</v>
      </c>
      <c r="L22" s="65">
        <f>VLOOKUP($A22,'Return Data'!$B$7:$R$2843,13,0)</f>
        <v>8.3629999999999995</v>
      </c>
      <c r="M22" s="66">
        <f t="shared" si="4"/>
        <v>15</v>
      </c>
      <c r="N22" s="65">
        <f>VLOOKUP($A22,'Return Data'!$B$7:$R$2843,17,0)</f>
        <v>8.7629999999999999</v>
      </c>
      <c r="O22" s="66">
        <f t="shared" si="5"/>
        <v>10</v>
      </c>
      <c r="P22" s="65">
        <f>VLOOKUP($A22,'Return Data'!$B$7:$R$2843,14,0)</f>
        <v>8.3103999999999996</v>
      </c>
      <c r="Q22" s="66">
        <f t="shared" si="6"/>
        <v>9</v>
      </c>
      <c r="R22" s="65">
        <f>VLOOKUP($A22,'Return Data'!$B$7:$R$2843,16,0)</f>
        <v>8.1111000000000004</v>
      </c>
      <c r="S22" s="67">
        <f t="shared" si="7"/>
        <v>13</v>
      </c>
    </row>
    <row r="23" spans="1:19" x14ac:dyDescent="0.3">
      <c r="A23" s="82" t="s">
        <v>599</v>
      </c>
      <c r="B23" s="64">
        <f>VLOOKUP($A23,'Return Data'!$B$7:$R$2843,3,0)</f>
        <v>44302</v>
      </c>
      <c r="C23" s="65">
        <f>VLOOKUP($A23,'Return Data'!$B$7:$R$2843,4,0)</f>
        <v>33.952300000000001</v>
      </c>
      <c r="D23" s="65">
        <f>VLOOKUP($A23,'Return Data'!$B$7:$R$2843,9,0)</f>
        <v>4.2461000000000002</v>
      </c>
      <c r="E23" s="66">
        <f t="shared" si="0"/>
        <v>20</v>
      </c>
      <c r="F23" s="65">
        <f>VLOOKUP($A23,'Return Data'!$B$7:$R$2843,10,0)</f>
        <v>3.2681</v>
      </c>
      <c r="G23" s="66">
        <f t="shared" si="1"/>
        <v>2</v>
      </c>
      <c r="H23" s="65">
        <f>VLOOKUP($A23,'Return Data'!$B$7:$R$2843,11,0)</f>
        <v>3.3834</v>
      </c>
      <c r="I23" s="66">
        <f t="shared" si="2"/>
        <v>10</v>
      </c>
      <c r="J23" s="65">
        <f>VLOOKUP($A23,'Return Data'!$B$7:$R$2843,12,0)</f>
        <v>3.8927999999999998</v>
      </c>
      <c r="K23" s="66">
        <f t="shared" si="3"/>
        <v>10</v>
      </c>
      <c r="L23" s="65">
        <f>VLOOKUP($A23,'Return Data'!$B$7:$R$2843,13,0)</f>
        <v>6.6596000000000002</v>
      </c>
      <c r="M23" s="66">
        <f t="shared" si="4"/>
        <v>20</v>
      </c>
      <c r="N23" s="65">
        <f>VLOOKUP($A23,'Return Data'!$B$7:$R$2843,17,0)</f>
        <v>7.7084000000000001</v>
      </c>
      <c r="O23" s="66">
        <f t="shared" si="5"/>
        <v>16</v>
      </c>
      <c r="P23" s="65">
        <f>VLOOKUP($A23,'Return Data'!$B$7:$R$2843,14,0)</f>
        <v>7.5250000000000004</v>
      </c>
      <c r="Q23" s="66">
        <f t="shared" si="6"/>
        <v>16</v>
      </c>
      <c r="R23" s="65">
        <f>VLOOKUP($A23,'Return Data'!$B$7:$R$2843,16,0)</f>
        <v>7.7854999999999999</v>
      </c>
      <c r="S23" s="67">
        <f t="shared" si="7"/>
        <v>15</v>
      </c>
    </row>
    <row r="24" spans="1:19" x14ac:dyDescent="0.3">
      <c r="A24" s="82" t="s">
        <v>602</v>
      </c>
      <c r="B24" s="64">
        <f>VLOOKUP($A24,'Return Data'!$B$7:$R$2843,3,0)</f>
        <v>44302</v>
      </c>
      <c r="C24" s="65">
        <f>VLOOKUP($A24,'Return Data'!$B$7:$R$2843,4,0)</f>
        <v>11.2151</v>
      </c>
      <c r="D24" s="65">
        <f>VLOOKUP($A24,'Return Data'!$B$7:$R$2843,9,0)</f>
        <v>13.5718</v>
      </c>
      <c r="E24" s="66">
        <f t="shared" si="0"/>
        <v>7</v>
      </c>
      <c r="F24" s="65">
        <f>VLOOKUP($A24,'Return Data'!$B$7:$R$2843,10,0)</f>
        <v>-0.4037</v>
      </c>
      <c r="G24" s="66">
        <f t="shared" si="1"/>
        <v>20</v>
      </c>
      <c r="H24" s="65">
        <f>VLOOKUP($A24,'Return Data'!$B$7:$R$2843,11,0)</f>
        <v>2.7572999999999999</v>
      </c>
      <c r="I24" s="66">
        <f t="shared" si="2"/>
        <v>16</v>
      </c>
      <c r="J24" s="65">
        <f>VLOOKUP($A24,'Return Data'!$B$7:$R$2843,12,0)</f>
        <v>3.8923999999999999</v>
      </c>
      <c r="K24" s="66">
        <f t="shared" si="3"/>
        <v>11</v>
      </c>
      <c r="L24" s="65">
        <f>VLOOKUP($A24,'Return Data'!$B$7:$R$2843,13,0)</f>
        <v>9.2822999999999993</v>
      </c>
      <c r="M24" s="66">
        <f t="shared" si="4"/>
        <v>5</v>
      </c>
      <c r="N24" s="65"/>
      <c r="O24" s="66"/>
      <c r="P24" s="65"/>
      <c r="Q24" s="66"/>
      <c r="R24" s="65">
        <f>VLOOKUP($A24,'Return Data'!$B$7:$R$2843,16,0)</f>
        <v>7.8480999999999996</v>
      </c>
      <c r="S24" s="67">
        <f t="shared" si="7"/>
        <v>14</v>
      </c>
    </row>
    <row r="25" spans="1:19" x14ac:dyDescent="0.3">
      <c r="A25" s="82" t="s">
        <v>604</v>
      </c>
      <c r="B25" s="64">
        <f>VLOOKUP($A25,'Return Data'!$B$7:$R$2843,3,0)</f>
        <v>44302</v>
      </c>
      <c r="C25" s="65">
        <f>VLOOKUP($A25,'Return Data'!$B$7:$R$2843,4,0)</f>
        <v>16.163399999999999</v>
      </c>
      <c r="D25" s="65">
        <f>VLOOKUP($A25,'Return Data'!$B$7:$R$2843,9,0)</f>
        <v>7.4626000000000001</v>
      </c>
      <c r="E25" s="66">
        <f t="shared" si="0"/>
        <v>19</v>
      </c>
      <c r="F25" s="65">
        <f>VLOOKUP($A25,'Return Data'!$B$7:$R$2843,10,0)</f>
        <v>1.9323999999999999</v>
      </c>
      <c r="G25" s="66">
        <f t="shared" si="1"/>
        <v>9</v>
      </c>
      <c r="H25" s="65">
        <f>VLOOKUP($A25,'Return Data'!$B$7:$R$2843,11,0)</f>
        <v>2.5190000000000001</v>
      </c>
      <c r="I25" s="66">
        <f t="shared" si="2"/>
        <v>19</v>
      </c>
      <c r="J25" s="65">
        <f>VLOOKUP($A25,'Return Data'!$B$7:$R$2843,12,0)</f>
        <v>3.2166999999999999</v>
      </c>
      <c r="K25" s="66">
        <f t="shared" si="3"/>
        <v>16</v>
      </c>
      <c r="L25" s="65">
        <f>VLOOKUP($A25,'Return Data'!$B$7:$R$2843,13,0)</f>
        <v>7.3723000000000001</v>
      </c>
      <c r="M25" s="66">
        <f t="shared" si="4"/>
        <v>18</v>
      </c>
      <c r="N25" s="65">
        <f>VLOOKUP($A25,'Return Data'!$B$7:$R$2843,17,0)</f>
        <v>3.8065000000000002</v>
      </c>
      <c r="O25" s="66">
        <f>RANK(N25,N$8:N$27,0)</f>
        <v>17</v>
      </c>
      <c r="P25" s="65">
        <f>VLOOKUP($A25,'Return Data'!$B$7:$R$2843,14,0)</f>
        <v>4.2084999999999999</v>
      </c>
      <c r="Q25" s="66">
        <f>RANK(P25,P$8:P$27,0)</f>
        <v>17</v>
      </c>
      <c r="R25" s="65">
        <f>VLOOKUP($A25,'Return Data'!$B$7:$R$2843,16,0)</f>
        <v>6.8936000000000002</v>
      </c>
      <c r="S25" s="67">
        <f t="shared" si="7"/>
        <v>19</v>
      </c>
    </row>
    <row r="26" spans="1:19" x14ac:dyDescent="0.3">
      <c r="A26" s="82" t="s">
        <v>718</v>
      </c>
      <c r="B26" s="64">
        <f>VLOOKUP($A26,'Return Data'!$B$7:$R$2843,3,0)</f>
        <v>44302</v>
      </c>
      <c r="C26" s="65">
        <f>VLOOKUP($A26,'Return Data'!$B$7:$R$2843,4,0)</f>
        <v>1119.3249000000001</v>
      </c>
      <c r="D26" s="65">
        <f>VLOOKUP($A26,'Return Data'!$B$7:$R$2843,9,0)</f>
        <v>11.338200000000001</v>
      </c>
      <c r="E26" s="66">
        <f t="shared" si="0"/>
        <v>10</v>
      </c>
      <c r="F26" s="65">
        <f>VLOOKUP($A26,'Return Data'!$B$7:$R$2843,10,0)</f>
        <v>3.6185999999999998</v>
      </c>
      <c r="G26" s="66">
        <f t="shared" si="1"/>
        <v>1</v>
      </c>
      <c r="H26" s="65">
        <f>VLOOKUP($A26,'Return Data'!$B$7:$R$2843,11,0)</f>
        <v>4.1219999999999999</v>
      </c>
      <c r="I26" s="66">
        <f t="shared" si="2"/>
        <v>2</v>
      </c>
      <c r="J26" s="65">
        <f>VLOOKUP($A26,'Return Data'!$B$7:$R$2843,12,0)</f>
        <v>4.9276999999999997</v>
      </c>
      <c r="K26" s="66">
        <f t="shared" si="3"/>
        <v>1</v>
      </c>
      <c r="L26" s="65">
        <f>VLOOKUP($A26,'Return Data'!$B$7:$R$2843,13,0)</f>
        <v>9.9328000000000003</v>
      </c>
      <c r="M26" s="66">
        <f t="shared" ref="M26:M27" si="8">RANK(L26,L$8:L$27,0)</f>
        <v>3</v>
      </c>
      <c r="N26" s="65"/>
      <c r="O26" s="66"/>
      <c r="P26" s="65"/>
      <c r="Q26" s="66"/>
      <c r="R26" s="65">
        <f>VLOOKUP($A26,'Return Data'!$B$7:$R$2843,16,0)</f>
        <v>9.0351999999999997</v>
      </c>
      <c r="S26" s="67">
        <f t="shared" si="7"/>
        <v>2</v>
      </c>
    </row>
    <row r="27" spans="1:19" x14ac:dyDescent="0.3">
      <c r="A27" s="82" t="s">
        <v>719</v>
      </c>
      <c r="B27" s="64">
        <f>VLOOKUP($A27,'Return Data'!$B$7:$R$2843,3,0)</f>
        <v>44302</v>
      </c>
      <c r="C27" s="65">
        <f>VLOOKUP($A27,'Return Data'!$B$7:$R$2843,4,0)</f>
        <v>1141.0082</v>
      </c>
      <c r="D27" s="65">
        <f>VLOOKUP($A27,'Return Data'!$B$7:$R$2843,9,0)</f>
        <v>31.566800000000001</v>
      </c>
      <c r="E27" s="66">
        <f t="shared" si="0"/>
        <v>1</v>
      </c>
      <c r="F27" s="65">
        <f>VLOOKUP($A27,'Return Data'!$B$7:$R$2843,10,0)</f>
        <v>3.1453000000000002</v>
      </c>
      <c r="G27" s="66">
        <f t="shared" si="1"/>
        <v>3</v>
      </c>
      <c r="H27" s="65">
        <f>VLOOKUP($A27,'Return Data'!$B$7:$R$2843,11,0)</f>
        <v>4.6711</v>
      </c>
      <c r="I27" s="66">
        <f t="shared" si="2"/>
        <v>1</v>
      </c>
      <c r="J27" s="65">
        <f>VLOOKUP($A27,'Return Data'!$B$7:$R$2843,12,0)</f>
        <v>4.1542000000000003</v>
      </c>
      <c r="K27" s="66">
        <f t="shared" si="3"/>
        <v>6</v>
      </c>
      <c r="L27" s="65">
        <f>VLOOKUP($A27,'Return Data'!$B$7:$R$2843,13,0)</f>
        <v>12.098599999999999</v>
      </c>
      <c r="M27" s="66">
        <f t="shared" si="8"/>
        <v>1</v>
      </c>
      <c r="N27" s="65"/>
      <c r="O27" s="66"/>
      <c r="P27" s="65"/>
      <c r="Q27" s="66"/>
      <c r="R27" s="65">
        <f>VLOOKUP($A27,'Return Data'!$B$7:$R$2843,16,0)</f>
        <v>10.661099999999999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13.432770000000001</v>
      </c>
      <c r="E29" s="88"/>
      <c r="F29" s="89">
        <f>AVERAGE(F8:F27)</f>
        <v>1.8414750000000002</v>
      </c>
      <c r="G29" s="88"/>
      <c r="H29" s="89">
        <f>AVERAGE(H8:H27)</f>
        <v>3.3245449999999996</v>
      </c>
      <c r="I29" s="88"/>
      <c r="J29" s="89">
        <f>AVERAGE(J8:J27)</f>
        <v>3.7921550000000002</v>
      </c>
      <c r="K29" s="88"/>
      <c r="L29" s="89">
        <f>AVERAGE(L8:L27)</f>
        <v>8.8459649999999996</v>
      </c>
      <c r="M29" s="88"/>
      <c r="N29" s="89">
        <f>AVERAGE(N8:N27)</f>
        <v>8.6959235294117647</v>
      </c>
      <c r="O29" s="88"/>
      <c r="P29" s="89">
        <f>AVERAGE(P8:P27)</f>
        <v>8.1708470588235258</v>
      </c>
      <c r="Q29" s="88"/>
      <c r="R29" s="89">
        <f>AVERAGE(R8:R27)</f>
        <v>8.1382849999999998</v>
      </c>
      <c r="S29" s="90"/>
    </row>
    <row r="30" spans="1:19" x14ac:dyDescent="0.3">
      <c r="A30" s="87" t="s">
        <v>28</v>
      </c>
      <c r="B30" s="88"/>
      <c r="C30" s="88"/>
      <c r="D30" s="89">
        <f>MIN(D8:D27)</f>
        <v>4.2461000000000002</v>
      </c>
      <c r="E30" s="88"/>
      <c r="F30" s="89">
        <f>MIN(F8:F27)</f>
        <v>-0.4037</v>
      </c>
      <c r="G30" s="88"/>
      <c r="H30" s="89">
        <f>MIN(H8:H27)</f>
        <v>2.3936999999999999</v>
      </c>
      <c r="I30" s="88"/>
      <c r="J30" s="89">
        <f>MIN(J8:J27)</f>
        <v>2.3616000000000001</v>
      </c>
      <c r="K30" s="88"/>
      <c r="L30" s="89">
        <f>MIN(L8:L27)</f>
        <v>6.6596000000000002</v>
      </c>
      <c r="M30" s="88"/>
      <c r="N30" s="89">
        <f>MIN(N8:N27)</f>
        <v>3.8065000000000002</v>
      </c>
      <c r="O30" s="88"/>
      <c r="P30" s="89">
        <f>MIN(P8:P27)</f>
        <v>4.2084999999999999</v>
      </c>
      <c r="Q30" s="88"/>
      <c r="R30" s="89">
        <f>MIN(R8:R27)</f>
        <v>5.0178000000000003</v>
      </c>
      <c r="S30" s="90"/>
    </row>
    <row r="31" spans="1:19" ht="15" thickBot="1" x14ac:dyDescent="0.35">
      <c r="A31" s="91" t="s">
        <v>29</v>
      </c>
      <c r="B31" s="92"/>
      <c r="C31" s="92"/>
      <c r="D31" s="93">
        <f>MAX(D8:D27)</f>
        <v>31.566800000000001</v>
      </c>
      <c r="E31" s="92"/>
      <c r="F31" s="93">
        <f>MAX(F8:F27)</f>
        <v>3.6185999999999998</v>
      </c>
      <c r="G31" s="92"/>
      <c r="H31" s="93">
        <f>MAX(H8:H27)</f>
        <v>4.6711</v>
      </c>
      <c r="I31" s="92"/>
      <c r="J31" s="93">
        <f>MAX(J8:J27)</f>
        <v>4.9276999999999997</v>
      </c>
      <c r="K31" s="92"/>
      <c r="L31" s="93">
        <f>MAX(L8:L27)</f>
        <v>12.098599999999999</v>
      </c>
      <c r="M31" s="92"/>
      <c r="N31" s="93">
        <f>MAX(N8:N27)</f>
        <v>11.3665</v>
      </c>
      <c r="O31" s="92"/>
      <c r="P31" s="93">
        <f>MAX(P8:P27)</f>
        <v>9.8247</v>
      </c>
      <c r="Q31" s="92"/>
      <c r="R31" s="93">
        <f>MAX(R8:R27)</f>
        <v>10.661099999999999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1617</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880</v>
      </c>
      <c r="B8" s="64">
        <f>VLOOKUP($A8,'Return Data'!$B$7:$R$2843,3,0)</f>
        <v>44302</v>
      </c>
      <c r="C8" s="65">
        <f>VLOOKUP($A8,'Return Data'!$B$7:$R$2843,4,0)</f>
        <v>4295.4120000000003</v>
      </c>
      <c r="D8" s="65">
        <f>VLOOKUP($A8,'Return Data'!$B$7:$R$2843,9,0)</f>
        <v>55.627899999999997</v>
      </c>
      <c r="E8" s="66">
        <f>RANK(D8,D$8:D$18,0)</f>
        <v>10</v>
      </c>
      <c r="F8" s="65">
        <f>VLOOKUP($A8,'Return Data'!$B$7:$R$2843,10,0)</f>
        <v>-18.5608</v>
      </c>
      <c r="G8" s="66">
        <f>RANK(F8,F$8:F$18,0)</f>
        <v>5</v>
      </c>
      <c r="H8" s="65">
        <f>VLOOKUP($A8,'Return Data'!$B$7:$R$2843,11,0)</f>
        <v>-15.887</v>
      </c>
      <c r="I8" s="66">
        <f>RANK(H8,H$8:H$18,0)</f>
        <v>5</v>
      </c>
      <c r="J8" s="65">
        <f>VLOOKUP($A8,'Return Data'!$B$7:$R$2843,12,0)</f>
        <v>-6.9095000000000004</v>
      </c>
      <c r="K8" s="66">
        <f>RANK(J8,J$8:J$18,0)</f>
        <v>5</v>
      </c>
      <c r="L8" s="65">
        <f>VLOOKUP($A8,'Return Data'!$B$7:$R$2843,13,0)</f>
        <v>-2.4119999999999999</v>
      </c>
      <c r="M8" s="66">
        <f>RANK(L8,L$8:L$18,0)</f>
        <v>3</v>
      </c>
      <c r="N8" s="65">
        <f>VLOOKUP($A8,'Return Data'!$B$7:$R$2843,17,0)</f>
        <v>20.978200000000001</v>
      </c>
      <c r="O8" s="66">
        <f>RANK(N8,N$8:N$18,0)</f>
        <v>2</v>
      </c>
      <c r="P8" s="65">
        <f>VLOOKUP($A8,'Return Data'!$B$7:$R$2843,14,0)</f>
        <v>13.7456</v>
      </c>
      <c r="Q8" s="66">
        <f>RANK(P8,P$8:P$18,0)</f>
        <v>3</v>
      </c>
      <c r="R8" s="65">
        <f>VLOOKUP($A8,'Return Data'!$B$7:$R$2843,16,0)</f>
        <v>6.8273999999999999</v>
      </c>
      <c r="S8" s="67">
        <f>RANK(R8,R$8:R$18,0)</f>
        <v>10</v>
      </c>
    </row>
    <row r="9" spans="1:19" x14ac:dyDescent="0.3">
      <c r="A9" s="82" t="s">
        <v>882</v>
      </c>
      <c r="B9" s="64">
        <f>VLOOKUP($A9,'Return Data'!$B$7:$R$2843,3,0)</f>
        <v>44302</v>
      </c>
      <c r="C9" s="65">
        <f>VLOOKUP($A9,'Return Data'!$B$7:$R$2843,4,0)</f>
        <v>40.735900000000001</v>
      </c>
      <c r="D9" s="65">
        <f>VLOOKUP($A9,'Return Data'!$B$7:$R$2843,9,0)</f>
        <v>55.356400000000001</v>
      </c>
      <c r="E9" s="66">
        <f t="shared" ref="E9:E18" si="0">RANK(D9,D$8:D$18,0)</f>
        <v>11</v>
      </c>
      <c r="F9" s="65">
        <f>VLOOKUP($A9,'Return Data'!$B$7:$R$2843,10,0)</f>
        <v>-18.330400000000001</v>
      </c>
      <c r="G9" s="66">
        <f t="shared" ref="G9:G18" si="1">RANK(F9,F$8:F$18,0)</f>
        <v>1</v>
      </c>
      <c r="H9" s="65">
        <f>VLOOKUP($A9,'Return Data'!$B$7:$R$2843,11,0)</f>
        <v>-15.7056</v>
      </c>
      <c r="I9" s="66">
        <f t="shared" ref="I9:I18" si="2">RANK(H9,H$8:H$18,0)</f>
        <v>2</v>
      </c>
      <c r="J9" s="65">
        <f>VLOOKUP($A9,'Return Data'!$B$7:$R$2843,12,0)</f>
        <v>-6.6848000000000001</v>
      </c>
      <c r="K9" s="66">
        <f t="shared" ref="K9:K18" si="3">RANK(J9,J$8:J$18,0)</f>
        <v>2</v>
      </c>
      <c r="L9" s="65">
        <f>VLOOKUP($A9,'Return Data'!$B$7:$R$2843,13,0)</f>
        <v>-2.3132000000000001</v>
      </c>
      <c r="M9" s="66">
        <f t="shared" ref="M9:M18" si="4">RANK(L9,L$8:L$18,0)</f>
        <v>2</v>
      </c>
      <c r="N9" s="65">
        <f>VLOOKUP($A9,'Return Data'!$B$7:$R$2843,17,0)</f>
        <v>20.910399999999999</v>
      </c>
      <c r="O9" s="66">
        <f t="shared" ref="O9:O18" si="5">RANK(N9,N$8:N$18,0)</f>
        <v>3</v>
      </c>
      <c r="P9" s="65">
        <f>VLOOKUP($A9,'Return Data'!$B$7:$R$2843,14,0)</f>
        <v>13.784000000000001</v>
      </c>
      <c r="Q9" s="66">
        <f t="shared" ref="Q9:Q18" si="6">RANK(P9,P$8:P$18,0)</f>
        <v>2</v>
      </c>
      <c r="R9" s="65">
        <f>VLOOKUP($A9,'Return Data'!$B$7:$R$2843,16,0)</f>
        <v>6.9160000000000004</v>
      </c>
      <c r="S9" s="67">
        <f t="shared" ref="S9:S18" si="7">RANK(R9,R$8:R$18,0)</f>
        <v>9</v>
      </c>
    </row>
    <row r="10" spans="1:19" x14ac:dyDescent="0.3">
      <c r="A10" s="82" t="s">
        <v>885</v>
      </c>
      <c r="B10" s="64">
        <f>VLOOKUP($A10,'Return Data'!$B$7:$R$2843,3,0)</f>
        <v>44302</v>
      </c>
      <c r="C10" s="65">
        <f>VLOOKUP($A10,'Return Data'!$B$7:$R$2843,4,0)</f>
        <v>41.867699999999999</v>
      </c>
      <c r="D10" s="65">
        <f>VLOOKUP($A10,'Return Data'!$B$7:$R$2843,9,0)</f>
        <v>55.765900000000002</v>
      </c>
      <c r="E10" s="66">
        <f t="shared" si="0"/>
        <v>9</v>
      </c>
      <c r="F10" s="65">
        <f>VLOOKUP($A10,'Return Data'!$B$7:$R$2843,10,0)</f>
        <v>-18.607600000000001</v>
      </c>
      <c r="G10" s="66">
        <f t="shared" si="1"/>
        <v>7</v>
      </c>
      <c r="H10" s="65">
        <f>VLOOKUP($A10,'Return Data'!$B$7:$R$2843,11,0)</f>
        <v>-15.9413</v>
      </c>
      <c r="I10" s="66">
        <f t="shared" si="2"/>
        <v>8</v>
      </c>
      <c r="J10" s="65">
        <f>VLOOKUP($A10,'Return Data'!$B$7:$R$2843,12,0)</f>
        <v>-7.0004</v>
      </c>
      <c r="K10" s="66">
        <f t="shared" si="3"/>
        <v>8</v>
      </c>
      <c r="L10" s="65">
        <f>VLOOKUP($A10,'Return Data'!$B$7:$R$2843,13,0)</f>
        <v>-2.4981</v>
      </c>
      <c r="M10" s="66">
        <f t="shared" si="4"/>
        <v>6</v>
      </c>
      <c r="N10" s="65">
        <f>VLOOKUP($A10,'Return Data'!$B$7:$R$2843,17,0)</f>
        <v>20.484200000000001</v>
      </c>
      <c r="O10" s="66">
        <f t="shared" si="5"/>
        <v>9</v>
      </c>
      <c r="P10" s="65">
        <f>VLOOKUP($A10,'Return Data'!$B$7:$R$2843,14,0)</f>
        <v>13.4023</v>
      </c>
      <c r="Q10" s="66">
        <f t="shared" si="6"/>
        <v>11</v>
      </c>
      <c r="R10" s="65">
        <f>VLOOKUP($A10,'Return Data'!$B$7:$R$2843,16,0)</f>
        <v>8.2210999999999999</v>
      </c>
      <c r="S10" s="67">
        <f t="shared" si="7"/>
        <v>7</v>
      </c>
    </row>
    <row r="11" spans="1:19" x14ac:dyDescent="0.3">
      <c r="A11" s="82" t="s">
        <v>887</v>
      </c>
      <c r="B11" s="64">
        <f>VLOOKUP($A11,'Return Data'!$B$7:$R$2843,3,0)</f>
        <v>44302</v>
      </c>
      <c r="C11" s="65">
        <f>VLOOKUP($A11,'Return Data'!$B$7:$R$2843,4,0)</f>
        <v>41.775199999999998</v>
      </c>
      <c r="D11" s="65">
        <f>VLOOKUP($A11,'Return Data'!$B$7:$R$2843,9,0)</f>
        <v>55.854999999999997</v>
      </c>
      <c r="E11" s="66">
        <f t="shared" si="0"/>
        <v>7</v>
      </c>
      <c r="F11" s="65">
        <f>VLOOKUP($A11,'Return Data'!$B$7:$R$2843,10,0)</f>
        <v>-18.6905</v>
      </c>
      <c r="G11" s="66">
        <f t="shared" si="1"/>
        <v>8</v>
      </c>
      <c r="H11" s="65">
        <f>VLOOKUP($A11,'Return Data'!$B$7:$R$2843,11,0)</f>
        <v>-15.9451</v>
      </c>
      <c r="I11" s="66">
        <f t="shared" si="2"/>
        <v>9</v>
      </c>
      <c r="J11" s="65">
        <f>VLOOKUP($A11,'Return Data'!$B$7:$R$2843,12,0)</f>
        <v>-7.0332999999999997</v>
      </c>
      <c r="K11" s="66">
        <f t="shared" si="3"/>
        <v>9</v>
      </c>
      <c r="L11" s="65">
        <f>VLOOKUP($A11,'Return Data'!$B$7:$R$2843,13,0)</f>
        <v>-2.6345999999999998</v>
      </c>
      <c r="M11" s="66">
        <f t="shared" si="4"/>
        <v>9</v>
      </c>
      <c r="N11" s="65">
        <f>VLOOKUP($A11,'Return Data'!$B$7:$R$2843,17,0)</f>
        <v>20.4666</v>
      </c>
      <c r="O11" s="66">
        <f t="shared" si="5"/>
        <v>10</v>
      </c>
      <c r="P11" s="65">
        <f>VLOOKUP($A11,'Return Data'!$B$7:$R$2843,14,0)</f>
        <v>13.435700000000001</v>
      </c>
      <c r="Q11" s="66">
        <f t="shared" si="6"/>
        <v>9</v>
      </c>
      <c r="R11" s="65">
        <f>VLOOKUP($A11,'Return Data'!$B$7:$R$2843,16,0)</f>
        <v>7.7169999999999996</v>
      </c>
      <c r="S11" s="67">
        <f t="shared" si="7"/>
        <v>8</v>
      </c>
    </row>
    <row r="12" spans="1:19" x14ac:dyDescent="0.3">
      <c r="A12" s="82" t="s">
        <v>889</v>
      </c>
      <c r="B12" s="64">
        <f>VLOOKUP($A12,'Return Data'!$B$7:$R$2843,3,0)</f>
        <v>44302</v>
      </c>
      <c r="C12" s="65">
        <f>VLOOKUP($A12,'Return Data'!$B$7:$R$2843,4,0)</f>
        <v>4333.8429999999998</v>
      </c>
      <c r="D12" s="65">
        <f>VLOOKUP($A12,'Return Data'!$B$7:$R$2843,9,0)</f>
        <v>57.053600000000003</v>
      </c>
      <c r="E12" s="66">
        <f t="shared" si="0"/>
        <v>2</v>
      </c>
      <c r="F12" s="65">
        <f>VLOOKUP($A12,'Return Data'!$B$7:$R$2843,10,0)</f>
        <v>-18.476800000000001</v>
      </c>
      <c r="G12" s="66">
        <f t="shared" si="1"/>
        <v>2</v>
      </c>
      <c r="H12" s="65">
        <f>VLOOKUP($A12,'Return Data'!$B$7:$R$2843,11,0)</f>
        <v>-15.826000000000001</v>
      </c>
      <c r="I12" s="66">
        <f t="shared" si="2"/>
        <v>3</v>
      </c>
      <c r="J12" s="65">
        <f>VLOOKUP($A12,'Return Data'!$B$7:$R$2843,12,0)</f>
        <v>-6.8967000000000001</v>
      </c>
      <c r="K12" s="66">
        <f t="shared" si="3"/>
        <v>3</v>
      </c>
      <c r="L12" s="65">
        <f>VLOOKUP($A12,'Return Data'!$B$7:$R$2843,13,0)</f>
        <v>-2.5413999999999999</v>
      </c>
      <c r="M12" s="66">
        <f t="shared" si="4"/>
        <v>8</v>
      </c>
      <c r="N12" s="65">
        <f>VLOOKUP($A12,'Return Data'!$B$7:$R$2843,17,0)</f>
        <v>20.489599999999999</v>
      </c>
      <c r="O12" s="66">
        <f t="shared" si="5"/>
        <v>8</v>
      </c>
      <c r="P12" s="65">
        <f>VLOOKUP($A12,'Return Data'!$B$7:$R$2843,14,0)</f>
        <v>13.694599999999999</v>
      </c>
      <c r="Q12" s="66">
        <f t="shared" si="6"/>
        <v>5</v>
      </c>
      <c r="R12" s="65">
        <f>VLOOKUP($A12,'Return Data'!$B$7:$R$2843,16,0)</f>
        <v>4.3411</v>
      </c>
      <c r="S12" s="67">
        <f t="shared" si="7"/>
        <v>11</v>
      </c>
    </row>
    <row r="13" spans="1:19" x14ac:dyDescent="0.3">
      <c r="A13" s="82" t="s">
        <v>891</v>
      </c>
      <c r="B13" s="64">
        <f>VLOOKUP($A13,'Return Data'!$B$7:$R$2843,3,0)</f>
        <v>44302</v>
      </c>
      <c r="C13" s="65">
        <f>VLOOKUP($A13,'Return Data'!$B$7:$R$2843,4,0)</f>
        <v>4238.4579999999996</v>
      </c>
      <c r="D13" s="65">
        <f>VLOOKUP($A13,'Return Data'!$B$7:$R$2843,9,0)</f>
        <v>56.428100000000001</v>
      </c>
      <c r="E13" s="66">
        <f t="shared" si="0"/>
        <v>4</v>
      </c>
      <c r="F13" s="65">
        <f>VLOOKUP($A13,'Return Data'!$B$7:$R$2843,10,0)</f>
        <v>-18.510300000000001</v>
      </c>
      <c r="G13" s="66">
        <f t="shared" si="1"/>
        <v>3</v>
      </c>
      <c r="H13" s="65">
        <f>VLOOKUP($A13,'Return Data'!$B$7:$R$2843,11,0)</f>
        <v>-15.8558</v>
      </c>
      <c r="I13" s="66">
        <f t="shared" si="2"/>
        <v>4</v>
      </c>
      <c r="J13" s="65">
        <f>VLOOKUP($A13,'Return Data'!$B$7:$R$2843,12,0)</f>
        <v>-6.9062000000000001</v>
      </c>
      <c r="K13" s="66">
        <f t="shared" si="3"/>
        <v>4</v>
      </c>
      <c r="L13" s="65">
        <f>VLOOKUP($A13,'Return Data'!$B$7:$R$2843,13,0)</f>
        <v>-2.4264999999999999</v>
      </c>
      <c r="M13" s="66">
        <f t="shared" si="4"/>
        <v>4</v>
      </c>
      <c r="N13" s="65">
        <f>VLOOKUP($A13,'Return Data'!$B$7:$R$2843,17,0)</f>
        <v>21.0244</v>
      </c>
      <c r="O13" s="66">
        <f t="shared" si="5"/>
        <v>1</v>
      </c>
      <c r="P13" s="65">
        <f>VLOOKUP($A13,'Return Data'!$B$7:$R$2843,14,0)</f>
        <v>13.796099999999999</v>
      </c>
      <c r="Q13" s="66">
        <f t="shared" si="6"/>
        <v>1</v>
      </c>
      <c r="R13" s="65">
        <f>VLOOKUP($A13,'Return Data'!$B$7:$R$2843,16,0)</f>
        <v>8.6725999999999992</v>
      </c>
      <c r="S13" s="67">
        <f t="shared" si="7"/>
        <v>6</v>
      </c>
    </row>
    <row r="14" spans="1:19" x14ac:dyDescent="0.3">
      <c r="A14" s="82" t="s">
        <v>893</v>
      </c>
      <c r="B14" s="64">
        <f>VLOOKUP($A14,'Return Data'!$B$7:$R$2843,3,0)</f>
        <v>44302</v>
      </c>
      <c r="C14" s="65">
        <f>VLOOKUP($A14,'Return Data'!$B$7:$R$2843,4,0)</f>
        <v>408.43130000000002</v>
      </c>
      <c r="D14" s="65">
        <f>VLOOKUP($A14,'Return Data'!$B$7:$R$2843,9,0)</f>
        <v>55.8643</v>
      </c>
      <c r="E14" s="66">
        <f t="shared" si="0"/>
        <v>6</v>
      </c>
      <c r="F14" s="65">
        <f>VLOOKUP($A14,'Return Data'!$B$7:$R$2843,10,0)</f>
        <v>-18.5425</v>
      </c>
      <c r="G14" s="66">
        <f t="shared" si="1"/>
        <v>4</v>
      </c>
      <c r="H14" s="65">
        <f>VLOOKUP($A14,'Return Data'!$B$7:$R$2843,11,0)</f>
        <v>-15.895099999999999</v>
      </c>
      <c r="I14" s="66">
        <f t="shared" si="2"/>
        <v>6</v>
      </c>
      <c r="J14" s="65">
        <f>VLOOKUP($A14,'Return Data'!$B$7:$R$2843,12,0)</f>
        <v>-6.9612999999999996</v>
      </c>
      <c r="K14" s="66">
        <f t="shared" si="3"/>
        <v>6</v>
      </c>
      <c r="L14" s="65">
        <f>VLOOKUP($A14,'Return Data'!$B$7:$R$2843,13,0)</f>
        <v>-2.4824999999999999</v>
      </c>
      <c r="M14" s="66">
        <f t="shared" si="4"/>
        <v>5</v>
      </c>
      <c r="N14" s="65">
        <f>VLOOKUP($A14,'Return Data'!$B$7:$R$2843,17,0)</f>
        <v>20.846399999999999</v>
      </c>
      <c r="O14" s="66">
        <f t="shared" si="5"/>
        <v>5</v>
      </c>
      <c r="P14" s="65">
        <f>VLOOKUP($A14,'Return Data'!$B$7:$R$2843,14,0)</f>
        <v>13.6698</v>
      </c>
      <c r="Q14" s="66">
        <f t="shared" si="6"/>
        <v>6</v>
      </c>
      <c r="R14" s="65">
        <f>VLOOKUP($A14,'Return Data'!$B$7:$R$2843,16,0)</f>
        <v>11.827299999999999</v>
      </c>
      <c r="S14" s="67">
        <f t="shared" si="7"/>
        <v>1</v>
      </c>
    </row>
    <row r="15" spans="1:19" x14ac:dyDescent="0.3">
      <c r="A15" s="82" t="s">
        <v>895</v>
      </c>
      <c r="B15" s="64">
        <f>VLOOKUP($A15,'Return Data'!$B$7:$R$2843,3,0)</f>
        <v>44302</v>
      </c>
      <c r="C15" s="65">
        <f>VLOOKUP($A15,'Return Data'!$B$7:$R$2843,4,0)</f>
        <v>41.066499999999998</v>
      </c>
      <c r="D15" s="65">
        <f>VLOOKUP($A15,'Return Data'!$B$7:$R$2843,9,0)</f>
        <v>58.4176</v>
      </c>
      <c r="E15" s="66">
        <f t="shared" si="0"/>
        <v>1</v>
      </c>
      <c r="F15" s="65">
        <f>VLOOKUP($A15,'Return Data'!$B$7:$R$2843,10,0)</f>
        <v>-19.072299999999998</v>
      </c>
      <c r="G15" s="66">
        <f t="shared" si="1"/>
        <v>10</v>
      </c>
      <c r="H15" s="65">
        <f>VLOOKUP($A15,'Return Data'!$B$7:$R$2843,11,0)</f>
        <v>-15.5587</v>
      </c>
      <c r="I15" s="66">
        <f t="shared" si="2"/>
        <v>1</v>
      </c>
      <c r="J15" s="65">
        <f>VLOOKUP($A15,'Return Data'!$B$7:$R$2843,12,0)</f>
        <v>-6.4978999999999996</v>
      </c>
      <c r="K15" s="66">
        <f t="shared" si="3"/>
        <v>1</v>
      </c>
      <c r="L15" s="65">
        <f>VLOOKUP($A15,'Return Data'!$B$7:$R$2843,13,0)</f>
        <v>-2.1804999999999999</v>
      </c>
      <c r="M15" s="66">
        <f t="shared" si="4"/>
        <v>1</v>
      </c>
      <c r="N15" s="65">
        <f>VLOOKUP($A15,'Return Data'!$B$7:$R$2843,17,0)</f>
        <v>20.7788</v>
      </c>
      <c r="O15" s="66">
        <f t="shared" si="5"/>
        <v>6</v>
      </c>
      <c r="P15" s="65">
        <f>VLOOKUP($A15,'Return Data'!$B$7:$R$2843,14,0)</f>
        <v>13.7021</v>
      </c>
      <c r="Q15" s="66">
        <f t="shared" si="6"/>
        <v>4</v>
      </c>
      <c r="R15" s="65">
        <f>VLOOKUP($A15,'Return Data'!$B$7:$R$2843,16,0)</f>
        <v>10.961</v>
      </c>
      <c r="S15" s="67">
        <f t="shared" si="7"/>
        <v>3</v>
      </c>
    </row>
    <row r="16" spans="1:19" x14ac:dyDescent="0.3">
      <c r="A16" s="82" t="s">
        <v>897</v>
      </c>
      <c r="B16" s="64">
        <f>VLOOKUP($A16,'Return Data'!$B$7:$R$2843,3,0)</f>
        <v>44302</v>
      </c>
      <c r="C16" s="65">
        <f>VLOOKUP($A16,'Return Data'!$B$7:$R$2843,4,0)</f>
        <v>2029.636</v>
      </c>
      <c r="D16" s="65">
        <f>VLOOKUP($A16,'Return Data'!$B$7:$R$2843,9,0)</f>
        <v>55.7971</v>
      </c>
      <c r="E16" s="66">
        <f t="shared" si="0"/>
        <v>8</v>
      </c>
      <c r="F16" s="65">
        <f>VLOOKUP($A16,'Return Data'!$B$7:$R$2843,10,0)</f>
        <v>-18.796900000000001</v>
      </c>
      <c r="G16" s="66">
        <f t="shared" si="1"/>
        <v>9</v>
      </c>
      <c r="H16" s="65">
        <f>VLOOKUP($A16,'Return Data'!$B$7:$R$2843,11,0)</f>
        <v>-16.150200000000002</v>
      </c>
      <c r="I16" s="66">
        <f t="shared" si="2"/>
        <v>10</v>
      </c>
      <c r="J16" s="65">
        <f>VLOOKUP($A16,'Return Data'!$B$7:$R$2843,12,0)</f>
        <v>-7.2141000000000002</v>
      </c>
      <c r="K16" s="66">
        <f t="shared" si="3"/>
        <v>10</v>
      </c>
      <c r="L16" s="65">
        <f>VLOOKUP($A16,'Return Data'!$B$7:$R$2843,13,0)</f>
        <v>-2.7448999999999999</v>
      </c>
      <c r="M16" s="66">
        <f t="shared" si="4"/>
        <v>10</v>
      </c>
      <c r="N16" s="65">
        <f>VLOOKUP($A16,'Return Data'!$B$7:$R$2843,17,0)</f>
        <v>20.530100000000001</v>
      </c>
      <c r="O16" s="66">
        <f t="shared" si="5"/>
        <v>7</v>
      </c>
      <c r="P16" s="65">
        <f>VLOOKUP($A16,'Return Data'!$B$7:$R$2843,14,0)</f>
        <v>13.4613</v>
      </c>
      <c r="Q16" s="66">
        <f t="shared" si="6"/>
        <v>8</v>
      </c>
      <c r="R16" s="65">
        <f>VLOOKUP($A16,'Return Data'!$B$7:$R$2843,16,0)</f>
        <v>9.8055000000000003</v>
      </c>
      <c r="S16" s="67">
        <f t="shared" si="7"/>
        <v>4</v>
      </c>
    </row>
    <row r="17" spans="1:19" x14ac:dyDescent="0.3">
      <c r="A17" s="82" t="s">
        <v>900</v>
      </c>
      <c r="B17" s="64">
        <f>VLOOKUP($A17,'Return Data'!$B$7:$R$2843,3,0)</f>
        <v>44302</v>
      </c>
      <c r="C17" s="65">
        <f>VLOOKUP($A17,'Return Data'!$B$7:$R$2843,4,0)</f>
        <v>4191.4274999999998</v>
      </c>
      <c r="D17" s="65">
        <f>VLOOKUP($A17,'Return Data'!$B$7:$R$2843,9,0)</f>
        <v>56.057000000000002</v>
      </c>
      <c r="E17" s="66">
        <f t="shared" si="0"/>
        <v>5</v>
      </c>
      <c r="F17" s="65">
        <f>VLOOKUP($A17,'Return Data'!$B$7:$R$2843,10,0)</f>
        <v>-18.581399999999999</v>
      </c>
      <c r="G17" s="66">
        <f t="shared" si="1"/>
        <v>6</v>
      </c>
      <c r="H17" s="65">
        <f>VLOOKUP($A17,'Return Data'!$B$7:$R$2843,11,0)</f>
        <v>-15.915900000000001</v>
      </c>
      <c r="I17" s="66">
        <f t="shared" si="2"/>
        <v>7</v>
      </c>
      <c r="J17" s="65">
        <f>VLOOKUP($A17,'Return Data'!$B$7:$R$2843,12,0)</f>
        <v>-6.9646999999999997</v>
      </c>
      <c r="K17" s="66">
        <f t="shared" si="3"/>
        <v>7</v>
      </c>
      <c r="L17" s="65">
        <f>VLOOKUP($A17,'Return Data'!$B$7:$R$2843,13,0)</f>
        <v>-2.5034000000000001</v>
      </c>
      <c r="M17" s="66">
        <f t="shared" si="4"/>
        <v>7</v>
      </c>
      <c r="N17" s="65">
        <f>VLOOKUP($A17,'Return Data'!$B$7:$R$2843,17,0)</f>
        <v>20.893899999999999</v>
      </c>
      <c r="O17" s="66">
        <f t="shared" si="5"/>
        <v>4</v>
      </c>
      <c r="P17" s="65">
        <f>VLOOKUP($A17,'Return Data'!$B$7:$R$2843,14,0)</f>
        <v>13.6577</v>
      </c>
      <c r="Q17" s="66">
        <f t="shared" si="6"/>
        <v>7</v>
      </c>
      <c r="R17" s="65">
        <f>VLOOKUP($A17,'Return Data'!$B$7:$R$2843,16,0)</f>
        <v>9.2308000000000003</v>
      </c>
      <c r="S17" s="67">
        <f t="shared" si="7"/>
        <v>5</v>
      </c>
    </row>
    <row r="18" spans="1:19" x14ac:dyDescent="0.3">
      <c r="A18" s="82" t="s">
        <v>901</v>
      </c>
      <c r="B18" s="64">
        <f>VLOOKUP($A18,'Return Data'!$B$7:$R$2843,3,0)</f>
        <v>44302</v>
      </c>
      <c r="C18" s="65">
        <f>VLOOKUP($A18,'Return Data'!$B$7:$R$2843,4,0)</f>
        <v>40.970300000000002</v>
      </c>
      <c r="D18" s="65">
        <f>VLOOKUP($A18,'Return Data'!$B$7:$R$2843,9,0)</f>
        <v>56.503399999999999</v>
      </c>
      <c r="E18" s="66">
        <f t="shared" si="0"/>
        <v>3</v>
      </c>
      <c r="F18" s="65">
        <f>VLOOKUP($A18,'Return Data'!$B$7:$R$2843,10,0)</f>
        <v>-19.448599999999999</v>
      </c>
      <c r="G18" s="66">
        <f t="shared" si="1"/>
        <v>11</v>
      </c>
      <c r="H18" s="65">
        <f>VLOOKUP($A18,'Return Data'!$B$7:$R$2843,11,0)</f>
        <v>-16.706800000000001</v>
      </c>
      <c r="I18" s="66">
        <f t="shared" si="2"/>
        <v>11</v>
      </c>
      <c r="J18" s="65">
        <f>VLOOKUP($A18,'Return Data'!$B$7:$R$2843,12,0)</f>
        <v>-7.6548999999999996</v>
      </c>
      <c r="K18" s="66">
        <f t="shared" si="3"/>
        <v>11</v>
      </c>
      <c r="L18" s="65">
        <f>VLOOKUP($A18,'Return Data'!$B$7:$R$2843,13,0)</f>
        <v>-3.1292</v>
      </c>
      <c r="M18" s="66">
        <f t="shared" si="4"/>
        <v>11</v>
      </c>
      <c r="N18" s="65">
        <f>VLOOKUP($A18,'Return Data'!$B$7:$R$2843,17,0)</f>
        <v>20.336300000000001</v>
      </c>
      <c r="O18" s="66">
        <f t="shared" si="5"/>
        <v>11</v>
      </c>
      <c r="P18" s="65">
        <f>VLOOKUP($A18,'Return Data'!$B$7:$R$2843,14,0)</f>
        <v>13.416700000000001</v>
      </c>
      <c r="Q18" s="66">
        <f t="shared" si="6"/>
        <v>10</v>
      </c>
      <c r="R18" s="65">
        <f>VLOOKUP($A18,'Return Data'!$B$7:$R$2843,16,0)</f>
        <v>11.0236</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56.247845454545455</v>
      </c>
      <c r="E20" s="88"/>
      <c r="F20" s="89">
        <f>AVERAGE(F8:F18)</f>
        <v>-18.692554545454545</v>
      </c>
      <c r="G20" s="88"/>
      <c r="H20" s="89">
        <f>AVERAGE(H8:H18)</f>
        <v>-15.944318181818181</v>
      </c>
      <c r="I20" s="88"/>
      <c r="J20" s="89">
        <f>AVERAGE(J8:J18)</f>
        <v>-6.9748909090909086</v>
      </c>
      <c r="K20" s="88"/>
      <c r="L20" s="89">
        <f>AVERAGE(L8:L18)</f>
        <v>-2.5333000000000001</v>
      </c>
      <c r="M20" s="88"/>
      <c r="N20" s="89">
        <f>AVERAGE(N8:N18)</f>
        <v>20.70353636363636</v>
      </c>
      <c r="O20" s="88"/>
      <c r="P20" s="89">
        <f>AVERAGE(P8:P18)</f>
        <v>13.615081818181814</v>
      </c>
      <c r="Q20" s="88"/>
      <c r="R20" s="89">
        <f>AVERAGE(R8:R18)</f>
        <v>8.685763636363637</v>
      </c>
      <c r="S20" s="90"/>
    </row>
    <row r="21" spans="1:19" x14ac:dyDescent="0.3">
      <c r="A21" s="87" t="s">
        <v>28</v>
      </c>
      <c r="B21" s="88"/>
      <c r="C21" s="88"/>
      <c r="D21" s="89">
        <f>MIN(D8:D18)</f>
        <v>55.356400000000001</v>
      </c>
      <c r="E21" s="88"/>
      <c r="F21" s="89">
        <f>MIN(F8:F18)</f>
        <v>-19.448599999999999</v>
      </c>
      <c r="G21" s="88"/>
      <c r="H21" s="89">
        <f>MIN(H8:H18)</f>
        <v>-16.706800000000001</v>
      </c>
      <c r="I21" s="88"/>
      <c r="J21" s="89">
        <f>MIN(J8:J18)</f>
        <v>-7.6548999999999996</v>
      </c>
      <c r="K21" s="88"/>
      <c r="L21" s="89">
        <f>MIN(L8:L18)</f>
        <v>-3.1292</v>
      </c>
      <c r="M21" s="88"/>
      <c r="N21" s="89">
        <f>MIN(N8:N18)</f>
        <v>20.336300000000001</v>
      </c>
      <c r="O21" s="88"/>
      <c r="P21" s="89">
        <f>MIN(P8:P18)</f>
        <v>13.4023</v>
      </c>
      <c r="Q21" s="88"/>
      <c r="R21" s="89">
        <f>MIN(R8:R18)</f>
        <v>4.3411</v>
      </c>
      <c r="S21" s="90"/>
    </row>
    <row r="22" spans="1:19" ht="15" thickBot="1" x14ac:dyDescent="0.35">
      <c r="A22" s="91" t="s">
        <v>29</v>
      </c>
      <c r="B22" s="92"/>
      <c r="C22" s="92"/>
      <c r="D22" s="93">
        <f>MAX(D8:D18)</f>
        <v>58.4176</v>
      </c>
      <c r="E22" s="92"/>
      <c r="F22" s="93">
        <f>MAX(F8:F18)</f>
        <v>-18.330400000000001</v>
      </c>
      <c r="G22" s="92"/>
      <c r="H22" s="93">
        <f>MAX(H8:H18)</f>
        <v>-15.5587</v>
      </c>
      <c r="I22" s="92"/>
      <c r="J22" s="93">
        <f>MAX(J8:J18)</f>
        <v>-6.4978999999999996</v>
      </c>
      <c r="K22" s="92"/>
      <c r="L22" s="93">
        <f>MAX(L8:L18)</f>
        <v>-2.1804999999999999</v>
      </c>
      <c r="M22" s="92"/>
      <c r="N22" s="93">
        <f>MAX(N8:N18)</f>
        <v>21.0244</v>
      </c>
      <c r="O22" s="92"/>
      <c r="P22" s="93">
        <f>MAX(P8:P18)</f>
        <v>13.796099999999999</v>
      </c>
      <c r="Q22" s="92"/>
      <c r="R22" s="93">
        <f>MAX(R8:R18)</f>
        <v>11.827299999999999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1618</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881</v>
      </c>
      <c r="B8" s="64">
        <f>VLOOKUP($A8,'Return Data'!$B$7:$R$2843,3,0)</f>
        <v>44302</v>
      </c>
      <c r="C8" s="65">
        <f>VLOOKUP($A8,'Return Data'!$B$7:$R$2843,4,0)</f>
        <v>14.496600000000001</v>
      </c>
      <c r="D8" s="65">
        <f>VLOOKUP($A8,'Return Data'!$B$7:$R$2843,9,0)</f>
        <v>45.091700000000003</v>
      </c>
      <c r="E8" s="66">
        <f>RANK(D8,D$8:D$18,0)</f>
        <v>10</v>
      </c>
      <c r="F8" s="65">
        <f>VLOOKUP($A8,'Return Data'!$B$7:$R$2843,10,0)</f>
        <v>-21.953700000000001</v>
      </c>
      <c r="G8" s="66">
        <f>RANK(F8,F$8:F$18,0)</f>
        <v>10</v>
      </c>
      <c r="H8" s="65">
        <f>VLOOKUP($A8,'Return Data'!$B$7:$R$2843,11,0)</f>
        <v>-16.866099999999999</v>
      </c>
      <c r="I8" s="66">
        <f>RANK(H8,H$8:H$18,0)</f>
        <v>11</v>
      </c>
      <c r="J8" s="65">
        <f>VLOOKUP($A8,'Return Data'!$B$7:$R$2843,12,0)</f>
        <v>-6.7858999999999998</v>
      </c>
      <c r="K8" s="66">
        <f>RANK(J8,J$8:J$18,0)</f>
        <v>3</v>
      </c>
      <c r="L8" s="65">
        <f>VLOOKUP($A8,'Return Data'!$B$7:$R$2843,13,0)</f>
        <v>-5.9999000000000002</v>
      </c>
      <c r="M8" s="66">
        <f>RANK(L8,L$8:L$18,0)</f>
        <v>6</v>
      </c>
      <c r="N8" s="65">
        <f>VLOOKUP($A8,'Return Data'!$B$7:$R$2843,17,0)</f>
        <v>19.419799999999999</v>
      </c>
      <c r="O8" s="66">
        <f>RANK(N8,N$8:N$18,0)</f>
        <v>10</v>
      </c>
      <c r="P8" s="65">
        <f>VLOOKUP($A8,'Return Data'!$B$7:$R$2843,14,0)</f>
        <v>13.1989</v>
      </c>
      <c r="Q8" s="66">
        <f>RANK(P8,P$8:P$18,0)</f>
        <v>8</v>
      </c>
      <c r="R8" s="65">
        <f>VLOOKUP($A8,'Return Data'!$B$7:$R$2843,16,0)</f>
        <v>4.1745999999999999</v>
      </c>
      <c r="S8" s="67">
        <f>RANK(R8,R$8:R$18,0)</f>
        <v>7</v>
      </c>
    </row>
    <row r="9" spans="1:19" x14ac:dyDescent="0.3">
      <c r="A9" s="82" t="s">
        <v>883</v>
      </c>
      <c r="B9" s="64">
        <f>VLOOKUP($A9,'Return Data'!$B$7:$R$2843,3,0)</f>
        <v>44302</v>
      </c>
      <c r="C9" s="65">
        <f>VLOOKUP($A9,'Return Data'!$B$7:$R$2843,4,0)</f>
        <v>14.5029</v>
      </c>
      <c r="D9" s="65">
        <f>VLOOKUP($A9,'Return Data'!$B$7:$R$2843,9,0)</f>
        <v>50.230499999999999</v>
      </c>
      <c r="E9" s="66">
        <f t="shared" ref="E9:E18" si="0">RANK(D9,D$8:D$18,0)</f>
        <v>5</v>
      </c>
      <c r="F9" s="65">
        <f>VLOOKUP($A9,'Return Data'!$B$7:$R$2843,10,0)</f>
        <v>-19.759899999999998</v>
      </c>
      <c r="G9" s="66">
        <f t="shared" ref="G9:G18" si="1">RANK(F9,F$8:F$18,0)</f>
        <v>3</v>
      </c>
      <c r="H9" s="65">
        <f>VLOOKUP($A9,'Return Data'!$B$7:$R$2843,11,0)</f>
        <v>-14.123100000000001</v>
      </c>
      <c r="I9" s="66">
        <f t="shared" ref="I9:I18" si="2">RANK(H9,H$8:H$18,0)</f>
        <v>1</v>
      </c>
      <c r="J9" s="65">
        <f>VLOOKUP($A9,'Return Data'!$B$7:$R$2843,12,0)</f>
        <v>-5.9032999999999998</v>
      </c>
      <c r="K9" s="66">
        <f t="shared" ref="K9:K18" si="3">RANK(J9,J$8:J$18,0)</f>
        <v>1</v>
      </c>
      <c r="L9" s="65">
        <f>VLOOKUP($A9,'Return Data'!$B$7:$R$2843,13,0)</f>
        <v>-6.9122000000000003</v>
      </c>
      <c r="M9" s="66">
        <f t="shared" ref="M9:M18" si="4">RANK(L9,L$8:L$18,0)</f>
        <v>8</v>
      </c>
      <c r="N9" s="65">
        <f>VLOOKUP($A9,'Return Data'!$B$7:$R$2843,17,0)</f>
        <v>20.755500000000001</v>
      </c>
      <c r="O9" s="66">
        <f t="shared" ref="O9:O18" si="5">RANK(N9,N$8:N$18,0)</f>
        <v>2</v>
      </c>
      <c r="P9" s="65">
        <f>VLOOKUP($A9,'Return Data'!$B$7:$R$2843,14,0)</f>
        <v>13.644299999999999</v>
      </c>
      <c r="Q9" s="66">
        <f t="shared" ref="Q9:Q18" si="6">RANK(P9,P$8:P$18,0)</f>
        <v>2</v>
      </c>
      <c r="R9" s="65">
        <f>VLOOKUP($A9,'Return Data'!$B$7:$R$2843,16,0)</f>
        <v>3.9925999999999999</v>
      </c>
      <c r="S9" s="67">
        <f t="shared" ref="S9:S18" si="7">RANK(R9,R$8:R$18,0)</f>
        <v>8</v>
      </c>
    </row>
    <row r="10" spans="1:19" x14ac:dyDescent="0.3">
      <c r="A10" s="82" t="s">
        <v>884</v>
      </c>
      <c r="B10" s="64">
        <f>VLOOKUP($A10,'Return Data'!$B$7:$R$2843,3,0)</f>
        <v>44302</v>
      </c>
      <c r="C10" s="65">
        <f>VLOOKUP($A10,'Return Data'!$B$7:$R$2843,4,0)</f>
        <v>19.273599999999998</v>
      </c>
      <c r="D10" s="65">
        <f>VLOOKUP($A10,'Return Data'!$B$7:$R$2843,9,0)</f>
        <v>117.916</v>
      </c>
      <c r="E10" s="66">
        <f t="shared" si="0"/>
        <v>1</v>
      </c>
      <c r="F10" s="65">
        <f>VLOOKUP($A10,'Return Data'!$B$7:$R$2843,10,0)</f>
        <v>12.0337</v>
      </c>
      <c r="G10" s="66">
        <f t="shared" si="1"/>
        <v>1</v>
      </c>
      <c r="H10" s="65">
        <f>VLOOKUP($A10,'Return Data'!$B$7:$R$2843,11,0)</f>
        <v>-16.7121</v>
      </c>
      <c r="I10" s="66">
        <f t="shared" si="2"/>
        <v>9</v>
      </c>
      <c r="J10" s="65">
        <f>VLOOKUP($A10,'Return Data'!$B$7:$R$2843,12,0)</f>
        <v>-8.1974</v>
      </c>
      <c r="K10" s="66">
        <f t="shared" si="3"/>
        <v>10</v>
      </c>
      <c r="L10" s="65">
        <f>VLOOKUP($A10,'Return Data'!$B$7:$R$2843,13,0)</f>
        <v>17.954899999999999</v>
      </c>
      <c r="M10" s="66">
        <f t="shared" si="4"/>
        <v>1</v>
      </c>
      <c r="N10" s="65">
        <f>VLOOKUP($A10,'Return Data'!$B$7:$R$2843,17,0)</f>
        <v>30.691800000000001</v>
      </c>
      <c r="O10" s="66">
        <f t="shared" si="5"/>
        <v>1</v>
      </c>
      <c r="P10" s="65">
        <f>VLOOKUP($A10,'Return Data'!$B$7:$R$2843,14,0)</f>
        <v>19.167899999999999</v>
      </c>
      <c r="Q10" s="66">
        <f t="shared" si="6"/>
        <v>1</v>
      </c>
      <c r="R10" s="65">
        <f>VLOOKUP($A10,'Return Data'!$B$7:$R$2843,16,0)</f>
        <v>4.9439000000000002</v>
      </c>
      <c r="S10" s="67">
        <f t="shared" si="7"/>
        <v>4</v>
      </c>
    </row>
    <row r="11" spans="1:19" x14ac:dyDescent="0.3">
      <c r="A11" s="82" t="s">
        <v>886</v>
      </c>
      <c r="B11" s="64">
        <f>VLOOKUP($A11,'Return Data'!$B$7:$R$2843,3,0)</f>
        <v>44302</v>
      </c>
      <c r="C11" s="65">
        <f>VLOOKUP($A11,'Return Data'!$B$7:$R$2843,4,0)</f>
        <v>14.9186</v>
      </c>
      <c r="D11" s="65">
        <f>VLOOKUP($A11,'Return Data'!$B$7:$R$2843,9,0)</f>
        <v>50.813400000000001</v>
      </c>
      <c r="E11" s="66">
        <f t="shared" si="0"/>
        <v>4</v>
      </c>
      <c r="F11" s="65">
        <f>VLOOKUP($A11,'Return Data'!$B$7:$R$2843,10,0)</f>
        <v>-21.2911</v>
      </c>
      <c r="G11" s="66">
        <f t="shared" si="1"/>
        <v>7</v>
      </c>
      <c r="H11" s="65">
        <f>VLOOKUP($A11,'Return Data'!$B$7:$R$2843,11,0)</f>
        <v>-16.596800000000002</v>
      </c>
      <c r="I11" s="66">
        <f t="shared" si="2"/>
        <v>8</v>
      </c>
      <c r="J11" s="65">
        <f>VLOOKUP($A11,'Return Data'!$B$7:$R$2843,12,0)</f>
        <v>-7.1071</v>
      </c>
      <c r="K11" s="66">
        <f t="shared" si="3"/>
        <v>6</v>
      </c>
      <c r="L11" s="65">
        <f>VLOOKUP($A11,'Return Data'!$B$7:$R$2843,13,0)</f>
        <v>-6.6923000000000004</v>
      </c>
      <c r="M11" s="66">
        <f t="shared" si="4"/>
        <v>7</v>
      </c>
      <c r="N11" s="65">
        <f>VLOOKUP($A11,'Return Data'!$B$7:$R$2843,17,0)</f>
        <v>20.4133</v>
      </c>
      <c r="O11" s="66">
        <f t="shared" si="5"/>
        <v>5</v>
      </c>
      <c r="P11" s="65">
        <f>VLOOKUP($A11,'Return Data'!$B$7:$R$2843,14,0)</f>
        <v>13.3498</v>
      </c>
      <c r="Q11" s="66">
        <f t="shared" si="6"/>
        <v>4</v>
      </c>
      <c r="R11" s="65">
        <f>VLOOKUP($A11,'Return Data'!$B$7:$R$2843,16,0)</f>
        <v>4.3178999999999998</v>
      </c>
      <c r="S11" s="67">
        <f t="shared" si="7"/>
        <v>6</v>
      </c>
    </row>
    <row r="12" spans="1:19" x14ac:dyDescent="0.3">
      <c r="A12" s="82" t="s">
        <v>888</v>
      </c>
      <c r="B12" s="64">
        <f>VLOOKUP($A12,'Return Data'!$B$7:$R$2843,3,0)</f>
        <v>44302</v>
      </c>
      <c r="C12" s="65">
        <f>VLOOKUP($A12,'Return Data'!$B$7:$R$2843,4,0)</f>
        <v>15.3911</v>
      </c>
      <c r="D12" s="65">
        <f>VLOOKUP($A12,'Return Data'!$B$7:$R$2843,9,0)</f>
        <v>46.884500000000003</v>
      </c>
      <c r="E12" s="66">
        <f t="shared" si="0"/>
        <v>9</v>
      </c>
      <c r="F12" s="65">
        <f>VLOOKUP($A12,'Return Data'!$B$7:$R$2843,10,0)</f>
        <v>-21.340499999999999</v>
      </c>
      <c r="G12" s="66">
        <f t="shared" si="1"/>
        <v>8</v>
      </c>
      <c r="H12" s="65">
        <f>VLOOKUP($A12,'Return Data'!$B$7:$R$2843,11,0)</f>
        <v>-16.29</v>
      </c>
      <c r="I12" s="66">
        <f t="shared" si="2"/>
        <v>5</v>
      </c>
      <c r="J12" s="65">
        <f>VLOOKUP($A12,'Return Data'!$B$7:$R$2843,12,0)</f>
        <v>-7.4149000000000003</v>
      </c>
      <c r="K12" s="66">
        <f t="shared" si="3"/>
        <v>9</v>
      </c>
      <c r="L12" s="65">
        <f>VLOOKUP($A12,'Return Data'!$B$7:$R$2843,13,0)</f>
        <v>-8.0161999999999995</v>
      </c>
      <c r="M12" s="66">
        <f t="shared" si="4"/>
        <v>10</v>
      </c>
      <c r="N12" s="65">
        <f>VLOOKUP($A12,'Return Data'!$B$7:$R$2843,17,0)</f>
        <v>19.704000000000001</v>
      </c>
      <c r="O12" s="66">
        <f t="shared" si="5"/>
        <v>9</v>
      </c>
      <c r="P12" s="65">
        <f>VLOOKUP($A12,'Return Data'!$B$7:$R$2843,14,0)</f>
        <v>12.7363</v>
      </c>
      <c r="Q12" s="66">
        <f t="shared" si="6"/>
        <v>10</v>
      </c>
      <c r="R12" s="65">
        <f>VLOOKUP($A12,'Return Data'!$B$7:$R$2843,16,0)</f>
        <v>4.6333000000000002</v>
      </c>
      <c r="S12" s="67">
        <f t="shared" si="7"/>
        <v>5</v>
      </c>
    </row>
    <row r="13" spans="1:19" x14ac:dyDescent="0.3">
      <c r="A13" s="82" t="s">
        <v>890</v>
      </c>
      <c r="B13" s="64">
        <f>VLOOKUP($A13,'Return Data'!$B$7:$R$2843,3,0)</f>
        <v>44302</v>
      </c>
      <c r="C13" s="65">
        <f>VLOOKUP($A13,'Return Data'!$B$7:$R$2843,4,0)</f>
        <v>12.7715</v>
      </c>
      <c r="D13" s="65">
        <f>VLOOKUP($A13,'Return Data'!$B$7:$R$2843,9,0)</f>
        <v>47.953800000000001</v>
      </c>
      <c r="E13" s="66">
        <f t="shared" si="0"/>
        <v>7</v>
      </c>
      <c r="F13" s="65">
        <f>VLOOKUP($A13,'Return Data'!$B$7:$R$2843,10,0)</f>
        <v>-26.102799999999998</v>
      </c>
      <c r="G13" s="66">
        <f t="shared" si="1"/>
        <v>11</v>
      </c>
      <c r="H13" s="65">
        <f>VLOOKUP($A13,'Return Data'!$B$7:$R$2843,11,0)</f>
        <v>-14.5505</v>
      </c>
      <c r="I13" s="66">
        <f t="shared" si="2"/>
        <v>2</v>
      </c>
      <c r="J13" s="65">
        <f>VLOOKUP($A13,'Return Data'!$B$7:$R$2843,12,0)</f>
        <v>-8.7994000000000003</v>
      </c>
      <c r="K13" s="66">
        <f t="shared" si="3"/>
        <v>11</v>
      </c>
      <c r="L13" s="65">
        <f>VLOOKUP($A13,'Return Data'!$B$7:$R$2843,13,0)</f>
        <v>-3.9714999999999998</v>
      </c>
      <c r="M13" s="66">
        <f t="shared" si="4"/>
        <v>3</v>
      </c>
      <c r="N13" s="65">
        <f>VLOOKUP($A13,'Return Data'!$B$7:$R$2843,17,0)</f>
        <v>18.993300000000001</v>
      </c>
      <c r="O13" s="66">
        <f t="shared" si="5"/>
        <v>11</v>
      </c>
      <c r="P13" s="65">
        <f>VLOOKUP($A13,'Return Data'!$B$7:$R$2843,14,0)</f>
        <v>12.2216</v>
      </c>
      <c r="Q13" s="66">
        <f t="shared" si="6"/>
        <v>11</v>
      </c>
      <c r="R13" s="65">
        <f>VLOOKUP($A13,'Return Data'!$B$7:$R$2843,16,0)</f>
        <v>2.8595000000000002</v>
      </c>
      <c r="S13" s="67">
        <f t="shared" si="7"/>
        <v>11</v>
      </c>
    </row>
    <row r="14" spans="1:19" x14ac:dyDescent="0.3">
      <c r="A14" s="82" t="s">
        <v>892</v>
      </c>
      <c r="B14" s="64">
        <f>VLOOKUP($A14,'Return Data'!$B$7:$R$2843,3,0)</f>
        <v>44302</v>
      </c>
      <c r="C14" s="65">
        <f>VLOOKUP($A14,'Return Data'!$B$7:$R$2843,4,0)</f>
        <v>14.071300000000001</v>
      </c>
      <c r="D14" s="65">
        <f>VLOOKUP($A14,'Return Data'!$B$7:$R$2843,9,0)</f>
        <v>44.792900000000003</v>
      </c>
      <c r="E14" s="66">
        <f t="shared" si="0"/>
        <v>11</v>
      </c>
      <c r="F14" s="65">
        <f>VLOOKUP($A14,'Return Data'!$B$7:$R$2843,10,0)</f>
        <v>-21.872900000000001</v>
      </c>
      <c r="G14" s="66">
        <f t="shared" si="1"/>
        <v>9</v>
      </c>
      <c r="H14" s="65">
        <f>VLOOKUP($A14,'Return Data'!$B$7:$R$2843,11,0)</f>
        <v>-14.983700000000001</v>
      </c>
      <c r="I14" s="66">
        <f t="shared" si="2"/>
        <v>3</v>
      </c>
      <c r="J14" s="65">
        <f>VLOOKUP($A14,'Return Data'!$B$7:$R$2843,12,0)</f>
        <v>-6.85</v>
      </c>
      <c r="K14" s="66">
        <f t="shared" si="3"/>
        <v>4</v>
      </c>
      <c r="L14" s="65">
        <f>VLOOKUP($A14,'Return Data'!$B$7:$R$2843,13,0)</f>
        <v>-2.3626</v>
      </c>
      <c r="M14" s="66">
        <f t="shared" si="4"/>
        <v>2</v>
      </c>
      <c r="N14" s="65">
        <f>VLOOKUP($A14,'Return Data'!$B$7:$R$2843,17,0)</f>
        <v>20.383800000000001</v>
      </c>
      <c r="O14" s="66">
        <f t="shared" si="5"/>
        <v>6</v>
      </c>
      <c r="P14" s="65">
        <f>VLOOKUP($A14,'Return Data'!$B$7:$R$2843,14,0)</f>
        <v>13.2768</v>
      </c>
      <c r="Q14" s="66">
        <f t="shared" si="6"/>
        <v>7</v>
      </c>
      <c r="R14" s="65">
        <f>VLOOKUP($A14,'Return Data'!$B$7:$R$2843,16,0)</f>
        <v>3.7124999999999999</v>
      </c>
      <c r="S14" s="67">
        <f t="shared" si="7"/>
        <v>10</v>
      </c>
    </row>
    <row r="15" spans="1:19" x14ac:dyDescent="0.3">
      <c r="A15" s="82" t="s">
        <v>894</v>
      </c>
      <c r="B15" s="64">
        <f>VLOOKUP($A15,'Return Data'!$B$7:$R$2843,3,0)</f>
        <v>44302</v>
      </c>
      <c r="C15" s="65">
        <f>VLOOKUP($A15,'Return Data'!$B$7:$R$2843,4,0)</f>
        <v>19.345199999999998</v>
      </c>
      <c r="D15" s="65">
        <f>VLOOKUP($A15,'Return Data'!$B$7:$R$2843,9,0)</f>
        <v>50.1691</v>
      </c>
      <c r="E15" s="66">
        <f t="shared" si="0"/>
        <v>6</v>
      </c>
      <c r="F15" s="65">
        <f>VLOOKUP($A15,'Return Data'!$B$7:$R$2843,10,0)</f>
        <v>-19.5215</v>
      </c>
      <c r="G15" s="66">
        <f t="shared" si="1"/>
        <v>2</v>
      </c>
      <c r="H15" s="65">
        <f>VLOOKUP($A15,'Return Data'!$B$7:$R$2843,11,0)</f>
        <v>-15.554</v>
      </c>
      <c r="I15" s="66">
        <f t="shared" si="2"/>
        <v>4</v>
      </c>
      <c r="J15" s="65">
        <f>VLOOKUP($A15,'Return Data'!$B$7:$R$2843,12,0)</f>
        <v>-6.4660000000000002</v>
      </c>
      <c r="K15" s="66">
        <f t="shared" si="3"/>
        <v>2</v>
      </c>
      <c r="L15" s="65">
        <f>VLOOKUP($A15,'Return Data'!$B$7:$R$2843,13,0)</f>
        <v>-7.1749999999999998</v>
      </c>
      <c r="M15" s="66">
        <f t="shared" si="4"/>
        <v>9</v>
      </c>
      <c r="N15" s="65">
        <f>VLOOKUP($A15,'Return Data'!$B$7:$R$2843,17,0)</f>
        <v>20.675699999999999</v>
      </c>
      <c r="O15" s="66">
        <f t="shared" si="5"/>
        <v>3</v>
      </c>
      <c r="P15" s="65">
        <f>VLOOKUP($A15,'Return Data'!$B$7:$R$2843,14,0)</f>
        <v>13.419499999999999</v>
      </c>
      <c r="Q15" s="66">
        <f t="shared" si="6"/>
        <v>3</v>
      </c>
      <c r="R15" s="65">
        <f>VLOOKUP($A15,'Return Data'!$B$7:$R$2843,16,0)</f>
        <v>6.7732000000000001</v>
      </c>
      <c r="S15" s="67">
        <f t="shared" si="7"/>
        <v>1</v>
      </c>
    </row>
    <row r="16" spans="1:19" x14ac:dyDescent="0.3">
      <c r="A16" s="82" t="s">
        <v>896</v>
      </c>
      <c r="B16" s="64">
        <f>VLOOKUP($A16,'Return Data'!$B$7:$R$2843,3,0)</f>
        <v>44302</v>
      </c>
      <c r="C16" s="65">
        <f>VLOOKUP($A16,'Return Data'!$B$7:$R$2843,4,0)</f>
        <v>19.151900000000001</v>
      </c>
      <c r="D16" s="65">
        <f>VLOOKUP($A16,'Return Data'!$B$7:$R$2843,9,0)</f>
        <v>53.774999999999999</v>
      </c>
      <c r="E16" s="66">
        <f t="shared" si="0"/>
        <v>3</v>
      </c>
      <c r="F16" s="65">
        <f>VLOOKUP($A16,'Return Data'!$B$7:$R$2843,10,0)</f>
        <v>-20.850999999999999</v>
      </c>
      <c r="G16" s="66">
        <f t="shared" si="1"/>
        <v>4</v>
      </c>
      <c r="H16" s="65">
        <f>VLOOKUP($A16,'Return Data'!$B$7:$R$2843,11,0)</f>
        <v>-16.807600000000001</v>
      </c>
      <c r="I16" s="66">
        <f t="shared" si="2"/>
        <v>10</v>
      </c>
      <c r="J16" s="65">
        <f>VLOOKUP($A16,'Return Data'!$B$7:$R$2843,12,0)</f>
        <v>-7.3982999999999999</v>
      </c>
      <c r="K16" s="66">
        <f t="shared" si="3"/>
        <v>8</v>
      </c>
      <c r="L16" s="65">
        <f>VLOOKUP($A16,'Return Data'!$B$7:$R$2843,13,0)</f>
        <v>-5.9050000000000002</v>
      </c>
      <c r="M16" s="66">
        <f t="shared" si="4"/>
        <v>5</v>
      </c>
      <c r="N16" s="65">
        <f>VLOOKUP($A16,'Return Data'!$B$7:$R$2843,17,0)</f>
        <v>20.277699999999999</v>
      </c>
      <c r="O16" s="66">
        <f t="shared" si="5"/>
        <v>7</v>
      </c>
      <c r="P16" s="65">
        <f>VLOOKUP($A16,'Return Data'!$B$7:$R$2843,14,0)</f>
        <v>12.952299999999999</v>
      </c>
      <c r="Q16" s="66">
        <f t="shared" si="6"/>
        <v>9</v>
      </c>
      <c r="R16" s="65">
        <f>VLOOKUP($A16,'Return Data'!$B$7:$R$2843,16,0)</f>
        <v>6.6332000000000004</v>
      </c>
      <c r="S16" s="67">
        <f t="shared" si="7"/>
        <v>2</v>
      </c>
    </row>
    <row r="17" spans="1:19" x14ac:dyDescent="0.3">
      <c r="A17" s="82" t="s">
        <v>898</v>
      </c>
      <c r="B17" s="64">
        <f>VLOOKUP($A17,'Return Data'!$B$7:$R$2843,3,0)</f>
        <v>44302</v>
      </c>
      <c r="C17" s="65">
        <f>VLOOKUP($A17,'Return Data'!$B$7:$R$2843,4,0)</f>
        <v>18.849699999999999</v>
      </c>
      <c r="D17" s="65">
        <f>VLOOKUP($A17,'Return Data'!$B$7:$R$2843,9,0)</f>
        <v>54.766100000000002</v>
      </c>
      <c r="E17" s="66">
        <f t="shared" si="0"/>
        <v>2</v>
      </c>
      <c r="F17" s="65">
        <f>VLOOKUP($A17,'Return Data'!$B$7:$R$2843,10,0)</f>
        <v>-21.156199999999998</v>
      </c>
      <c r="G17" s="66">
        <f t="shared" si="1"/>
        <v>6</v>
      </c>
      <c r="H17" s="65">
        <f>VLOOKUP($A17,'Return Data'!$B$7:$R$2843,11,0)</f>
        <v>-16.355899999999998</v>
      </c>
      <c r="I17" s="66">
        <f t="shared" si="2"/>
        <v>6</v>
      </c>
      <c r="J17" s="65">
        <f>VLOOKUP($A17,'Return Data'!$B$7:$R$2843,12,0)</f>
        <v>-7.0434000000000001</v>
      </c>
      <c r="K17" s="66">
        <f t="shared" si="3"/>
        <v>5</v>
      </c>
      <c r="L17" s="65">
        <f>VLOOKUP($A17,'Return Data'!$B$7:$R$2843,13,0)</f>
        <v>-5.5087000000000002</v>
      </c>
      <c r="M17" s="66">
        <f t="shared" si="4"/>
        <v>4</v>
      </c>
      <c r="N17" s="65">
        <f>VLOOKUP($A17,'Return Data'!$B$7:$R$2843,17,0)</f>
        <v>20.2561</v>
      </c>
      <c r="O17" s="66">
        <f t="shared" si="5"/>
        <v>8</v>
      </c>
      <c r="P17" s="65">
        <f>VLOOKUP($A17,'Return Data'!$B$7:$R$2843,14,0)</f>
        <v>13.2996</v>
      </c>
      <c r="Q17" s="66">
        <f t="shared" si="6"/>
        <v>6</v>
      </c>
      <c r="R17" s="65">
        <f>VLOOKUP($A17,'Return Data'!$B$7:$R$2843,16,0)</f>
        <v>6.6002999999999998</v>
      </c>
      <c r="S17" s="67">
        <f t="shared" si="7"/>
        <v>3</v>
      </c>
    </row>
    <row r="18" spans="1:19" x14ac:dyDescent="0.3">
      <c r="A18" s="82" t="s">
        <v>899</v>
      </c>
      <c r="B18" s="64">
        <f>VLOOKUP($A18,'Return Data'!$B$7:$R$2843,3,0)</f>
        <v>44302</v>
      </c>
      <c r="C18" s="65">
        <f>VLOOKUP($A18,'Return Data'!$B$7:$R$2843,4,0)</f>
        <v>14.505100000000001</v>
      </c>
      <c r="D18" s="65">
        <f>VLOOKUP($A18,'Return Data'!$B$7:$R$2843,9,0)</f>
        <v>47.124099999999999</v>
      </c>
      <c r="E18" s="66">
        <f t="shared" si="0"/>
        <v>8</v>
      </c>
      <c r="F18" s="65">
        <f>VLOOKUP($A18,'Return Data'!$B$7:$R$2843,10,0)</f>
        <v>-20.985399999999998</v>
      </c>
      <c r="G18" s="66">
        <f t="shared" si="1"/>
        <v>5</v>
      </c>
      <c r="H18" s="65">
        <f>VLOOKUP($A18,'Return Data'!$B$7:$R$2843,11,0)</f>
        <v>-16.450199999999999</v>
      </c>
      <c r="I18" s="66">
        <f t="shared" si="2"/>
        <v>7</v>
      </c>
      <c r="J18" s="65">
        <f>VLOOKUP($A18,'Return Data'!$B$7:$R$2843,12,0)</f>
        <v>-7.1829000000000001</v>
      </c>
      <c r="K18" s="66">
        <f t="shared" si="3"/>
        <v>7</v>
      </c>
      <c r="L18" s="65">
        <f>VLOOKUP($A18,'Return Data'!$B$7:$R$2843,13,0)</f>
        <v>-11.7941</v>
      </c>
      <c r="M18" s="66">
        <f t="shared" si="4"/>
        <v>11</v>
      </c>
      <c r="N18" s="65">
        <f>VLOOKUP($A18,'Return Data'!$B$7:$R$2843,17,0)</f>
        <v>20.6435</v>
      </c>
      <c r="O18" s="66">
        <f t="shared" si="5"/>
        <v>4</v>
      </c>
      <c r="P18" s="65">
        <f>VLOOKUP($A18,'Return Data'!$B$7:$R$2843,14,0)</f>
        <v>13.3284</v>
      </c>
      <c r="Q18" s="66">
        <f t="shared" si="6"/>
        <v>5</v>
      </c>
      <c r="R18" s="65">
        <f>VLOOKUP($A18,'Return Data'!$B$7:$R$2843,16,0)</f>
        <v>3.9500999999999999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55.41064545454546</v>
      </c>
      <c r="E20" s="88"/>
      <c r="F20" s="89">
        <f>AVERAGE(F8:F18)</f>
        <v>-18.436481818181818</v>
      </c>
      <c r="G20" s="88"/>
      <c r="H20" s="89">
        <f>AVERAGE(H8:H18)</f>
        <v>-15.935454545454546</v>
      </c>
      <c r="I20" s="88"/>
      <c r="J20" s="89">
        <f>AVERAGE(J8:J18)</f>
        <v>-7.1953272727272743</v>
      </c>
      <c r="K20" s="88"/>
      <c r="L20" s="89">
        <f>AVERAGE(L8:L18)</f>
        <v>-4.2166000000000006</v>
      </c>
      <c r="M20" s="88"/>
      <c r="N20" s="89">
        <f>AVERAGE(N8:N18)</f>
        <v>21.110409090909091</v>
      </c>
      <c r="O20" s="88"/>
      <c r="P20" s="89">
        <f>AVERAGE(P8:P18)</f>
        <v>13.690490909090908</v>
      </c>
      <c r="Q20" s="88"/>
      <c r="R20" s="89">
        <f>AVERAGE(R8:R18)</f>
        <v>4.781009090909091</v>
      </c>
      <c r="S20" s="90"/>
    </row>
    <row r="21" spans="1:19" x14ac:dyDescent="0.3">
      <c r="A21" s="87" t="s">
        <v>28</v>
      </c>
      <c r="B21" s="88"/>
      <c r="C21" s="88"/>
      <c r="D21" s="89">
        <f>MIN(D8:D18)</f>
        <v>44.792900000000003</v>
      </c>
      <c r="E21" s="88"/>
      <c r="F21" s="89">
        <f>MIN(F8:F18)</f>
        <v>-26.102799999999998</v>
      </c>
      <c r="G21" s="88"/>
      <c r="H21" s="89">
        <f>MIN(H8:H18)</f>
        <v>-16.866099999999999</v>
      </c>
      <c r="I21" s="88"/>
      <c r="J21" s="89">
        <f>MIN(J8:J18)</f>
        <v>-8.7994000000000003</v>
      </c>
      <c r="K21" s="88"/>
      <c r="L21" s="89">
        <f>MIN(L8:L18)</f>
        <v>-11.7941</v>
      </c>
      <c r="M21" s="88"/>
      <c r="N21" s="89">
        <f>MIN(N8:N18)</f>
        <v>18.993300000000001</v>
      </c>
      <c r="O21" s="88"/>
      <c r="P21" s="89">
        <f>MIN(P8:P18)</f>
        <v>12.2216</v>
      </c>
      <c r="Q21" s="88"/>
      <c r="R21" s="89">
        <f>MIN(R8:R18)</f>
        <v>2.8595000000000002</v>
      </c>
      <c r="S21" s="90"/>
    </row>
    <row r="22" spans="1:19" ht="15" thickBot="1" x14ac:dyDescent="0.35">
      <c r="A22" s="91" t="s">
        <v>29</v>
      </c>
      <c r="B22" s="92"/>
      <c r="C22" s="92"/>
      <c r="D22" s="93">
        <f>MAX(D8:D18)</f>
        <v>117.916</v>
      </c>
      <c r="E22" s="92"/>
      <c r="F22" s="93">
        <f>MAX(F8:F18)</f>
        <v>12.0337</v>
      </c>
      <c r="G22" s="92"/>
      <c r="H22" s="93">
        <f>MAX(H8:H18)</f>
        <v>-14.123100000000001</v>
      </c>
      <c r="I22" s="92"/>
      <c r="J22" s="93">
        <f>MAX(J8:J18)</f>
        <v>-5.9032999999999998</v>
      </c>
      <c r="K22" s="92"/>
      <c r="L22" s="93">
        <f>MAX(L8:L18)</f>
        <v>17.954899999999999</v>
      </c>
      <c r="M22" s="92"/>
      <c r="N22" s="93">
        <f>MAX(N8:N18)</f>
        <v>30.691800000000001</v>
      </c>
      <c r="O22" s="92"/>
      <c r="P22" s="93">
        <f>MAX(P8:P18)</f>
        <v>19.167899999999999</v>
      </c>
      <c r="Q22" s="92"/>
      <c r="R22" s="93">
        <f>MAX(R8:R18)</f>
        <v>6.7732000000000001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1615</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44302</v>
      </c>
      <c r="C8" s="65">
        <f>VLOOKUP($A8,'Return Data'!$B$7:$R$2843,4,0)</f>
        <v>16.267800000000001</v>
      </c>
      <c r="D8" s="65">
        <f>VLOOKUP($A8,'Return Data'!$B$7:$R$2843,9,0)</f>
        <v>14.0105</v>
      </c>
      <c r="E8" s="66">
        <f t="shared" ref="E8:E28" si="0">RANK(D8,D$8:D$28,0)</f>
        <v>5</v>
      </c>
      <c r="F8" s="65">
        <f>VLOOKUP($A8,'Return Data'!$B$7:$R$2843,10,0)</f>
        <v>8.7627000000000006</v>
      </c>
      <c r="G8" s="66">
        <f t="shared" ref="G8:G28" si="1">RANK(F8,F$8:F$28,0)</f>
        <v>5</v>
      </c>
      <c r="H8" s="65">
        <f>VLOOKUP($A8,'Return Data'!$B$7:$R$2843,11,0)</f>
        <v>9.1308000000000007</v>
      </c>
      <c r="I8" s="66">
        <f t="shared" ref="I8:I28" si="2">RANK(H8,H$8:H$28,0)</f>
        <v>6</v>
      </c>
      <c r="J8" s="65">
        <f>VLOOKUP($A8,'Return Data'!$B$7:$R$2843,12,0)</f>
        <v>10.5985</v>
      </c>
      <c r="K8" s="66">
        <f t="shared" ref="K8:K28" si="3">RANK(J8,J$8:J$28,0)</f>
        <v>4</v>
      </c>
      <c r="L8" s="65">
        <f>VLOOKUP($A8,'Return Data'!$B$7:$R$2843,13,0)</f>
        <v>12.071199999999999</v>
      </c>
      <c r="M8" s="66">
        <f t="shared" ref="M8:M28" si="4">RANK(L8,L$8:L$28,0)</f>
        <v>3</v>
      </c>
      <c r="N8" s="65">
        <f>VLOOKUP($A8,'Return Data'!$B$7:$R$2843,17,0)</f>
        <v>6.9691000000000001</v>
      </c>
      <c r="O8" s="66">
        <f>RANK(N8,N$8:N$28,0)</f>
        <v>7</v>
      </c>
      <c r="P8" s="65">
        <f>VLOOKUP($A8,'Return Data'!$B$7:$R$2843,14,0)</f>
        <v>6.8192000000000004</v>
      </c>
      <c r="Q8" s="66">
        <f>RANK(P8,P$8:P$28,0)</f>
        <v>7</v>
      </c>
      <c r="R8" s="65">
        <f>VLOOKUP($A8,'Return Data'!$B$7:$R$2843,16,0)</f>
        <v>8.4311000000000007</v>
      </c>
      <c r="S8" s="67">
        <f t="shared" ref="S8:S28" si="5">RANK(R8,R$8:R$28,0)</f>
        <v>8</v>
      </c>
    </row>
    <row r="9" spans="1:19" x14ac:dyDescent="0.3">
      <c r="A9" s="82" t="s">
        <v>656</v>
      </c>
      <c r="B9" s="64">
        <f>VLOOKUP($A9,'Return Data'!$B$7:$R$2843,3,0)</f>
        <v>44302</v>
      </c>
      <c r="C9" s="65">
        <f>VLOOKUP($A9,'Return Data'!$B$7:$R$2843,4,0)</f>
        <v>0.41570000000000001</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si="4"/>
        <v>17</v>
      </c>
      <c r="N9" s="65"/>
      <c r="O9" s="66"/>
      <c r="P9" s="65"/>
      <c r="Q9" s="66"/>
      <c r="R9" s="65">
        <f>VLOOKUP($A9,'Return Data'!$B$7:$R$2843,16,0)</f>
        <v>-17.844899999999999</v>
      </c>
      <c r="S9" s="67">
        <f t="shared" si="5"/>
        <v>20</v>
      </c>
    </row>
    <row r="10" spans="1:19" x14ac:dyDescent="0.3">
      <c r="A10" s="82" t="s">
        <v>658</v>
      </c>
      <c r="B10" s="64">
        <f>VLOOKUP($A10,'Return Data'!$B$7:$R$2843,3,0)</f>
        <v>44302</v>
      </c>
      <c r="C10" s="65">
        <f>VLOOKUP($A10,'Return Data'!$B$7:$R$2843,4,0)</f>
        <v>17.662500000000001</v>
      </c>
      <c r="D10" s="65">
        <f>VLOOKUP($A10,'Return Data'!$B$7:$R$2843,9,0)</f>
        <v>11.7554</v>
      </c>
      <c r="E10" s="66">
        <f t="shared" si="0"/>
        <v>10</v>
      </c>
      <c r="F10" s="65">
        <f>VLOOKUP($A10,'Return Data'!$B$7:$R$2843,10,0)</f>
        <v>7.6059999999999999</v>
      </c>
      <c r="G10" s="66">
        <f t="shared" si="1"/>
        <v>6</v>
      </c>
      <c r="H10" s="65">
        <f>VLOOKUP($A10,'Return Data'!$B$7:$R$2843,11,0)</f>
        <v>8.3513000000000002</v>
      </c>
      <c r="I10" s="66">
        <f t="shared" si="2"/>
        <v>8</v>
      </c>
      <c r="J10" s="65">
        <f>VLOOKUP($A10,'Return Data'!$B$7:$R$2843,12,0)</f>
        <v>8.8490000000000002</v>
      </c>
      <c r="K10" s="66">
        <f t="shared" si="3"/>
        <v>8</v>
      </c>
      <c r="L10" s="65">
        <f>VLOOKUP($A10,'Return Data'!$B$7:$R$2843,13,0)</f>
        <v>9.4609000000000005</v>
      </c>
      <c r="M10" s="66">
        <f t="shared" si="4"/>
        <v>8</v>
      </c>
      <c r="N10" s="65">
        <f>VLOOKUP($A10,'Return Data'!$B$7:$R$2843,17,0)</f>
        <v>7.1275000000000004</v>
      </c>
      <c r="O10" s="66">
        <f t="shared" ref="O10:O23" si="6">RANK(N10,N$8:N$28,0)</f>
        <v>6</v>
      </c>
      <c r="P10" s="65">
        <f>VLOOKUP($A10,'Return Data'!$B$7:$R$2843,14,0)</f>
        <v>7.3109999999999999</v>
      </c>
      <c r="Q10" s="66">
        <f t="shared" ref="Q10:Q21" si="7">RANK(P10,P$8:P$28,0)</f>
        <v>6</v>
      </c>
      <c r="R10" s="65">
        <f>VLOOKUP($A10,'Return Data'!$B$7:$R$2843,16,0)</f>
        <v>8.7807999999999993</v>
      </c>
      <c r="S10" s="67">
        <f t="shared" si="5"/>
        <v>5</v>
      </c>
    </row>
    <row r="11" spans="1:19" x14ac:dyDescent="0.3">
      <c r="A11" s="82" t="s">
        <v>662</v>
      </c>
      <c r="B11" s="64">
        <f>VLOOKUP($A11,'Return Data'!$B$7:$R$2843,3,0)</f>
        <v>44302</v>
      </c>
      <c r="C11" s="65">
        <f>VLOOKUP($A11,'Return Data'!$B$7:$R$2843,4,0)</f>
        <v>16.597300000000001</v>
      </c>
      <c r="D11" s="65">
        <f>VLOOKUP($A11,'Return Data'!$B$7:$R$2843,9,0)</f>
        <v>55.513300000000001</v>
      </c>
      <c r="E11" s="66">
        <f t="shared" si="0"/>
        <v>1</v>
      </c>
      <c r="F11" s="65">
        <f>VLOOKUP($A11,'Return Data'!$B$7:$R$2843,10,0)</f>
        <v>24.488099999999999</v>
      </c>
      <c r="G11" s="66">
        <f t="shared" si="1"/>
        <v>1</v>
      </c>
      <c r="H11" s="65">
        <f>VLOOKUP($A11,'Return Data'!$B$7:$R$2843,11,0)</f>
        <v>17.686599999999999</v>
      </c>
      <c r="I11" s="66">
        <f t="shared" si="2"/>
        <v>2</v>
      </c>
      <c r="J11" s="65">
        <f>VLOOKUP($A11,'Return Data'!$B$7:$R$2843,12,0)</f>
        <v>17.404399999999999</v>
      </c>
      <c r="K11" s="66">
        <f t="shared" si="3"/>
        <v>1</v>
      </c>
      <c r="L11" s="65">
        <f>VLOOKUP($A11,'Return Data'!$B$7:$R$2843,13,0)</f>
        <v>11.555199999999999</v>
      </c>
      <c r="M11" s="66">
        <f t="shared" si="4"/>
        <v>5</v>
      </c>
      <c r="N11" s="65">
        <f>VLOOKUP($A11,'Return Data'!$B$7:$R$2843,17,0)</f>
        <v>5.3311999999999999</v>
      </c>
      <c r="O11" s="66">
        <f t="shared" si="6"/>
        <v>10</v>
      </c>
      <c r="P11" s="65">
        <f>VLOOKUP($A11,'Return Data'!$B$7:$R$2843,14,0)</f>
        <v>5.7184999999999997</v>
      </c>
      <c r="Q11" s="66">
        <f t="shared" si="7"/>
        <v>8</v>
      </c>
      <c r="R11" s="65">
        <f>VLOOKUP($A11,'Return Data'!$B$7:$R$2843,16,0)</f>
        <v>8.4682999999999993</v>
      </c>
      <c r="S11" s="67">
        <f t="shared" si="5"/>
        <v>7</v>
      </c>
    </row>
    <row r="12" spans="1:19" x14ac:dyDescent="0.3">
      <c r="A12" s="82" t="s">
        <v>664</v>
      </c>
      <c r="B12" s="64">
        <f>VLOOKUP($A12,'Return Data'!$B$7:$R$2843,3,0)</f>
        <v>44302</v>
      </c>
      <c r="C12" s="65">
        <f>VLOOKUP($A12,'Return Data'!$B$7:$R$2843,4,0)</f>
        <v>4.1809000000000003</v>
      </c>
      <c r="D12" s="65">
        <f>VLOOKUP($A12,'Return Data'!$B$7:$R$2843,9,0)</f>
        <v>39.648099999999999</v>
      </c>
      <c r="E12" s="66">
        <f t="shared" si="0"/>
        <v>2</v>
      </c>
      <c r="F12" s="65">
        <f>VLOOKUP($A12,'Return Data'!$B$7:$R$2843,10,0)</f>
        <v>16.562999999999999</v>
      </c>
      <c r="G12" s="66">
        <f t="shared" si="1"/>
        <v>3</v>
      </c>
      <c r="H12" s="65">
        <f>VLOOKUP($A12,'Return Data'!$B$7:$R$2843,11,0)</f>
        <v>10.888199999999999</v>
      </c>
      <c r="I12" s="66">
        <f t="shared" si="2"/>
        <v>4</v>
      </c>
      <c r="J12" s="65">
        <f>VLOOKUP($A12,'Return Data'!$B$7:$R$2843,12,0)</f>
        <v>14.1204</v>
      </c>
      <c r="K12" s="66">
        <f t="shared" si="3"/>
        <v>3</v>
      </c>
      <c r="L12" s="65">
        <f>VLOOKUP($A12,'Return Data'!$B$7:$R$2843,13,0)</f>
        <v>-43.2151</v>
      </c>
      <c r="M12" s="66">
        <f t="shared" si="4"/>
        <v>20</v>
      </c>
      <c r="N12" s="65">
        <f>VLOOKUP($A12,'Return Data'!$B$7:$R$2843,17,0)</f>
        <v>-43.8371</v>
      </c>
      <c r="O12" s="66">
        <f t="shared" si="6"/>
        <v>18</v>
      </c>
      <c r="P12" s="65">
        <f>VLOOKUP($A12,'Return Data'!$B$7:$R$2843,14,0)</f>
        <v>-32.254399999999997</v>
      </c>
      <c r="Q12" s="66">
        <f t="shared" si="7"/>
        <v>17</v>
      </c>
      <c r="R12" s="65">
        <f>VLOOKUP($A12,'Return Data'!$B$7:$R$2843,16,0)</f>
        <v>-13.2464</v>
      </c>
      <c r="S12" s="67">
        <f t="shared" si="5"/>
        <v>18</v>
      </c>
    </row>
    <row r="13" spans="1:19" x14ac:dyDescent="0.3">
      <c r="A13" s="82" t="s">
        <v>666</v>
      </c>
      <c r="B13" s="64">
        <f>VLOOKUP($A13,'Return Data'!$B$7:$R$2843,3,0)</f>
        <v>44302</v>
      </c>
      <c r="C13" s="65">
        <f>VLOOKUP($A13,'Return Data'!$B$7:$R$2843,4,0)</f>
        <v>31.988</v>
      </c>
      <c r="D13" s="65">
        <f>VLOOKUP($A13,'Return Data'!$B$7:$R$2843,9,0)</f>
        <v>5.5547000000000004</v>
      </c>
      <c r="E13" s="66">
        <f t="shared" si="0"/>
        <v>19</v>
      </c>
      <c r="F13" s="65">
        <f>VLOOKUP($A13,'Return Data'!$B$7:$R$2843,10,0)</f>
        <v>4.8285</v>
      </c>
      <c r="G13" s="66">
        <f t="shared" si="1"/>
        <v>10</v>
      </c>
      <c r="H13" s="65">
        <f>VLOOKUP($A13,'Return Data'!$B$7:$R$2843,11,0)</f>
        <v>4.8262</v>
      </c>
      <c r="I13" s="66">
        <f t="shared" si="2"/>
        <v>15</v>
      </c>
      <c r="J13" s="65">
        <f>VLOOKUP($A13,'Return Data'!$B$7:$R$2843,12,0)</f>
        <v>7.1405000000000003</v>
      </c>
      <c r="K13" s="66">
        <f t="shared" si="3"/>
        <v>12</v>
      </c>
      <c r="L13" s="65">
        <f>VLOOKUP($A13,'Return Data'!$B$7:$R$2843,13,0)</f>
        <v>4.9212999999999996</v>
      </c>
      <c r="M13" s="66">
        <f t="shared" si="4"/>
        <v>16</v>
      </c>
      <c r="N13" s="65">
        <f>VLOOKUP($A13,'Return Data'!$B$7:$R$2843,17,0)</f>
        <v>4.6867000000000001</v>
      </c>
      <c r="O13" s="66">
        <f t="shared" si="6"/>
        <v>11</v>
      </c>
      <c r="P13" s="65">
        <f>VLOOKUP($A13,'Return Data'!$B$7:$R$2843,14,0)</f>
        <v>2.6484999999999999</v>
      </c>
      <c r="Q13" s="66">
        <f t="shared" si="7"/>
        <v>13</v>
      </c>
      <c r="R13" s="65">
        <f>VLOOKUP($A13,'Return Data'!$B$7:$R$2843,16,0)</f>
        <v>7.0359999999999996</v>
      </c>
      <c r="S13" s="67">
        <f t="shared" si="5"/>
        <v>12</v>
      </c>
    </row>
    <row r="14" spans="1:19" x14ac:dyDescent="0.3">
      <c r="A14" s="82" t="s">
        <v>669</v>
      </c>
      <c r="B14" s="64">
        <f>VLOOKUP($A14,'Return Data'!$B$7:$R$2843,3,0)</f>
        <v>44302</v>
      </c>
      <c r="C14" s="65">
        <f>VLOOKUP($A14,'Return Data'!$B$7:$R$2843,4,0)</f>
        <v>22.239899999999999</v>
      </c>
      <c r="D14" s="65">
        <f>VLOOKUP($A14,'Return Data'!$B$7:$R$2843,9,0)</f>
        <v>28.044499999999999</v>
      </c>
      <c r="E14" s="66">
        <f t="shared" si="0"/>
        <v>3</v>
      </c>
      <c r="F14" s="65">
        <f>VLOOKUP($A14,'Return Data'!$B$7:$R$2843,10,0)</f>
        <v>17.722799999999999</v>
      </c>
      <c r="G14" s="66">
        <f t="shared" si="1"/>
        <v>2</v>
      </c>
      <c r="H14" s="65">
        <f>VLOOKUP($A14,'Return Data'!$B$7:$R$2843,11,0)</f>
        <v>21.348800000000001</v>
      </c>
      <c r="I14" s="66">
        <f t="shared" si="2"/>
        <v>1</v>
      </c>
      <c r="J14" s="65">
        <f>VLOOKUP($A14,'Return Data'!$B$7:$R$2843,12,0)</f>
        <v>15.500500000000001</v>
      </c>
      <c r="K14" s="66">
        <f t="shared" si="3"/>
        <v>2</v>
      </c>
      <c r="L14" s="65">
        <f>VLOOKUP($A14,'Return Data'!$B$7:$R$2843,13,0)</f>
        <v>13.0122</v>
      </c>
      <c r="M14" s="66">
        <f t="shared" si="4"/>
        <v>1</v>
      </c>
      <c r="N14" s="65">
        <f>VLOOKUP($A14,'Return Data'!$B$7:$R$2843,17,0)</f>
        <v>4.0853000000000002</v>
      </c>
      <c r="O14" s="66">
        <f t="shared" si="6"/>
        <v>12</v>
      </c>
      <c r="P14" s="65">
        <f>VLOOKUP($A14,'Return Data'!$B$7:$R$2843,14,0)</f>
        <v>5.5258000000000003</v>
      </c>
      <c r="Q14" s="66">
        <f t="shared" si="7"/>
        <v>9</v>
      </c>
      <c r="R14" s="65">
        <f>VLOOKUP($A14,'Return Data'!$B$7:$R$2843,16,0)</f>
        <v>8.4817999999999998</v>
      </c>
      <c r="S14" s="67">
        <f t="shared" si="5"/>
        <v>6</v>
      </c>
    </row>
    <row r="15" spans="1:19" x14ac:dyDescent="0.3">
      <c r="A15" s="82" t="s">
        <v>677</v>
      </c>
      <c r="B15" s="64">
        <f>VLOOKUP($A15,'Return Data'!$B$7:$R$2843,3,0)</f>
        <v>44302</v>
      </c>
      <c r="C15" s="65">
        <f>VLOOKUP($A15,'Return Data'!$B$7:$R$2843,4,0)</f>
        <v>19.2605</v>
      </c>
      <c r="D15" s="65">
        <f>VLOOKUP($A15,'Return Data'!$B$7:$R$2843,9,0)</f>
        <v>12.329599999999999</v>
      </c>
      <c r="E15" s="66">
        <f t="shared" si="0"/>
        <v>9</v>
      </c>
      <c r="F15" s="65">
        <f>VLOOKUP($A15,'Return Data'!$B$7:$R$2843,10,0)</f>
        <v>5.5077999999999996</v>
      </c>
      <c r="G15" s="66">
        <f t="shared" si="1"/>
        <v>8</v>
      </c>
      <c r="H15" s="65">
        <f>VLOOKUP($A15,'Return Data'!$B$7:$R$2843,11,0)</f>
        <v>9.2477999999999998</v>
      </c>
      <c r="I15" s="66">
        <f t="shared" si="2"/>
        <v>5</v>
      </c>
      <c r="J15" s="65">
        <f>VLOOKUP($A15,'Return Data'!$B$7:$R$2843,12,0)</f>
        <v>9.6045999999999996</v>
      </c>
      <c r="K15" s="66">
        <f t="shared" si="3"/>
        <v>6</v>
      </c>
      <c r="L15" s="65">
        <f>VLOOKUP($A15,'Return Data'!$B$7:$R$2843,13,0)</f>
        <v>11.8405</v>
      </c>
      <c r="M15" s="66">
        <f t="shared" si="4"/>
        <v>4</v>
      </c>
      <c r="N15" s="65">
        <f>VLOOKUP($A15,'Return Data'!$B$7:$R$2843,17,0)</f>
        <v>9.9266000000000005</v>
      </c>
      <c r="O15" s="66">
        <f t="shared" si="6"/>
        <v>1</v>
      </c>
      <c r="P15" s="65">
        <f>VLOOKUP($A15,'Return Data'!$B$7:$R$2843,14,0)</f>
        <v>8.7338000000000005</v>
      </c>
      <c r="Q15" s="66">
        <f t="shared" si="7"/>
        <v>2</v>
      </c>
      <c r="R15" s="65">
        <f>VLOOKUP($A15,'Return Data'!$B$7:$R$2843,16,0)</f>
        <v>9.7205999999999992</v>
      </c>
      <c r="S15" s="67">
        <f t="shared" si="5"/>
        <v>1</v>
      </c>
    </row>
    <row r="16" spans="1:19" x14ac:dyDescent="0.3">
      <c r="A16" s="82" t="s">
        <v>679</v>
      </c>
      <c r="B16" s="64">
        <f>VLOOKUP($A16,'Return Data'!$B$7:$R$2843,3,0)</f>
        <v>44302</v>
      </c>
      <c r="C16" s="65">
        <f>VLOOKUP($A16,'Return Data'!$B$7:$R$2843,4,0)</f>
        <v>25.338100000000001</v>
      </c>
      <c r="D16" s="65">
        <f>VLOOKUP($A16,'Return Data'!$B$7:$R$2843,9,0)</f>
        <v>9.6179000000000006</v>
      </c>
      <c r="E16" s="66">
        <f t="shared" si="0"/>
        <v>17</v>
      </c>
      <c r="F16" s="65">
        <f>VLOOKUP($A16,'Return Data'!$B$7:$R$2843,10,0)</f>
        <v>4.8448000000000002</v>
      </c>
      <c r="G16" s="66">
        <f t="shared" si="1"/>
        <v>9</v>
      </c>
      <c r="H16" s="65">
        <f>VLOOKUP($A16,'Return Data'!$B$7:$R$2843,11,0)</f>
        <v>7.0647000000000002</v>
      </c>
      <c r="I16" s="66">
        <f t="shared" si="2"/>
        <v>10</v>
      </c>
      <c r="J16" s="65">
        <f>VLOOKUP($A16,'Return Data'!$B$7:$R$2843,12,0)</f>
        <v>7.8526999999999996</v>
      </c>
      <c r="K16" s="66">
        <f t="shared" si="3"/>
        <v>10</v>
      </c>
      <c r="L16" s="65">
        <f>VLOOKUP($A16,'Return Data'!$B$7:$R$2843,13,0)</f>
        <v>9.8909000000000002</v>
      </c>
      <c r="M16" s="66">
        <f t="shared" si="4"/>
        <v>6</v>
      </c>
      <c r="N16" s="65">
        <f>VLOOKUP($A16,'Return Data'!$B$7:$R$2843,17,0)</f>
        <v>9.6319999999999997</v>
      </c>
      <c r="O16" s="66">
        <f t="shared" si="6"/>
        <v>2</v>
      </c>
      <c r="P16" s="65">
        <f>VLOOKUP($A16,'Return Data'!$B$7:$R$2843,14,0)</f>
        <v>9.0335000000000001</v>
      </c>
      <c r="Q16" s="66">
        <f t="shared" si="7"/>
        <v>1</v>
      </c>
      <c r="R16" s="65">
        <f>VLOOKUP($A16,'Return Data'!$B$7:$R$2843,16,0)</f>
        <v>9.4406999999999996</v>
      </c>
      <c r="S16" s="67">
        <f t="shared" si="5"/>
        <v>2</v>
      </c>
    </row>
    <row r="17" spans="1:19" x14ac:dyDescent="0.3">
      <c r="A17" s="82" t="s">
        <v>681</v>
      </c>
      <c r="B17" s="64">
        <f>VLOOKUP($A17,'Return Data'!$B$7:$R$2843,3,0)</f>
        <v>44302</v>
      </c>
      <c r="C17" s="65">
        <f>VLOOKUP($A17,'Return Data'!$B$7:$R$2843,4,0)</f>
        <v>14.0055</v>
      </c>
      <c r="D17" s="65">
        <f>VLOOKUP($A17,'Return Data'!$B$7:$R$2843,9,0)</f>
        <v>5.3711000000000002</v>
      </c>
      <c r="E17" s="66">
        <f t="shared" si="0"/>
        <v>20</v>
      </c>
      <c r="F17" s="65">
        <f>VLOOKUP($A17,'Return Data'!$B$7:$R$2843,10,0)</f>
        <v>1.6911</v>
      </c>
      <c r="G17" s="66">
        <f t="shared" si="1"/>
        <v>18</v>
      </c>
      <c r="H17" s="65">
        <f>VLOOKUP($A17,'Return Data'!$B$7:$R$2843,11,0)</f>
        <v>6.8106</v>
      </c>
      <c r="I17" s="66">
        <f t="shared" si="2"/>
        <v>11</v>
      </c>
      <c r="J17" s="65">
        <f>VLOOKUP($A17,'Return Data'!$B$7:$R$2843,12,0)</f>
        <v>8.3476999999999997</v>
      </c>
      <c r="K17" s="66">
        <f t="shared" si="3"/>
        <v>9</v>
      </c>
      <c r="L17" s="65">
        <f>VLOOKUP($A17,'Return Data'!$B$7:$R$2843,13,0)</f>
        <v>12.1319</v>
      </c>
      <c r="M17" s="66">
        <f t="shared" si="4"/>
        <v>2</v>
      </c>
      <c r="N17" s="65">
        <f>VLOOKUP($A17,'Return Data'!$B$7:$R$2843,17,0)</f>
        <v>-4.3025000000000002</v>
      </c>
      <c r="O17" s="66">
        <f t="shared" si="6"/>
        <v>16</v>
      </c>
      <c r="P17" s="65">
        <f>VLOOKUP($A17,'Return Data'!$B$7:$R$2843,14,0)</f>
        <v>-1.0404</v>
      </c>
      <c r="Q17" s="66">
        <f t="shared" si="7"/>
        <v>15</v>
      </c>
      <c r="R17" s="65">
        <f>VLOOKUP($A17,'Return Data'!$B$7:$R$2843,16,0)</f>
        <v>4.8407999999999998</v>
      </c>
      <c r="S17" s="67">
        <f t="shared" si="5"/>
        <v>16</v>
      </c>
    </row>
    <row r="18" spans="1:19" x14ac:dyDescent="0.3">
      <c r="A18" s="82" t="s">
        <v>682</v>
      </c>
      <c r="B18" s="64">
        <f>VLOOKUP($A18,'Return Data'!$B$7:$R$2843,3,0)</f>
        <v>44302</v>
      </c>
      <c r="C18" s="65">
        <f>VLOOKUP($A18,'Return Data'!$B$7:$R$2843,4,0)</f>
        <v>13.609299999999999</v>
      </c>
      <c r="D18" s="65">
        <f>VLOOKUP($A18,'Return Data'!$B$7:$R$2843,9,0)</f>
        <v>15.364100000000001</v>
      </c>
      <c r="E18" s="66">
        <f t="shared" si="0"/>
        <v>4</v>
      </c>
      <c r="F18" s="65">
        <f>VLOOKUP($A18,'Return Data'!$B$7:$R$2843,10,0)</f>
        <v>3.4062000000000001</v>
      </c>
      <c r="G18" s="66">
        <f t="shared" si="1"/>
        <v>15</v>
      </c>
      <c r="H18" s="65">
        <f>VLOOKUP($A18,'Return Data'!$B$7:$R$2843,11,0)</f>
        <v>5.4165000000000001</v>
      </c>
      <c r="I18" s="66">
        <f t="shared" si="2"/>
        <v>14</v>
      </c>
      <c r="J18" s="65">
        <f>VLOOKUP($A18,'Return Data'!$B$7:$R$2843,12,0)</f>
        <v>5.4955999999999996</v>
      </c>
      <c r="K18" s="66">
        <f t="shared" si="3"/>
        <v>16</v>
      </c>
      <c r="L18" s="65">
        <f>VLOOKUP($A18,'Return Data'!$B$7:$R$2843,13,0)</f>
        <v>7.9949000000000003</v>
      </c>
      <c r="M18" s="66">
        <f t="shared" si="4"/>
        <v>11</v>
      </c>
      <c r="N18" s="65">
        <f>VLOOKUP($A18,'Return Data'!$B$7:$R$2843,17,0)</f>
        <v>8.2822999999999993</v>
      </c>
      <c r="O18" s="66">
        <f t="shared" si="6"/>
        <v>3</v>
      </c>
      <c r="P18" s="65">
        <f>VLOOKUP($A18,'Return Data'!$B$7:$R$2843,14,0)</f>
        <v>7.7706</v>
      </c>
      <c r="Q18" s="66">
        <f t="shared" si="7"/>
        <v>4</v>
      </c>
      <c r="R18" s="65">
        <f>VLOOKUP($A18,'Return Data'!$B$7:$R$2843,16,0)</f>
        <v>7.7602000000000002</v>
      </c>
      <c r="S18" s="67">
        <f t="shared" si="5"/>
        <v>9</v>
      </c>
    </row>
    <row r="19" spans="1:19" x14ac:dyDescent="0.3">
      <c r="A19" s="82" t="s">
        <v>685</v>
      </c>
      <c r="B19" s="64">
        <f>VLOOKUP($A19,'Return Data'!$B$7:$R$2843,3,0)</f>
        <v>44302</v>
      </c>
      <c r="C19" s="65">
        <f>VLOOKUP($A19,'Return Data'!$B$7:$R$2843,4,0)</f>
        <v>1531.8223</v>
      </c>
      <c r="D19" s="65">
        <f>VLOOKUP($A19,'Return Data'!$B$7:$R$2843,9,0)</f>
        <v>13.351800000000001</v>
      </c>
      <c r="E19" s="66">
        <f t="shared" si="0"/>
        <v>6</v>
      </c>
      <c r="F19" s="65">
        <f>VLOOKUP($A19,'Return Data'!$B$7:$R$2843,10,0)</f>
        <v>3.0794000000000001</v>
      </c>
      <c r="G19" s="66">
        <f t="shared" si="1"/>
        <v>16</v>
      </c>
      <c r="H19" s="65">
        <f>VLOOKUP($A19,'Return Data'!$B$7:$R$2843,11,0)</f>
        <v>3.2675999999999998</v>
      </c>
      <c r="I19" s="66">
        <f t="shared" si="2"/>
        <v>18</v>
      </c>
      <c r="J19" s="65">
        <f>VLOOKUP($A19,'Return Data'!$B$7:$R$2843,12,0)</f>
        <v>4.2912999999999997</v>
      </c>
      <c r="K19" s="66">
        <f t="shared" si="3"/>
        <v>18</v>
      </c>
      <c r="L19" s="65">
        <f>VLOOKUP($A19,'Return Data'!$B$7:$R$2843,13,0)</f>
        <v>7.9142999999999999</v>
      </c>
      <c r="M19" s="66">
        <f t="shared" si="4"/>
        <v>12</v>
      </c>
      <c r="N19" s="65">
        <f>VLOOKUP($A19,'Return Data'!$B$7:$R$2843,17,0)</f>
        <v>5.4581999999999997</v>
      </c>
      <c r="O19" s="66">
        <f t="shared" si="6"/>
        <v>9</v>
      </c>
      <c r="P19" s="65">
        <f>VLOOKUP($A19,'Return Data'!$B$7:$R$2843,14,0)</f>
        <v>2.7671000000000001</v>
      </c>
      <c r="Q19" s="66">
        <f t="shared" si="7"/>
        <v>12</v>
      </c>
      <c r="R19" s="65">
        <f>VLOOKUP($A19,'Return Data'!$B$7:$R$2843,16,0)</f>
        <v>6.6547999999999998</v>
      </c>
      <c r="S19" s="67">
        <f t="shared" si="5"/>
        <v>14</v>
      </c>
    </row>
    <row r="20" spans="1:19" x14ac:dyDescent="0.3">
      <c r="A20" s="82" t="s">
        <v>687</v>
      </c>
      <c r="B20" s="64">
        <f>VLOOKUP($A20,'Return Data'!$B$7:$R$2843,3,0)</f>
        <v>44302</v>
      </c>
      <c r="C20" s="65">
        <f>VLOOKUP($A20,'Return Data'!$B$7:$R$2843,4,0)</f>
        <v>25.278700000000001</v>
      </c>
      <c r="D20" s="65">
        <f>VLOOKUP($A20,'Return Data'!$B$7:$R$2843,9,0)</f>
        <v>12.730700000000001</v>
      </c>
      <c r="E20" s="66">
        <f t="shared" si="0"/>
        <v>8</v>
      </c>
      <c r="F20" s="65">
        <f>VLOOKUP($A20,'Return Data'!$B$7:$R$2843,10,0)</f>
        <v>4.4989999999999997</v>
      </c>
      <c r="G20" s="66">
        <f t="shared" si="1"/>
        <v>12</v>
      </c>
      <c r="H20" s="65">
        <f>VLOOKUP($A20,'Return Data'!$B$7:$R$2843,11,0)</f>
        <v>7.7275999999999998</v>
      </c>
      <c r="I20" s="66">
        <f t="shared" si="2"/>
        <v>9</v>
      </c>
      <c r="J20" s="65">
        <f>VLOOKUP($A20,'Return Data'!$B$7:$R$2843,12,0)</f>
        <v>7.0465999999999998</v>
      </c>
      <c r="K20" s="66">
        <f t="shared" si="3"/>
        <v>14</v>
      </c>
      <c r="L20" s="65">
        <f>VLOOKUP($A20,'Return Data'!$B$7:$R$2843,13,0)</f>
        <v>9.0101999999999993</v>
      </c>
      <c r="M20" s="66">
        <f t="shared" si="4"/>
        <v>9</v>
      </c>
      <c r="N20" s="65">
        <f>VLOOKUP($A20,'Return Data'!$B$7:$R$2843,17,0)</f>
        <v>8.2159999999999993</v>
      </c>
      <c r="O20" s="66">
        <f t="shared" si="6"/>
        <v>4</v>
      </c>
      <c r="P20" s="65">
        <f>VLOOKUP($A20,'Return Data'!$B$7:$R$2843,14,0)</f>
        <v>7.8913000000000002</v>
      </c>
      <c r="Q20" s="66">
        <f t="shared" si="7"/>
        <v>3</v>
      </c>
      <c r="R20" s="65">
        <f>VLOOKUP($A20,'Return Data'!$B$7:$R$2843,16,0)</f>
        <v>9.1083999999999996</v>
      </c>
      <c r="S20" s="67">
        <f t="shared" si="5"/>
        <v>4</v>
      </c>
    </row>
    <row r="21" spans="1:19" x14ac:dyDescent="0.3">
      <c r="A21" s="82" t="s">
        <v>689</v>
      </c>
      <c r="B21" s="64">
        <f>VLOOKUP($A21,'Return Data'!$B$7:$R$2843,3,0)</f>
        <v>44302</v>
      </c>
      <c r="C21" s="65">
        <f>VLOOKUP($A21,'Return Data'!$B$7:$R$2843,4,0)</f>
        <v>23.432500000000001</v>
      </c>
      <c r="D21" s="65">
        <f>VLOOKUP($A21,'Return Data'!$B$7:$R$2843,9,0)</f>
        <v>10.8725</v>
      </c>
      <c r="E21" s="66">
        <f t="shared" si="0"/>
        <v>13</v>
      </c>
      <c r="F21" s="65">
        <f>VLOOKUP($A21,'Return Data'!$B$7:$R$2843,10,0)</f>
        <v>4.4164000000000003</v>
      </c>
      <c r="G21" s="66">
        <f t="shared" si="1"/>
        <v>13</v>
      </c>
      <c r="H21" s="65">
        <f>VLOOKUP($A21,'Return Data'!$B$7:$R$2843,11,0)</f>
        <v>4.7926000000000002</v>
      </c>
      <c r="I21" s="66">
        <f t="shared" si="2"/>
        <v>16</v>
      </c>
      <c r="J21" s="65">
        <f>VLOOKUP($A21,'Return Data'!$B$7:$R$2843,12,0)</f>
        <v>7.1276000000000002</v>
      </c>
      <c r="K21" s="66">
        <f t="shared" si="3"/>
        <v>13</v>
      </c>
      <c r="L21" s="65">
        <f>VLOOKUP($A21,'Return Data'!$B$7:$R$2843,13,0)</f>
        <v>6.7161</v>
      </c>
      <c r="M21" s="66">
        <f t="shared" si="4"/>
        <v>14</v>
      </c>
      <c r="N21" s="65">
        <f>VLOOKUP($A21,'Return Data'!$B$7:$R$2843,17,0)</f>
        <v>3.8647</v>
      </c>
      <c r="O21" s="66">
        <f t="shared" si="6"/>
        <v>13</v>
      </c>
      <c r="P21" s="65">
        <f>VLOOKUP($A21,'Return Data'!$B$7:$R$2843,14,0)</f>
        <v>4.6318000000000001</v>
      </c>
      <c r="Q21" s="66">
        <f t="shared" si="7"/>
        <v>10</v>
      </c>
      <c r="R21" s="65">
        <f>VLOOKUP($A21,'Return Data'!$B$7:$R$2843,16,0)</f>
        <v>7.4976000000000003</v>
      </c>
      <c r="S21" s="67">
        <f t="shared" si="5"/>
        <v>10</v>
      </c>
    </row>
    <row r="22" spans="1:19" x14ac:dyDescent="0.3">
      <c r="A22" s="82" t="s">
        <v>690</v>
      </c>
      <c r="B22" s="64">
        <f>VLOOKUP($A22,'Return Data'!$B$7:$R$2843,3,0)</f>
        <v>44302</v>
      </c>
      <c r="C22" s="65">
        <f>VLOOKUP($A22,'Return Data'!$B$7:$R$2843,4,0)</f>
        <v>11.973699999999999</v>
      </c>
      <c r="D22" s="65">
        <f>VLOOKUP($A22,'Return Data'!$B$7:$R$2843,9,0)</f>
        <v>7.3716999999999997</v>
      </c>
      <c r="E22" s="66">
        <f t="shared" si="0"/>
        <v>18</v>
      </c>
      <c r="F22" s="65">
        <f>VLOOKUP($A22,'Return Data'!$B$7:$R$2843,10,0)</f>
        <v>2.9969000000000001</v>
      </c>
      <c r="G22" s="66">
        <f t="shared" si="1"/>
        <v>17</v>
      </c>
      <c r="H22" s="65">
        <f>VLOOKUP($A22,'Return Data'!$B$7:$R$2843,11,0)</f>
        <v>3.9539</v>
      </c>
      <c r="I22" s="66">
        <f t="shared" si="2"/>
        <v>17</v>
      </c>
      <c r="J22" s="65">
        <f>VLOOKUP($A22,'Return Data'!$B$7:$R$2843,12,0)</f>
        <v>4.7051999999999996</v>
      </c>
      <c r="K22" s="66">
        <f t="shared" si="3"/>
        <v>17</v>
      </c>
      <c r="L22" s="65">
        <f>VLOOKUP($A22,'Return Data'!$B$7:$R$2843,13,0)</f>
        <v>5.7896999999999998</v>
      </c>
      <c r="M22" s="66">
        <f t="shared" si="4"/>
        <v>15</v>
      </c>
      <c r="N22" s="65">
        <f>VLOOKUP($A22,'Return Data'!$B$7:$R$2843,17,0)</f>
        <v>6.6868999999999996</v>
      </c>
      <c r="O22" s="66">
        <f t="shared" si="6"/>
        <v>8</v>
      </c>
      <c r="P22" s="65"/>
      <c r="Q22" s="66"/>
      <c r="R22" s="65">
        <f>VLOOKUP($A22,'Return Data'!$B$7:$R$2843,16,0)</f>
        <v>7.0129999999999999</v>
      </c>
      <c r="S22" s="67">
        <f t="shared" si="5"/>
        <v>13</v>
      </c>
    </row>
    <row r="23" spans="1:19" x14ac:dyDescent="0.3">
      <c r="A23" s="82" t="s">
        <v>693</v>
      </c>
      <c r="B23" s="64">
        <f>VLOOKUP($A23,'Return Data'!$B$7:$R$2843,3,0)</f>
        <v>44302</v>
      </c>
      <c r="C23" s="65">
        <f>VLOOKUP($A23,'Return Data'!$B$7:$R$2843,4,0)</f>
        <v>26.3644</v>
      </c>
      <c r="D23" s="65">
        <f>VLOOKUP($A23,'Return Data'!$B$7:$R$2843,9,0)</f>
        <v>10.193899999999999</v>
      </c>
      <c r="E23" s="66">
        <f t="shared" si="0"/>
        <v>16</v>
      </c>
      <c r="F23" s="65">
        <f>VLOOKUP($A23,'Return Data'!$B$7:$R$2843,10,0)</f>
        <v>7.5406000000000004</v>
      </c>
      <c r="G23" s="66">
        <f t="shared" si="1"/>
        <v>7</v>
      </c>
      <c r="H23" s="65">
        <f>VLOOKUP($A23,'Return Data'!$B$7:$R$2843,11,0)</f>
        <v>9.1285000000000007</v>
      </c>
      <c r="I23" s="66">
        <f t="shared" si="2"/>
        <v>7</v>
      </c>
      <c r="J23" s="65">
        <f>VLOOKUP($A23,'Return Data'!$B$7:$R$2843,12,0)</f>
        <v>9.5625</v>
      </c>
      <c r="K23" s="66">
        <f t="shared" si="3"/>
        <v>7</v>
      </c>
      <c r="L23" s="65">
        <f>VLOOKUP($A23,'Return Data'!$B$7:$R$2843,13,0)</f>
        <v>8.5557999999999996</v>
      </c>
      <c r="M23" s="66">
        <f t="shared" si="4"/>
        <v>10</v>
      </c>
      <c r="N23" s="65">
        <f>VLOOKUP($A23,'Return Data'!$B$7:$R$2843,17,0)</f>
        <v>-1.5837000000000001</v>
      </c>
      <c r="O23" s="66">
        <f t="shared" si="6"/>
        <v>15</v>
      </c>
      <c r="P23" s="65">
        <f>VLOOKUP($A23,'Return Data'!$B$7:$R$2843,14,0)</f>
        <v>1.2574000000000001</v>
      </c>
      <c r="Q23" s="66">
        <f>RANK(P23,P$8:P$28,0)</f>
        <v>14</v>
      </c>
      <c r="R23" s="65">
        <f>VLOOKUP($A23,'Return Data'!$B$7:$R$2843,16,0)</f>
        <v>6.6128</v>
      </c>
      <c r="S23" s="67">
        <f t="shared" si="5"/>
        <v>15</v>
      </c>
    </row>
    <row r="24" spans="1:19" x14ac:dyDescent="0.3">
      <c r="A24" s="82" t="s">
        <v>695</v>
      </c>
      <c r="B24" s="64">
        <f>VLOOKUP($A24,'Return Data'!$B$7:$R$2843,3,0)</f>
        <v>44302</v>
      </c>
      <c r="C24" s="65">
        <f>VLOOKUP($A24,'Return Data'!$B$7:$R$2843,4,0)</f>
        <v>0.1244</v>
      </c>
      <c r="D24" s="65">
        <f>VLOOKUP($A24,'Return Data'!$B$7:$R$2843,9,0)</f>
        <v>11.468400000000001</v>
      </c>
      <c r="E24" s="66">
        <f t="shared" si="0"/>
        <v>11</v>
      </c>
      <c r="F24" s="65">
        <f>VLOOKUP($A24,'Return Data'!$B$7:$R$2843,10,0)</f>
        <v>-90.602900000000005</v>
      </c>
      <c r="G24" s="66">
        <f t="shared" si="1"/>
        <v>21</v>
      </c>
      <c r="H24" s="65">
        <f>VLOOKUP($A24,'Return Data'!$B$7:$R$2843,11,0)</f>
        <v>-41.945799999999998</v>
      </c>
      <c r="I24" s="66">
        <f t="shared" si="2"/>
        <v>21</v>
      </c>
      <c r="J24" s="65">
        <f>VLOOKUP($A24,'Return Data'!$B$7:$R$2843,12,0)</f>
        <v>-30.090800000000002</v>
      </c>
      <c r="K24" s="66">
        <f t="shared" si="3"/>
        <v>21</v>
      </c>
      <c r="L24" s="65">
        <f>VLOOKUP($A24,'Return Data'!$B$7:$R$2843,13,0)</f>
        <v>-20.814800000000002</v>
      </c>
      <c r="M24" s="66">
        <f t="shared" si="4"/>
        <v>19</v>
      </c>
      <c r="N24" s="65"/>
      <c r="O24" s="66"/>
      <c r="P24" s="65"/>
      <c r="Q24" s="66"/>
      <c r="R24" s="65">
        <f>VLOOKUP($A24,'Return Data'!$B$7:$R$2843,16,0)</f>
        <v>-17.1097</v>
      </c>
      <c r="S24" s="67">
        <f t="shared" si="5"/>
        <v>19</v>
      </c>
    </row>
    <row r="25" spans="1:19" x14ac:dyDescent="0.3">
      <c r="A25" s="82" t="s">
        <v>698</v>
      </c>
      <c r="B25" s="64">
        <f>VLOOKUP($A25,'Return Data'!$B$7:$R$2843,3,0)</f>
        <v>44302</v>
      </c>
      <c r="C25" s="65">
        <f>VLOOKUP($A25,'Return Data'!$B$7:$R$2843,4,0)</f>
        <v>15.820499999999999</v>
      </c>
      <c r="D25" s="65">
        <f>VLOOKUP($A25,'Return Data'!$B$7:$R$2843,9,0)</f>
        <v>12.819900000000001</v>
      </c>
      <c r="E25" s="66">
        <f t="shared" si="0"/>
        <v>7</v>
      </c>
      <c r="F25" s="65">
        <f>VLOOKUP($A25,'Return Data'!$B$7:$R$2843,10,0)</f>
        <v>12.747199999999999</v>
      </c>
      <c r="G25" s="66">
        <f t="shared" si="1"/>
        <v>4</v>
      </c>
      <c r="H25" s="65">
        <f>VLOOKUP($A25,'Return Data'!$B$7:$R$2843,11,0)</f>
        <v>13.7951</v>
      </c>
      <c r="I25" s="66">
        <f t="shared" si="2"/>
        <v>3</v>
      </c>
      <c r="J25" s="65">
        <f>VLOOKUP($A25,'Return Data'!$B$7:$R$2843,12,0)</f>
        <v>10.0604</v>
      </c>
      <c r="K25" s="66">
        <f t="shared" si="3"/>
        <v>5</v>
      </c>
      <c r="L25" s="65">
        <f>VLOOKUP($A25,'Return Data'!$B$7:$R$2843,13,0)</f>
        <v>7.3501000000000003</v>
      </c>
      <c r="M25" s="66">
        <f t="shared" si="4"/>
        <v>13</v>
      </c>
      <c r="N25" s="65">
        <f>VLOOKUP($A25,'Return Data'!$B$7:$R$2843,17,0)</f>
        <v>2.1324000000000001</v>
      </c>
      <c r="O25" s="66">
        <f>RANK(N25,N$8:N$28,0)</f>
        <v>14</v>
      </c>
      <c r="P25" s="65">
        <f>VLOOKUP($A25,'Return Data'!$B$7:$R$2843,14,0)</f>
        <v>3.3875000000000002</v>
      </c>
      <c r="Q25" s="66">
        <f>RANK(P25,P$8:P$28,0)</f>
        <v>11</v>
      </c>
      <c r="R25" s="65">
        <f>VLOOKUP($A25,'Return Data'!$B$7:$R$2843,16,0)</f>
        <v>7.2537000000000003</v>
      </c>
      <c r="S25" s="67">
        <f t="shared" si="5"/>
        <v>11</v>
      </c>
    </row>
    <row r="26" spans="1:19" x14ac:dyDescent="0.3">
      <c r="A26" s="82" t="s">
        <v>704</v>
      </c>
      <c r="B26" s="64">
        <f>VLOOKUP($A26,'Return Data'!$B$7:$R$2843,3,0)</f>
        <v>44302</v>
      </c>
      <c r="C26" s="65">
        <f>VLOOKUP($A26,'Return Data'!$B$7:$R$2843,4,0)</f>
        <v>36.101199999999999</v>
      </c>
      <c r="D26" s="65">
        <f>VLOOKUP($A26,'Return Data'!$B$7:$R$2843,9,0)</f>
        <v>10.2478</v>
      </c>
      <c r="E26" s="66">
        <f t="shared" si="0"/>
        <v>14</v>
      </c>
      <c r="F26" s="65">
        <f>VLOOKUP($A26,'Return Data'!$B$7:$R$2843,10,0)</f>
        <v>3.9902000000000002</v>
      </c>
      <c r="G26" s="66">
        <f t="shared" si="1"/>
        <v>14</v>
      </c>
      <c r="H26" s="65">
        <f>VLOOKUP($A26,'Return Data'!$B$7:$R$2843,11,0)</f>
        <v>6.0590000000000002</v>
      </c>
      <c r="I26" s="66">
        <f t="shared" si="2"/>
        <v>12</v>
      </c>
      <c r="J26" s="65">
        <f>VLOOKUP($A26,'Return Data'!$B$7:$R$2843,12,0)</f>
        <v>7.3535000000000004</v>
      </c>
      <c r="K26" s="66">
        <f t="shared" si="3"/>
        <v>11</v>
      </c>
      <c r="L26" s="65">
        <f>VLOOKUP($A26,'Return Data'!$B$7:$R$2843,13,0)</f>
        <v>9.5333000000000006</v>
      </c>
      <c r="M26" s="66">
        <f t="shared" si="4"/>
        <v>7</v>
      </c>
      <c r="N26" s="65">
        <f>VLOOKUP($A26,'Return Data'!$B$7:$R$2843,17,0)</f>
        <v>7.8356000000000003</v>
      </c>
      <c r="O26" s="66">
        <f>RANK(N26,N$8:N$28,0)</f>
        <v>5</v>
      </c>
      <c r="P26" s="65">
        <f>VLOOKUP($A26,'Return Data'!$B$7:$R$2843,14,0)</f>
        <v>7.7362000000000002</v>
      </c>
      <c r="Q26" s="66">
        <f>RANK(P26,P$8:P$28,0)</f>
        <v>5</v>
      </c>
      <c r="R26" s="65">
        <f>VLOOKUP($A26,'Return Data'!$B$7:$R$2843,16,0)</f>
        <v>9.1953999999999994</v>
      </c>
      <c r="S26" s="67">
        <f t="shared" si="5"/>
        <v>3</v>
      </c>
    </row>
    <row r="27" spans="1:19" x14ac:dyDescent="0.3">
      <c r="A27" s="82" t="s">
        <v>712</v>
      </c>
      <c r="B27" s="64">
        <f>VLOOKUP($A27,'Return Data'!$B$7:$R$2843,3,0)</f>
        <v>44302</v>
      </c>
      <c r="C27" s="65">
        <f>VLOOKUP($A27,'Return Data'!$B$7:$R$2843,4,0)</f>
        <v>0.62639999999999996</v>
      </c>
      <c r="D27" s="65">
        <f>VLOOKUP($A27,'Return Data'!$B$7:$R$2843,9,0)</f>
        <v>11.387</v>
      </c>
      <c r="E27" s="66">
        <f t="shared" si="0"/>
        <v>12</v>
      </c>
      <c r="F27" s="65">
        <f>VLOOKUP($A27,'Return Data'!$B$7:$R$2843,10,0)</f>
        <v>-88.328599999999994</v>
      </c>
      <c r="G27" s="66">
        <f t="shared" si="1"/>
        <v>20</v>
      </c>
      <c r="H27" s="65">
        <f>VLOOKUP($A27,'Return Data'!$B$7:$R$2843,11,0)</f>
        <v>-40.844200000000001</v>
      </c>
      <c r="I27" s="66">
        <f t="shared" si="2"/>
        <v>20</v>
      </c>
      <c r="J27" s="65">
        <f>VLOOKUP($A27,'Return Data'!$B$7:$R$2843,12,0)</f>
        <v>-24.800899999999999</v>
      </c>
      <c r="K27" s="66">
        <f t="shared" si="3"/>
        <v>20</v>
      </c>
      <c r="L27" s="65">
        <f>VLOOKUP($A27,'Return Data'!$B$7:$R$2843,13,0)</f>
        <v>-59.263800000000003</v>
      </c>
      <c r="M27" s="66">
        <f t="shared" si="4"/>
        <v>21</v>
      </c>
      <c r="N27" s="65"/>
      <c r="O27" s="66"/>
      <c r="P27" s="65"/>
      <c r="Q27" s="66"/>
      <c r="R27" s="65">
        <f>VLOOKUP($A27,'Return Data'!$B$7:$R$2843,16,0)</f>
        <v>-53.313000000000002</v>
      </c>
      <c r="S27" s="67">
        <f t="shared" si="5"/>
        <v>21</v>
      </c>
    </row>
    <row r="28" spans="1:19" x14ac:dyDescent="0.3">
      <c r="A28" s="82" t="s">
        <v>714</v>
      </c>
      <c r="B28" s="64">
        <f>VLOOKUP($A28,'Return Data'!$B$7:$R$2843,3,0)</f>
        <v>44302</v>
      </c>
      <c r="C28" s="65">
        <f>VLOOKUP($A28,'Return Data'!$B$7:$R$2843,4,0)</f>
        <v>12.506500000000001</v>
      </c>
      <c r="D28" s="65">
        <f>VLOOKUP($A28,'Return Data'!$B$7:$R$2843,9,0)</f>
        <v>10.237</v>
      </c>
      <c r="E28" s="66">
        <f t="shared" si="0"/>
        <v>15</v>
      </c>
      <c r="F28" s="65">
        <f>VLOOKUP($A28,'Return Data'!$B$7:$R$2843,10,0)</f>
        <v>4.8231000000000002</v>
      </c>
      <c r="G28" s="66">
        <f t="shared" si="1"/>
        <v>11</v>
      </c>
      <c r="H28" s="65">
        <f>VLOOKUP($A28,'Return Data'!$B$7:$R$2843,11,0)</f>
        <v>5.5926</v>
      </c>
      <c r="I28" s="66">
        <f t="shared" si="2"/>
        <v>13</v>
      </c>
      <c r="J28" s="65">
        <f>VLOOKUP($A28,'Return Data'!$B$7:$R$2843,12,0)</f>
        <v>5.9195000000000002</v>
      </c>
      <c r="K28" s="66">
        <f t="shared" si="3"/>
        <v>15</v>
      </c>
      <c r="L28" s="65">
        <f>VLOOKUP($A28,'Return Data'!$B$7:$R$2843,13,0)</f>
        <v>-2.1469999999999998</v>
      </c>
      <c r="M28" s="66">
        <f t="shared" si="4"/>
        <v>18</v>
      </c>
      <c r="N28" s="65">
        <f>VLOOKUP($A28,'Return Data'!$B$7:$R$2843,17,0)</f>
        <v>-16.752099999999999</v>
      </c>
      <c r="O28" s="66">
        <f>RANK(N28,N$8:N$28,0)</f>
        <v>17</v>
      </c>
      <c r="P28" s="65">
        <f>VLOOKUP($A28,'Return Data'!$B$7:$R$2843,14,0)</f>
        <v>-9.6229999999999993</v>
      </c>
      <c r="Q28" s="66">
        <f>RANK(P28,P$8:P$28,0)</f>
        <v>16</v>
      </c>
      <c r="R28" s="65">
        <f>VLOOKUP($A28,'Return Data'!$B$7:$R$2843,16,0)</f>
        <v>2.5827</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14.661423809523811</v>
      </c>
      <c r="E30" s="88"/>
      <c r="F30" s="89">
        <f>AVERAGE(F8:F28)</f>
        <v>-1.8770333333333331</v>
      </c>
      <c r="G30" s="88"/>
      <c r="H30" s="89">
        <f>AVERAGE(H8:H28)</f>
        <v>3.4427809523809523</v>
      </c>
      <c r="I30" s="88"/>
      <c r="J30" s="89">
        <f>AVERAGE(J8:J28)</f>
        <v>5.0518476190476198</v>
      </c>
      <c r="K30" s="88"/>
      <c r="L30" s="89">
        <f>AVERAGE(L8:L28)</f>
        <v>1.0622761904761902</v>
      </c>
      <c r="M30" s="88"/>
      <c r="N30" s="89">
        <f>AVERAGE(N8:N28)</f>
        <v>1.3199499999999997</v>
      </c>
      <c r="O30" s="88"/>
      <c r="P30" s="89">
        <f>AVERAGE(P8:P28)</f>
        <v>2.2537882352941185</v>
      </c>
      <c r="Q30" s="88"/>
      <c r="R30" s="89">
        <f>AVERAGE(R8:R28)</f>
        <v>1.3030809523809521</v>
      </c>
      <c r="S30" s="90"/>
    </row>
    <row r="31" spans="1:19" x14ac:dyDescent="0.3">
      <c r="A31" s="87" t="s">
        <v>28</v>
      </c>
      <c r="B31" s="88"/>
      <c r="C31" s="88"/>
      <c r="D31" s="89">
        <f>MIN(D8:D28)</f>
        <v>0</v>
      </c>
      <c r="E31" s="88"/>
      <c r="F31" s="89">
        <f>MIN(F8:F28)</f>
        <v>-90.602900000000005</v>
      </c>
      <c r="G31" s="88"/>
      <c r="H31" s="89">
        <f>MIN(H8:H28)</f>
        <v>-41.945799999999998</v>
      </c>
      <c r="I31" s="88"/>
      <c r="J31" s="89">
        <f>MIN(J8:J28)</f>
        <v>-30.090800000000002</v>
      </c>
      <c r="K31" s="88"/>
      <c r="L31" s="89">
        <f>MIN(L8:L28)</f>
        <v>-59.263800000000003</v>
      </c>
      <c r="M31" s="88"/>
      <c r="N31" s="89">
        <f>MIN(N8:N28)</f>
        <v>-43.8371</v>
      </c>
      <c r="O31" s="88"/>
      <c r="P31" s="89">
        <f>MIN(P8:P28)</f>
        <v>-32.254399999999997</v>
      </c>
      <c r="Q31" s="88"/>
      <c r="R31" s="89">
        <f>MIN(R8:R28)</f>
        <v>-53.313000000000002</v>
      </c>
      <c r="S31" s="90"/>
    </row>
    <row r="32" spans="1:19" ht="15" thickBot="1" x14ac:dyDescent="0.35">
      <c r="A32" s="91" t="s">
        <v>29</v>
      </c>
      <c r="B32" s="92"/>
      <c r="C32" s="92"/>
      <c r="D32" s="93">
        <f>MAX(D8:D28)</f>
        <v>55.513300000000001</v>
      </c>
      <c r="E32" s="92"/>
      <c r="F32" s="93">
        <f>MAX(F8:F28)</f>
        <v>24.488099999999999</v>
      </c>
      <c r="G32" s="92"/>
      <c r="H32" s="93">
        <f>MAX(H8:H28)</f>
        <v>21.348800000000001</v>
      </c>
      <c r="I32" s="92"/>
      <c r="J32" s="93">
        <f>MAX(J8:J28)</f>
        <v>17.404399999999999</v>
      </c>
      <c r="K32" s="92"/>
      <c r="L32" s="93">
        <f>MAX(L8:L28)</f>
        <v>13.0122</v>
      </c>
      <c r="M32" s="92"/>
      <c r="N32" s="93">
        <f>MAX(N8:N28)</f>
        <v>9.9266000000000005</v>
      </c>
      <c r="O32" s="92"/>
      <c r="P32" s="93">
        <f>MAX(P8:P28)</f>
        <v>9.0335000000000001</v>
      </c>
      <c r="Q32" s="92"/>
      <c r="R32" s="93">
        <f>MAX(R8:R28)</f>
        <v>9.7205999999999992</v>
      </c>
      <c r="S32" s="94"/>
    </row>
    <row r="33" spans="1:1" x14ac:dyDescent="0.3">
      <c r="A33" s="112" t="s">
        <v>433</v>
      </c>
    </row>
    <row r="34" spans="1:1" x14ac:dyDescent="0.3">
      <c r="A34" s="14" t="s">
        <v>340</v>
      </c>
    </row>
  </sheetData>
  <sheetProtection algorithmName="SHA-512" hashValue="Gh0a3eGxb++zzsF25PlfAYA7YmHxfSknIpzaQsxBhlU38VKXH2qj2+6+Cw9KxiQqwEqAs458EcB37Q3kCB4qHQ==" saltValue="Xed7KV23muOEcUt49ynZ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1616</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44302</v>
      </c>
      <c r="C8" s="65">
        <f>VLOOKUP($A8,'Return Data'!$B$7:$R$2843,4,0)</f>
        <v>15.401899999999999</v>
      </c>
      <c r="D8" s="65">
        <f>VLOOKUP($A8,'Return Data'!$B$7:$R$2843,9,0)</f>
        <v>13.101800000000001</v>
      </c>
      <c r="E8" s="66">
        <f t="shared" ref="E8:E28" si="0">RANK(D8,D$8:D$28,0)</f>
        <v>5</v>
      </c>
      <c r="F8" s="65">
        <f>VLOOKUP($A8,'Return Data'!$B$7:$R$2843,10,0)</f>
        <v>7.9137000000000004</v>
      </c>
      <c r="G8" s="66">
        <f t="shared" ref="G8:G28" si="1">RANK(F8,F$8:F$28,0)</f>
        <v>5</v>
      </c>
      <c r="H8" s="65">
        <f>VLOOKUP($A8,'Return Data'!$B$7:$R$2843,11,0)</f>
        <v>8.3056999999999999</v>
      </c>
      <c r="I8" s="66">
        <f t="shared" ref="I8:I28" si="2">RANK(H8,H$8:H$28,0)</f>
        <v>7</v>
      </c>
      <c r="J8" s="65">
        <f>VLOOKUP($A8,'Return Data'!$B$7:$R$2843,12,0)</f>
        <v>9.7489000000000008</v>
      </c>
      <c r="K8" s="66">
        <f t="shared" ref="K8:K28" si="3">RANK(J8,J$8:J$28,0)</f>
        <v>4</v>
      </c>
      <c r="L8" s="65">
        <f>VLOOKUP($A8,'Return Data'!$B$7:$R$2843,13,0)</f>
        <v>11.1778</v>
      </c>
      <c r="M8" s="66">
        <f>RANK(L8,L$8:L$28,0)</f>
        <v>4</v>
      </c>
      <c r="N8" s="65">
        <f>VLOOKUP($A8,'Return Data'!$B$7:$R$2843,17,0)</f>
        <v>6.1058000000000003</v>
      </c>
      <c r="O8" s="66">
        <f>RANK(N8,N$8:N$28,0)</f>
        <v>6</v>
      </c>
      <c r="P8" s="65">
        <f>VLOOKUP($A8,'Return Data'!$B$7:$R$2843,14,0)</f>
        <v>5.8808999999999996</v>
      </c>
      <c r="Q8" s="66">
        <f>RANK(P8,P$8:P$28,0)</f>
        <v>7</v>
      </c>
      <c r="R8" s="65">
        <f>VLOOKUP($A8,'Return Data'!$B$7:$R$2843,16,0)</f>
        <v>7.4474999999999998</v>
      </c>
      <c r="S8" s="67">
        <f>RANK(R8,R$8:R$28,0)</f>
        <v>7</v>
      </c>
    </row>
    <row r="9" spans="1:19" x14ac:dyDescent="0.3">
      <c r="A9" s="82" t="s">
        <v>657</v>
      </c>
      <c r="B9" s="64">
        <f>VLOOKUP($A9,'Return Data'!$B$7:$R$2843,3,0)</f>
        <v>44302</v>
      </c>
      <c r="C9" s="65">
        <f>VLOOKUP($A9,'Return Data'!$B$7:$R$2843,4,0)</f>
        <v>0.39800000000000002</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ref="M9:M28" si="4">RANK(L9,L$8:L$28,0)</f>
        <v>17</v>
      </c>
      <c r="N9" s="65"/>
      <c r="O9" s="66"/>
      <c r="P9" s="65"/>
      <c r="Q9" s="66"/>
      <c r="R9" s="65">
        <f>VLOOKUP($A9,'Return Data'!$B$7:$R$2843,16,0)</f>
        <v>-17.8415</v>
      </c>
      <c r="S9" s="67">
        <f t="shared" ref="S9:S28" si="5">RANK(R9,R$8:R$28,0)</f>
        <v>20</v>
      </c>
    </row>
    <row r="10" spans="1:19" x14ac:dyDescent="0.3">
      <c r="A10" s="82" t="s">
        <v>659</v>
      </c>
      <c r="B10" s="64">
        <f>VLOOKUP($A10,'Return Data'!$B$7:$R$2843,3,0)</f>
        <v>44302</v>
      </c>
      <c r="C10" s="65">
        <f>VLOOKUP($A10,'Return Data'!$B$7:$R$2843,4,0)</f>
        <v>16.348099999999999</v>
      </c>
      <c r="D10" s="65">
        <f>VLOOKUP($A10,'Return Data'!$B$7:$R$2843,9,0)</f>
        <v>10.6759</v>
      </c>
      <c r="E10" s="66">
        <f t="shared" si="0"/>
        <v>12</v>
      </c>
      <c r="F10" s="65">
        <f>VLOOKUP($A10,'Return Data'!$B$7:$R$2843,10,0)</f>
        <v>6.5023999999999997</v>
      </c>
      <c r="G10" s="66">
        <f t="shared" si="1"/>
        <v>7</v>
      </c>
      <c r="H10" s="65">
        <f>VLOOKUP($A10,'Return Data'!$B$7:$R$2843,11,0)</f>
        <v>7.2173999999999996</v>
      </c>
      <c r="I10" s="66">
        <f t="shared" si="2"/>
        <v>8</v>
      </c>
      <c r="J10" s="65">
        <f>VLOOKUP($A10,'Return Data'!$B$7:$R$2843,12,0)</f>
        <v>7.6870000000000003</v>
      </c>
      <c r="K10" s="66">
        <f t="shared" si="3"/>
        <v>8</v>
      </c>
      <c r="L10" s="65">
        <f>VLOOKUP($A10,'Return Data'!$B$7:$R$2843,13,0)</f>
        <v>8.2742000000000004</v>
      </c>
      <c r="M10" s="66">
        <f t="shared" si="4"/>
        <v>8</v>
      </c>
      <c r="N10" s="65">
        <f>VLOOKUP($A10,'Return Data'!$B$7:$R$2843,17,0)</f>
        <v>5.9194000000000004</v>
      </c>
      <c r="O10" s="66">
        <f t="shared" ref="O10:O28" si="6">RANK(N10,N$8:N$28,0)</f>
        <v>7</v>
      </c>
      <c r="P10" s="65">
        <f>VLOOKUP($A10,'Return Data'!$B$7:$R$2843,14,0)</f>
        <v>6.0914000000000001</v>
      </c>
      <c r="Q10" s="66">
        <f t="shared" ref="Q10:Q28" si="7">RANK(P10,P$8:P$28,0)</f>
        <v>6</v>
      </c>
      <c r="R10" s="65">
        <f>VLOOKUP($A10,'Return Data'!$B$7:$R$2843,16,0)</f>
        <v>7.5431999999999997</v>
      </c>
      <c r="S10" s="67">
        <f t="shared" si="5"/>
        <v>6</v>
      </c>
    </row>
    <row r="11" spans="1:19" x14ac:dyDescent="0.3">
      <c r="A11" s="82" t="s">
        <v>660</v>
      </c>
      <c r="B11" s="64">
        <f>VLOOKUP($A11,'Return Data'!$B$7:$R$2843,3,0)</f>
        <v>44302</v>
      </c>
      <c r="C11" s="65">
        <f>VLOOKUP($A11,'Return Data'!$B$7:$R$2843,4,0)</f>
        <v>15.581799999999999</v>
      </c>
      <c r="D11" s="65">
        <f>VLOOKUP($A11,'Return Data'!$B$7:$R$2843,9,0)</f>
        <v>54.786499999999997</v>
      </c>
      <c r="E11" s="66">
        <f t="shared" si="0"/>
        <v>1</v>
      </c>
      <c r="F11" s="65">
        <f>VLOOKUP($A11,'Return Data'!$B$7:$R$2843,10,0)</f>
        <v>23.736799999999999</v>
      </c>
      <c r="G11" s="66">
        <f t="shared" si="1"/>
        <v>1</v>
      </c>
      <c r="H11" s="65">
        <f>VLOOKUP($A11,'Return Data'!$B$7:$R$2843,11,0)</f>
        <v>16.908999999999999</v>
      </c>
      <c r="I11" s="66">
        <f t="shared" si="2"/>
        <v>2</v>
      </c>
      <c r="J11" s="65">
        <f>VLOOKUP($A11,'Return Data'!$B$7:$R$2843,12,0)</f>
        <v>16.5962</v>
      </c>
      <c r="K11" s="66">
        <f t="shared" si="3"/>
        <v>1</v>
      </c>
      <c r="L11" s="65">
        <f>VLOOKUP($A11,'Return Data'!$B$7:$R$2843,13,0)</f>
        <v>10.750400000000001</v>
      </c>
      <c r="M11" s="66">
        <f t="shared" si="4"/>
        <v>5</v>
      </c>
      <c r="N11" s="65">
        <f>VLOOKUP($A11,'Return Data'!$B$7:$R$2843,17,0)</f>
        <v>4.5054999999999996</v>
      </c>
      <c r="O11" s="66">
        <f t="shared" si="6"/>
        <v>9</v>
      </c>
      <c r="P11" s="65">
        <f>VLOOKUP($A11,'Return Data'!$B$7:$R$2843,14,0)</f>
        <v>4.8470000000000004</v>
      </c>
      <c r="Q11" s="66">
        <f t="shared" si="7"/>
        <v>8</v>
      </c>
      <c r="R11" s="65">
        <f>VLOOKUP($A11,'Return Data'!$B$7:$R$2843,16,0)</f>
        <v>7.3750999999999998</v>
      </c>
      <c r="S11" s="67">
        <f t="shared" si="5"/>
        <v>8</v>
      </c>
    </row>
    <row r="12" spans="1:19" x14ac:dyDescent="0.3">
      <c r="A12" s="82" t="s">
        <v>665</v>
      </c>
      <c r="B12" s="64">
        <f>VLOOKUP($A12,'Return Data'!$B$7:$R$2843,3,0)</f>
        <v>44302</v>
      </c>
      <c r="C12" s="65">
        <f>VLOOKUP($A12,'Return Data'!$B$7:$R$2843,4,0)</f>
        <v>4.1333000000000002</v>
      </c>
      <c r="D12" s="65">
        <f>VLOOKUP($A12,'Return Data'!$B$7:$R$2843,9,0)</f>
        <v>39.359200000000001</v>
      </c>
      <c r="E12" s="66">
        <f t="shared" si="0"/>
        <v>2</v>
      </c>
      <c r="F12" s="65">
        <f>VLOOKUP($A12,'Return Data'!$B$7:$R$2843,10,0)</f>
        <v>16.277799999999999</v>
      </c>
      <c r="G12" s="66">
        <f t="shared" si="1"/>
        <v>3</v>
      </c>
      <c r="H12" s="65">
        <f>VLOOKUP($A12,'Return Data'!$B$7:$R$2843,11,0)</f>
        <v>10.594799999999999</v>
      </c>
      <c r="I12" s="66">
        <f t="shared" si="2"/>
        <v>4</v>
      </c>
      <c r="J12" s="65">
        <f>VLOOKUP($A12,'Return Data'!$B$7:$R$2843,12,0)</f>
        <v>13.811999999999999</v>
      </c>
      <c r="K12" s="66">
        <f t="shared" si="3"/>
        <v>3</v>
      </c>
      <c r="L12" s="65">
        <f>VLOOKUP($A12,'Return Data'!$B$7:$R$2843,13,0)</f>
        <v>-43.373199999999997</v>
      </c>
      <c r="M12" s="66">
        <f t="shared" si="4"/>
        <v>20</v>
      </c>
      <c r="N12" s="65">
        <f>VLOOKUP($A12,'Return Data'!$B$7:$R$2843,17,0)</f>
        <v>-43.991100000000003</v>
      </c>
      <c r="O12" s="66">
        <f t="shared" si="6"/>
        <v>18</v>
      </c>
      <c r="P12" s="65">
        <f>VLOOKUP($A12,'Return Data'!$B$7:$R$2843,14,0)</f>
        <v>-32.425899999999999</v>
      </c>
      <c r="Q12" s="66">
        <f t="shared" si="7"/>
        <v>17</v>
      </c>
      <c r="R12" s="65">
        <f>VLOOKUP($A12,'Return Data'!$B$7:$R$2843,16,0)</f>
        <v>-13.408200000000001</v>
      </c>
      <c r="S12" s="67">
        <f t="shared" si="5"/>
        <v>18</v>
      </c>
    </row>
    <row r="13" spans="1:19" x14ac:dyDescent="0.3">
      <c r="A13" s="82" t="s">
        <v>667</v>
      </c>
      <c r="B13" s="64">
        <f>VLOOKUP($A13,'Return Data'!$B$7:$R$2843,3,0)</f>
        <v>44302</v>
      </c>
      <c r="C13" s="65">
        <f>VLOOKUP($A13,'Return Data'!$B$7:$R$2843,4,0)</f>
        <v>30.315200000000001</v>
      </c>
      <c r="D13" s="65">
        <f>VLOOKUP($A13,'Return Data'!$B$7:$R$2843,9,0)</f>
        <v>4.7888999999999999</v>
      </c>
      <c r="E13" s="66">
        <f t="shared" si="0"/>
        <v>19</v>
      </c>
      <c r="F13" s="65">
        <f>VLOOKUP($A13,'Return Data'!$B$7:$R$2843,10,0)</f>
        <v>4.0346000000000002</v>
      </c>
      <c r="G13" s="66">
        <f t="shared" si="1"/>
        <v>10</v>
      </c>
      <c r="H13" s="65">
        <f>VLOOKUP($A13,'Return Data'!$B$7:$R$2843,11,0)</f>
        <v>4.0218999999999996</v>
      </c>
      <c r="I13" s="66">
        <f t="shared" si="2"/>
        <v>15</v>
      </c>
      <c r="J13" s="65">
        <f>VLOOKUP($A13,'Return Data'!$B$7:$R$2843,12,0)</f>
        <v>6.2972999999999999</v>
      </c>
      <c r="K13" s="66">
        <f t="shared" si="3"/>
        <v>12</v>
      </c>
      <c r="L13" s="65">
        <f>VLOOKUP($A13,'Return Data'!$B$7:$R$2843,13,0)</f>
        <v>4.0625999999999998</v>
      </c>
      <c r="M13" s="66">
        <f t="shared" si="4"/>
        <v>16</v>
      </c>
      <c r="N13" s="65">
        <f>VLOOKUP($A13,'Return Data'!$B$7:$R$2843,17,0)</f>
        <v>3.8437999999999999</v>
      </c>
      <c r="O13" s="66">
        <f t="shared" si="6"/>
        <v>11</v>
      </c>
      <c r="P13" s="65">
        <f>VLOOKUP($A13,'Return Data'!$B$7:$R$2843,14,0)</f>
        <v>1.8502000000000001</v>
      </c>
      <c r="Q13" s="66">
        <f t="shared" si="7"/>
        <v>12</v>
      </c>
      <c r="R13" s="65">
        <f>VLOOKUP($A13,'Return Data'!$B$7:$R$2843,16,0)</f>
        <v>6.3773</v>
      </c>
      <c r="S13" s="67">
        <f t="shared" si="5"/>
        <v>11</v>
      </c>
    </row>
    <row r="14" spans="1:19" x14ac:dyDescent="0.3">
      <c r="A14" s="82" t="s">
        <v>668</v>
      </c>
      <c r="B14" s="64">
        <f>VLOOKUP($A14,'Return Data'!$B$7:$R$2843,3,0)</f>
        <v>44302</v>
      </c>
      <c r="C14" s="65">
        <f>VLOOKUP($A14,'Return Data'!$B$7:$R$2843,4,0)</f>
        <v>20.878399999999999</v>
      </c>
      <c r="D14" s="65">
        <f>VLOOKUP($A14,'Return Data'!$B$7:$R$2843,9,0)</f>
        <v>28.025300000000001</v>
      </c>
      <c r="E14" s="66">
        <f t="shared" si="0"/>
        <v>3</v>
      </c>
      <c r="F14" s="65">
        <f>VLOOKUP($A14,'Return Data'!$B$7:$R$2843,10,0)</f>
        <v>17.3171</v>
      </c>
      <c r="G14" s="66">
        <f t="shared" si="1"/>
        <v>2</v>
      </c>
      <c r="H14" s="65">
        <f>VLOOKUP($A14,'Return Data'!$B$7:$R$2843,11,0)</f>
        <v>20.8126</v>
      </c>
      <c r="I14" s="66">
        <f t="shared" si="2"/>
        <v>1</v>
      </c>
      <c r="J14" s="65">
        <f>VLOOKUP($A14,'Return Data'!$B$7:$R$2843,12,0)</f>
        <v>14.924799999999999</v>
      </c>
      <c r="K14" s="66">
        <f t="shared" si="3"/>
        <v>2</v>
      </c>
      <c r="L14" s="65">
        <f>VLOOKUP($A14,'Return Data'!$B$7:$R$2843,13,0)</f>
        <v>12.409599999999999</v>
      </c>
      <c r="M14" s="66">
        <f t="shared" si="4"/>
        <v>1</v>
      </c>
      <c r="N14" s="65">
        <f>VLOOKUP($A14,'Return Data'!$B$7:$R$2843,17,0)</f>
        <v>3.4550999999999998</v>
      </c>
      <c r="O14" s="66">
        <f t="shared" si="6"/>
        <v>12</v>
      </c>
      <c r="P14" s="65">
        <f>VLOOKUP($A14,'Return Data'!$B$7:$R$2843,14,0)</f>
        <v>4.8452000000000002</v>
      </c>
      <c r="Q14" s="66">
        <f t="shared" si="7"/>
        <v>9</v>
      </c>
      <c r="R14" s="65">
        <f>VLOOKUP($A14,'Return Data'!$B$7:$R$2843,16,0)</f>
        <v>8.1782000000000004</v>
      </c>
      <c r="S14" s="67">
        <f t="shared" si="5"/>
        <v>3</v>
      </c>
    </row>
    <row r="15" spans="1:19" x14ac:dyDescent="0.3">
      <c r="A15" s="82" t="s">
        <v>676</v>
      </c>
      <c r="B15" s="64">
        <f>VLOOKUP($A15,'Return Data'!$B$7:$R$2843,3,0)</f>
        <v>44302</v>
      </c>
      <c r="C15" s="65">
        <f>VLOOKUP($A15,'Return Data'!$B$7:$R$2843,4,0)</f>
        <v>18.285299999999999</v>
      </c>
      <c r="D15" s="65">
        <f>VLOOKUP($A15,'Return Data'!$B$7:$R$2843,9,0)</f>
        <v>11.64</v>
      </c>
      <c r="E15" s="66">
        <f t="shared" si="0"/>
        <v>9</v>
      </c>
      <c r="F15" s="65">
        <f>VLOOKUP($A15,'Return Data'!$B$7:$R$2843,10,0)</f>
        <v>4.9183000000000003</v>
      </c>
      <c r="G15" s="66">
        <f t="shared" si="1"/>
        <v>8</v>
      </c>
      <c r="H15" s="65">
        <f>VLOOKUP($A15,'Return Data'!$B$7:$R$2843,11,0)</f>
        <v>8.6969999999999992</v>
      </c>
      <c r="I15" s="66">
        <f t="shared" si="2"/>
        <v>5</v>
      </c>
      <c r="J15" s="65">
        <f>VLOOKUP($A15,'Return Data'!$B$7:$R$2843,12,0)</f>
        <v>9.0540000000000003</v>
      </c>
      <c r="K15" s="66">
        <f t="shared" si="3"/>
        <v>5</v>
      </c>
      <c r="L15" s="65">
        <f>VLOOKUP($A15,'Return Data'!$B$7:$R$2843,13,0)</f>
        <v>11.2874</v>
      </c>
      <c r="M15" s="66">
        <f t="shared" si="4"/>
        <v>3</v>
      </c>
      <c r="N15" s="65">
        <f>VLOOKUP($A15,'Return Data'!$B$7:$R$2843,17,0)</f>
        <v>9.4248999999999992</v>
      </c>
      <c r="O15" s="66">
        <f t="shared" si="6"/>
        <v>1</v>
      </c>
      <c r="P15" s="65">
        <f>VLOOKUP($A15,'Return Data'!$B$7:$R$2843,14,0)</f>
        <v>8.1631</v>
      </c>
      <c r="Q15" s="66">
        <f t="shared" si="7"/>
        <v>2</v>
      </c>
      <c r="R15" s="65">
        <f>VLOOKUP($A15,'Return Data'!$B$7:$R$2843,16,0)</f>
        <v>8.9168000000000003</v>
      </c>
      <c r="S15" s="67">
        <f t="shared" si="5"/>
        <v>1</v>
      </c>
    </row>
    <row r="16" spans="1:19" x14ac:dyDescent="0.3">
      <c r="A16" s="82" t="s">
        <v>678</v>
      </c>
      <c r="B16" s="64">
        <f>VLOOKUP($A16,'Return Data'!$B$7:$R$2843,3,0)</f>
        <v>44302</v>
      </c>
      <c r="C16" s="65">
        <f>VLOOKUP($A16,'Return Data'!$B$7:$R$2843,4,0)</f>
        <v>23.640899999999998</v>
      </c>
      <c r="D16" s="65">
        <f>VLOOKUP($A16,'Return Data'!$B$7:$R$2843,9,0)</f>
        <v>8.9678000000000004</v>
      </c>
      <c r="E16" s="66">
        <f t="shared" si="0"/>
        <v>17</v>
      </c>
      <c r="F16" s="65">
        <f>VLOOKUP($A16,'Return Data'!$B$7:$R$2843,10,0)</f>
        <v>4.1760000000000002</v>
      </c>
      <c r="G16" s="66">
        <f t="shared" si="1"/>
        <v>9</v>
      </c>
      <c r="H16" s="65">
        <f>VLOOKUP($A16,'Return Data'!$B$7:$R$2843,11,0)</f>
        <v>6.3367000000000004</v>
      </c>
      <c r="I16" s="66">
        <f t="shared" si="2"/>
        <v>10</v>
      </c>
      <c r="J16" s="65">
        <f>VLOOKUP($A16,'Return Data'!$B$7:$R$2843,12,0)</f>
        <v>7.1220999999999997</v>
      </c>
      <c r="K16" s="66">
        <f t="shared" si="3"/>
        <v>10</v>
      </c>
      <c r="L16" s="65">
        <f>VLOOKUP($A16,'Return Data'!$B$7:$R$2843,13,0)</f>
        <v>9.1590000000000007</v>
      </c>
      <c r="M16" s="66">
        <f t="shared" si="4"/>
        <v>6</v>
      </c>
      <c r="N16" s="65">
        <f>VLOOKUP($A16,'Return Data'!$B$7:$R$2843,17,0)</f>
        <v>8.9665999999999997</v>
      </c>
      <c r="O16" s="66">
        <f t="shared" si="6"/>
        <v>2</v>
      </c>
      <c r="P16" s="65">
        <f>VLOOKUP($A16,'Return Data'!$B$7:$R$2843,14,0)</f>
        <v>8.2502999999999993</v>
      </c>
      <c r="Q16" s="66">
        <f t="shared" si="7"/>
        <v>1</v>
      </c>
      <c r="R16" s="65">
        <f>VLOOKUP($A16,'Return Data'!$B$7:$R$2843,16,0)</f>
        <v>8.6462000000000003</v>
      </c>
      <c r="S16" s="67">
        <f t="shared" si="5"/>
        <v>2</v>
      </c>
    </row>
    <row r="17" spans="1:19" x14ac:dyDescent="0.3">
      <c r="A17" s="82" t="s">
        <v>680</v>
      </c>
      <c r="B17" s="64">
        <f>VLOOKUP($A17,'Return Data'!$B$7:$R$2843,3,0)</f>
        <v>44302</v>
      </c>
      <c r="C17" s="65">
        <f>VLOOKUP($A17,'Return Data'!$B$7:$R$2843,4,0)</f>
        <v>13.180199999999999</v>
      </c>
      <c r="D17" s="65">
        <f>VLOOKUP($A17,'Return Data'!$B$7:$R$2843,9,0)</f>
        <v>4.6367000000000003</v>
      </c>
      <c r="E17" s="66">
        <f t="shared" si="0"/>
        <v>20</v>
      </c>
      <c r="F17" s="65">
        <f>VLOOKUP($A17,'Return Data'!$B$7:$R$2843,10,0)</f>
        <v>0.95779999999999998</v>
      </c>
      <c r="G17" s="66">
        <f t="shared" si="1"/>
        <v>18</v>
      </c>
      <c r="H17" s="65">
        <f>VLOOKUP($A17,'Return Data'!$B$7:$R$2843,11,0)</f>
        <v>6.0876999999999999</v>
      </c>
      <c r="I17" s="66">
        <f t="shared" si="2"/>
        <v>11</v>
      </c>
      <c r="J17" s="65">
        <f>VLOOKUP($A17,'Return Data'!$B$7:$R$2843,12,0)</f>
        <v>7.6127000000000002</v>
      </c>
      <c r="K17" s="66">
        <f t="shared" si="3"/>
        <v>9</v>
      </c>
      <c r="L17" s="65">
        <f>VLOOKUP($A17,'Return Data'!$B$7:$R$2843,13,0)</f>
        <v>11.382300000000001</v>
      </c>
      <c r="M17" s="66">
        <f t="shared" si="4"/>
        <v>2</v>
      </c>
      <c r="N17" s="65">
        <f>VLOOKUP($A17,'Return Data'!$B$7:$R$2843,17,0)</f>
        <v>-4.9249999999999998</v>
      </c>
      <c r="O17" s="66">
        <f t="shared" si="6"/>
        <v>16</v>
      </c>
      <c r="P17" s="65">
        <f>VLOOKUP($A17,'Return Data'!$B$7:$R$2843,14,0)</f>
        <v>-1.7564</v>
      </c>
      <c r="Q17" s="66">
        <f t="shared" si="7"/>
        <v>15</v>
      </c>
      <c r="R17" s="65">
        <f>VLOOKUP($A17,'Return Data'!$B$7:$R$2843,16,0)</f>
        <v>3.9510000000000001</v>
      </c>
      <c r="S17" s="67">
        <f t="shared" si="5"/>
        <v>16</v>
      </c>
    </row>
    <row r="18" spans="1:19" x14ac:dyDescent="0.3">
      <c r="A18" s="82" t="s">
        <v>683</v>
      </c>
      <c r="B18" s="64">
        <f>VLOOKUP($A18,'Return Data'!$B$7:$R$2843,3,0)</f>
        <v>44302</v>
      </c>
      <c r="C18" s="65">
        <f>VLOOKUP($A18,'Return Data'!$B$7:$R$2843,4,0)</f>
        <v>13.0586</v>
      </c>
      <c r="D18" s="65">
        <f>VLOOKUP($A18,'Return Data'!$B$7:$R$2843,9,0)</f>
        <v>14.346500000000001</v>
      </c>
      <c r="E18" s="66">
        <f t="shared" si="0"/>
        <v>4</v>
      </c>
      <c r="F18" s="65">
        <f>VLOOKUP($A18,'Return Data'!$B$7:$R$2843,10,0)</f>
        <v>2.3262999999999998</v>
      </c>
      <c r="G18" s="66">
        <f t="shared" si="1"/>
        <v>15</v>
      </c>
      <c r="H18" s="65">
        <f>VLOOKUP($A18,'Return Data'!$B$7:$R$2843,11,0)</f>
        <v>4.3559000000000001</v>
      </c>
      <c r="I18" s="66">
        <f t="shared" si="2"/>
        <v>14</v>
      </c>
      <c r="J18" s="65">
        <f>VLOOKUP($A18,'Return Data'!$B$7:$R$2843,12,0)</f>
        <v>4.4550999999999998</v>
      </c>
      <c r="K18" s="66">
        <f t="shared" si="3"/>
        <v>16</v>
      </c>
      <c r="L18" s="65">
        <f>VLOOKUP($A18,'Return Data'!$B$7:$R$2843,13,0)</f>
        <v>6.9482999999999997</v>
      </c>
      <c r="M18" s="66">
        <f t="shared" si="4"/>
        <v>11</v>
      </c>
      <c r="N18" s="65">
        <f>VLOOKUP($A18,'Return Data'!$B$7:$R$2843,17,0)</f>
        <v>7.2962999999999996</v>
      </c>
      <c r="O18" s="66">
        <f t="shared" si="6"/>
        <v>3</v>
      </c>
      <c r="P18" s="65">
        <f>VLOOKUP($A18,'Return Data'!$B$7:$R$2843,14,0)</f>
        <v>6.7363</v>
      </c>
      <c r="Q18" s="66">
        <f t="shared" si="7"/>
        <v>5</v>
      </c>
      <c r="R18" s="65">
        <f>VLOOKUP($A18,'Return Data'!$B$7:$R$2843,16,0)</f>
        <v>6.6860999999999997</v>
      </c>
      <c r="S18" s="67">
        <f t="shared" si="5"/>
        <v>10</v>
      </c>
    </row>
    <row r="19" spans="1:19" x14ac:dyDescent="0.3">
      <c r="A19" s="82" t="s">
        <v>684</v>
      </c>
      <c r="B19" s="64">
        <f>VLOOKUP($A19,'Return Data'!$B$7:$R$2843,3,0)</f>
        <v>44302</v>
      </c>
      <c r="C19" s="65">
        <f>VLOOKUP($A19,'Return Data'!$B$7:$R$2843,4,0)</f>
        <v>1445.9112</v>
      </c>
      <c r="D19" s="65">
        <f>VLOOKUP($A19,'Return Data'!$B$7:$R$2843,9,0)</f>
        <v>12.199400000000001</v>
      </c>
      <c r="E19" s="66">
        <f t="shared" si="0"/>
        <v>6</v>
      </c>
      <c r="F19" s="65">
        <f>VLOOKUP($A19,'Return Data'!$B$7:$R$2843,10,0)</f>
        <v>1.9323999999999999</v>
      </c>
      <c r="G19" s="66">
        <f t="shared" si="1"/>
        <v>17</v>
      </c>
      <c r="H19" s="65">
        <f>VLOOKUP($A19,'Return Data'!$B$7:$R$2843,11,0)</f>
        <v>2.1122000000000001</v>
      </c>
      <c r="I19" s="66">
        <f t="shared" si="2"/>
        <v>18</v>
      </c>
      <c r="J19" s="65">
        <f>VLOOKUP($A19,'Return Data'!$B$7:$R$2843,12,0)</f>
        <v>3.1194999999999999</v>
      </c>
      <c r="K19" s="66">
        <f t="shared" si="3"/>
        <v>18</v>
      </c>
      <c r="L19" s="65">
        <f>VLOOKUP($A19,'Return Data'!$B$7:$R$2843,13,0)</f>
        <v>6.6501999999999999</v>
      </c>
      <c r="M19" s="66">
        <f t="shared" si="4"/>
        <v>12</v>
      </c>
      <c r="N19" s="65">
        <f>VLOOKUP($A19,'Return Data'!$B$7:$R$2843,17,0)</f>
        <v>4.2701000000000002</v>
      </c>
      <c r="O19" s="66">
        <f t="shared" si="6"/>
        <v>10</v>
      </c>
      <c r="P19" s="65">
        <f>VLOOKUP($A19,'Return Data'!$B$7:$R$2843,14,0)</f>
        <v>1.7250000000000001</v>
      </c>
      <c r="Q19" s="66">
        <f t="shared" si="7"/>
        <v>13</v>
      </c>
      <c r="R19" s="65">
        <f>VLOOKUP($A19,'Return Data'!$B$7:$R$2843,16,0)</f>
        <v>5.7289000000000003</v>
      </c>
      <c r="S19" s="67">
        <f t="shared" si="5"/>
        <v>15</v>
      </c>
    </row>
    <row r="20" spans="1:19" x14ac:dyDescent="0.3">
      <c r="A20" s="82" t="s">
        <v>686</v>
      </c>
      <c r="B20" s="64">
        <f>VLOOKUP($A20,'Return Data'!$B$7:$R$2843,3,0)</f>
        <v>44302</v>
      </c>
      <c r="C20" s="65">
        <f>VLOOKUP($A20,'Return Data'!$B$7:$R$2843,4,0)</f>
        <v>23.398800000000001</v>
      </c>
      <c r="D20" s="65">
        <f>VLOOKUP($A20,'Return Data'!$B$7:$R$2843,9,0)</f>
        <v>11.678100000000001</v>
      </c>
      <c r="E20" s="66">
        <f t="shared" si="0"/>
        <v>7</v>
      </c>
      <c r="F20" s="65">
        <f>VLOOKUP($A20,'Return Data'!$B$7:$R$2843,10,0)</f>
        <v>3.4405000000000001</v>
      </c>
      <c r="G20" s="66">
        <f t="shared" si="1"/>
        <v>13</v>
      </c>
      <c r="H20" s="65">
        <f>VLOOKUP($A20,'Return Data'!$B$7:$R$2843,11,0)</f>
        <v>6.6227999999999998</v>
      </c>
      <c r="I20" s="66">
        <f t="shared" si="2"/>
        <v>9</v>
      </c>
      <c r="J20" s="65">
        <f>VLOOKUP($A20,'Return Data'!$B$7:$R$2843,12,0)</f>
        <v>5.9310999999999998</v>
      </c>
      <c r="K20" s="66">
        <f t="shared" si="3"/>
        <v>14</v>
      </c>
      <c r="L20" s="65">
        <f>VLOOKUP($A20,'Return Data'!$B$7:$R$2843,13,0)</f>
        <v>7.8861999999999997</v>
      </c>
      <c r="M20" s="66">
        <f t="shared" si="4"/>
        <v>10</v>
      </c>
      <c r="N20" s="65">
        <f>VLOOKUP($A20,'Return Data'!$B$7:$R$2843,17,0)</f>
        <v>7.1531000000000002</v>
      </c>
      <c r="O20" s="66">
        <f t="shared" si="6"/>
        <v>5</v>
      </c>
      <c r="P20" s="65">
        <f>VLOOKUP($A20,'Return Data'!$B$7:$R$2843,14,0)</f>
        <v>6.8722000000000003</v>
      </c>
      <c r="Q20" s="66">
        <f t="shared" si="7"/>
        <v>4</v>
      </c>
      <c r="R20" s="65">
        <f>VLOOKUP($A20,'Return Data'!$B$7:$R$2843,16,0)</f>
        <v>8.0807000000000002</v>
      </c>
      <c r="S20" s="67">
        <f t="shared" si="5"/>
        <v>4</v>
      </c>
    </row>
    <row r="21" spans="1:19" x14ac:dyDescent="0.3">
      <c r="A21" s="82" t="s">
        <v>688</v>
      </c>
      <c r="B21" s="64">
        <f>VLOOKUP($A21,'Return Data'!$B$7:$R$2843,3,0)</f>
        <v>44302</v>
      </c>
      <c r="C21" s="65">
        <f>VLOOKUP($A21,'Return Data'!$B$7:$R$2843,4,0)</f>
        <v>22.357199999999999</v>
      </c>
      <c r="D21" s="65">
        <f>VLOOKUP($A21,'Return Data'!$B$7:$R$2843,9,0)</f>
        <v>10.065099999999999</v>
      </c>
      <c r="E21" s="66">
        <f t="shared" si="0"/>
        <v>13</v>
      </c>
      <c r="F21" s="65">
        <f>VLOOKUP($A21,'Return Data'!$B$7:$R$2843,10,0)</f>
        <v>3.6132</v>
      </c>
      <c r="G21" s="66">
        <f t="shared" si="1"/>
        <v>12</v>
      </c>
      <c r="H21" s="65">
        <f>VLOOKUP($A21,'Return Data'!$B$7:$R$2843,11,0)</f>
        <v>3.9813000000000001</v>
      </c>
      <c r="I21" s="66">
        <f t="shared" si="2"/>
        <v>16</v>
      </c>
      <c r="J21" s="65">
        <f>VLOOKUP($A21,'Return Data'!$B$7:$R$2843,12,0)</f>
        <v>5.9954999999999998</v>
      </c>
      <c r="K21" s="66">
        <f t="shared" si="3"/>
        <v>13</v>
      </c>
      <c r="L21" s="65">
        <f>VLOOKUP($A21,'Return Data'!$B$7:$R$2843,13,0)</f>
        <v>5.6478999999999999</v>
      </c>
      <c r="M21" s="66">
        <f t="shared" si="4"/>
        <v>14</v>
      </c>
      <c r="N21" s="65">
        <f>VLOOKUP($A21,'Return Data'!$B$7:$R$2843,17,0)</f>
        <v>2.9843999999999999</v>
      </c>
      <c r="O21" s="66">
        <f t="shared" si="6"/>
        <v>13</v>
      </c>
      <c r="P21" s="65">
        <f>VLOOKUP($A21,'Return Data'!$B$7:$R$2843,14,0)</f>
        <v>3.8307000000000002</v>
      </c>
      <c r="Q21" s="66">
        <f t="shared" si="7"/>
        <v>10</v>
      </c>
      <c r="R21" s="65">
        <f>VLOOKUP($A21,'Return Data'!$B$7:$R$2843,16,0)</f>
        <v>7.2279999999999998</v>
      </c>
      <c r="S21" s="67">
        <f t="shared" si="5"/>
        <v>9</v>
      </c>
    </row>
    <row r="22" spans="1:19" x14ac:dyDescent="0.3">
      <c r="A22" s="82" t="s">
        <v>691</v>
      </c>
      <c r="B22" s="64">
        <f>VLOOKUP($A22,'Return Data'!$B$7:$R$2843,3,0)</f>
        <v>44302</v>
      </c>
      <c r="C22" s="65">
        <f>VLOOKUP($A22,'Return Data'!$B$7:$R$2843,4,0)</f>
        <v>11.626799999999999</v>
      </c>
      <c r="D22" s="65">
        <f>VLOOKUP($A22,'Return Data'!$B$7:$R$2843,9,0)</f>
        <v>6.3019999999999996</v>
      </c>
      <c r="E22" s="66">
        <f t="shared" si="0"/>
        <v>18</v>
      </c>
      <c r="F22" s="65">
        <f>VLOOKUP($A22,'Return Data'!$B$7:$R$2843,10,0)</f>
        <v>1.9342999999999999</v>
      </c>
      <c r="G22" s="66">
        <f t="shared" si="1"/>
        <v>16</v>
      </c>
      <c r="H22" s="65">
        <f>VLOOKUP($A22,'Return Data'!$B$7:$R$2843,11,0)</f>
        <v>2.8835000000000002</v>
      </c>
      <c r="I22" s="66">
        <f t="shared" si="2"/>
        <v>17</v>
      </c>
      <c r="J22" s="65">
        <f>VLOOKUP($A22,'Return Data'!$B$7:$R$2843,12,0)</f>
        <v>3.5958999999999999</v>
      </c>
      <c r="K22" s="66">
        <f t="shared" si="3"/>
        <v>17</v>
      </c>
      <c r="L22" s="65">
        <f>VLOOKUP($A22,'Return Data'!$B$7:$R$2843,13,0)</f>
        <v>4.6234000000000002</v>
      </c>
      <c r="M22" s="66">
        <f t="shared" si="4"/>
        <v>15</v>
      </c>
      <c r="N22" s="65">
        <f>VLOOKUP($A22,'Return Data'!$B$7:$R$2843,17,0)</f>
        <v>5.5171000000000001</v>
      </c>
      <c r="O22" s="66">
        <f t="shared" si="6"/>
        <v>8</v>
      </c>
      <c r="P22" s="65"/>
      <c r="Q22" s="66"/>
      <c r="R22" s="65">
        <f>VLOOKUP($A22,'Return Data'!$B$7:$R$2843,16,0)</f>
        <v>5.8356000000000003</v>
      </c>
      <c r="S22" s="67">
        <f t="shared" si="5"/>
        <v>14</v>
      </c>
    </row>
    <row r="23" spans="1:19" x14ac:dyDescent="0.3">
      <c r="A23" s="82" t="s">
        <v>692</v>
      </c>
      <c r="B23" s="64">
        <f>VLOOKUP($A23,'Return Data'!$B$7:$R$2843,3,0)</f>
        <v>44302</v>
      </c>
      <c r="C23" s="65">
        <f>VLOOKUP($A23,'Return Data'!$B$7:$R$2843,4,0)</f>
        <v>24.6769</v>
      </c>
      <c r="D23" s="65">
        <f>VLOOKUP($A23,'Return Data'!$B$7:$R$2843,9,0)</f>
        <v>9.5672999999999995</v>
      </c>
      <c r="E23" s="66">
        <f t="shared" si="0"/>
        <v>15</v>
      </c>
      <c r="F23" s="65">
        <f>VLOOKUP($A23,'Return Data'!$B$7:$R$2843,10,0)</f>
        <v>6.9096000000000002</v>
      </c>
      <c r="G23" s="66">
        <f t="shared" si="1"/>
        <v>6</v>
      </c>
      <c r="H23" s="65">
        <f>VLOOKUP($A23,'Return Data'!$B$7:$R$2843,11,0)</f>
        <v>8.4834999999999994</v>
      </c>
      <c r="I23" s="66">
        <f t="shared" si="2"/>
        <v>6</v>
      </c>
      <c r="J23" s="65">
        <f>VLOOKUP($A23,'Return Data'!$B$7:$R$2843,12,0)</f>
        <v>8.9040999999999997</v>
      </c>
      <c r="K23" s="66">
        <f t="shared" si="3"/>
        <v>6</v>
      </c>
      <c r="L23" s="65">
        <f>VLOOKUP($A23,'Return Data'!$B$7:$R$2843,13,0)</f>
        <v>7.8926999999999996</v>
      </c>
      <c r="M23" s="66">
        <f t="shared" si="4"/>
        <v>9</v>
      </c>
      <c r="N23" s="65">
        <f>VLOOKUP($A23,'Return Data'!$B$7:$R$2843,17,0)</f>
        <v>-2.1888999999999998</v>
      </c>
      <c r="O23" s="66">
        <f t="shared" si="6"/>
        <v>15</v>
      </c>
      <c r="P23" s="65">
        <f>VLOOKUP($A23,'Return Data'!$B$7:$R$2843,14,0)</f>
        <v>0.57099999999999995</v>
      </c>
      <c r="Q23" s="66">
        <f t="shared" si="7"/>
        <v>14</v>
      </c>
      <c r="R23" s="65">
        <f>VLOOKUP($A23,'Return Data'!$B$7:$R$2843,16,0)</f>
        <v>5.8415999999999997</v>
      </c>
      <c r="S23" s="67">
        <f t="shared" si="5"/>
        <v>13</v>
      </c>
    </row>
    <row r="24" spans="1:19" x14ac:dyDescent="0.3">
      <c r="A24" s="82" t="s">
        <v>694</v>
      </c>
      <c r="B24" s="64">
        <f>VLOOKUP($A24,'Return Data'!$B$7:$R$2843,3,0)</f>
        <v>44302</v>
      </c>
      <c r="C24" s="65">
        <f>VLOOKUP($A24,'Return Data'!$B$7:$R$2843,4,0)</f>
        <v>0.1173</v>
      </c>
      <c r="D24" s="65">
        <f>VLOOKUP($A24,'Return Data'!$B$7:$R$2843,9,0)</f>
        <v>11.146000000000001</v>
      </c>
      <c r="E24" s="66">
        <f t="shared" si="0"/>
        <v>11</v>
      </c>
      <c r="F24" s="65">
        <f>VLOOKUP($A24,'Return Data'!$B$7:$R$2843,10,0)</f>
        <v>-90.545100000000005</v>
      </c>
      <c r="G24" s="66">
        <f t="shared" si="1"/>
        <v>21</v>
      </c>
      <c r="H24" s="65">
        <f>VLOOKUP($A24,'Return Data'!$B$7:$R$2843,11,0)</f>
        <v>-41.921999999999997</v>
      </c>
      <c r="I24" s="66">
        <f t="shared" si="2"/>
        <v>21</v>
      </c>
      <c r="J24" s="65">
        <f>VLOOKUP($A24,'Return Data'!$B$7:$R$2843,12,0)</f>
        <v>-30.0715</v>
      </c>
      <c r="K24" s="66">
        <f t="shared" si="3"/>
        <v>21</v>
      </c>
      <c r="L24" s="65">
        <f>VLOOKUP($A24,'Return Data'!$B$7:$R$2843,13,0)</f>
        <v>-20.796800000000001</v>
      </c>
      <c r="M24" s="66">
        <f t="shared" si="4"/>
        <v>19</v>
      </c>
      <c r="N24" s="65"/>
      <c r="O24" s="66"/>
      <c r="P24" s="65"/>
      <c r="Q24" s="66"/>
      <c r="R24" s="65">
        <f>VLOOKUP($A24,'Return Data'!$B$7:$R$2843,16,0)</f>
        <v>-17.124099999999999</v>
      </c>
      <c r="S24" s="67">
        <f t="shared" si="5"/>
        <v>19</v>
      </c>
    </row>
    <row r="25" spans="1:19" x14ac:dyDescent="0.3">
      <c r="A25" s="82" t="s">
        <v>699</v>
      </c>
      <c r="B25" s="64">
        <f>VLOOKUP($A25,'Return Data'!$B$7:$R$2843,3,0)</f>
        <v>44302</v>
      </c>
      <c r="C25" s="65">
        <f>VLOOKUP($A25,'Return Data'!$B$7:$R$2843,4,0)</f>
        <v>14.775600000000001</v>
      </c>
      <c r="D25" s="65">
        <f>VLOOKUP($A25,'Return Data'!$B$7:$R$2843,9,0)</f>
        <v>11.661</v>
      </c>
      <c r="E25" s="66">
        <f t="shared" si="0"/>
        <v>8</v>
      </c>
      <c r="F25" s="65">
        <f>VLOOKUP($A25,'Return Data'!$B$7:$R$2843,10,0)</f>
        <v>11.5509</v>
      </c>
      <c r="G25" s="66">
        <f t="shared" si="1"/>
        <v>4</v>
      </c>
      <c r="H25" s="65">
        <f>VLOOKUP($A25,'Return Data'!$B$7:$R$2843,11,0)</f>
        <v>12.581</v>
      </c>
      <c r="I25" s="66">
        <f t="shared" si="2"/>
        <v>3</v>
      </c>
      <c r="J25" s="65">
        <f>VLOOKUP($A25,'Return Data'!$B$7:$R$2843,12,0)</f>
        <v>8.8185000000000002</v>
      </c>
      <c r="K25" s="66">
        <f t="shared" si="3"/>
        <v>7</v>
      </c>
      <c r="L25" s="65">
        <f>VLOOKUP($A25,'Return Data'!$B$7:$R$2843,13,0)</f>
        <v>6.0681000000000003</v>
      </c>
      <c r="M25" s="66">
        <f t="shared" si="4"/>
        <v>13</v>
      </c>
      <c r="N25" s="65">
        <f>VLOOKUP($A25,'Return Data'!$B$7:$R$2843,17,0)</f>
        <v>1.0302</v>
      </c>
      <c r="O25" s="66">
        <f t="shared" si="6"/>
        <v>14</v>
      </c>
      <c r="P25" s="65">
        <f>VLOOKUP($A25,'Return Data'!$B$7:$R$2843,14,0)</f>
        <v>2.2959999999999998</v>
      </c>
      <c r="Q25" s="66">
        <f t="shared" si="7"/>
        <v>11</v>
      </c>
      <c r="R25" s="65">
        <f>VLOOKUP($A25,'Return Data'!$B$7:$R$2843,16,0)</f>
        <v>6.1406999999999998</v>
      </c>
      <c r="S25" s="67">
        <f t="shared" si="5"/>
        <v>12</v>
      </c>
    </row>
    <row r="26" spans="1:19" x14ac:dyDescent="0.3">
      <c r="A26" s="82" t="s">
        <v>705</v>
      </c>
      <c r="B26" s="64">
        <f>VLOOKUP($A26,'Return Data'!$B$7:$R$2843,3,0)</f>
        <v>44302</v>
      </c>
      <c r="C26" s="65">
        <f>VLOOKUP($A26,'Return Data'!$B$7:$R$2843,4,0)</f>
        <v>34.341500000000003</v>
      </c>
      <c r="D26" s="65">
        <f>VLOOKUP($A26,'Return Data'!$B$7:$R$2843,9,0)</f>
        <v>9.6196000000000002</v>
      </c>
      <c r="E26" s="66">
        <f t="shared" si="0"/>
        <v>14</v>
      </c>
      <c r="F26" s="65">
        <f>VLOOKUP($A26,'Return Data'!$B$7:$R$2843,10,0)</f>
        <v>3.3351999999999999</v>
      </c>
      <c r="G26" s="66">
        <f t="shared" si="1"/>
        <v>14</v>
      </c>
      <c r="H26" s="65">
        <f>VLOOKUP($A26,'Return Data'!$B$7:$R$2843,11,0)</f>
        <v>5.4009999999999998</v>
      </c>
      <c r="I26" s="66">
        <f t="shared" si="2"/>
        <v>12</v>
      </c>
      <c r="J26" s="65">
        <f>VLOOKUP($A26,'Return Data'!$B$7:$R$2843,12,0)</f>
        <v>6.6836000000000002</v>
      </c>
      <c r="K26" s="66">
        <f t="shared" si="3"/>
        <v>11</v>
      </c>
      <c r="L26" s="65">
        <f>VLOOKUP($A26,'Return Data'!$B$7:$R$2843,13,0)</f>
        <v>8.8406000000000002</v>
      </c>
      <c r="M26" s="66">
        <f t="shared" si="4"/>
        <v>7</v>
      </c>
      <c r="N26" s="65">
        <f>VLOOKUP($A26,'Return Data'!$B$7:$R$2843,17,0)</f>
        <v>7.1776</v>
      </c>
      <c r="O26" s="66">
        <f t="shared" si="6"/>
        <v>4</v>
      </c>
      <c r="P26" s="65">
        <f>VLOOKUP($A26,'Return Data'!$B$7:$R$2843,14,0)</f>
        <v>7.0130999999999997</v>
      </c>
      <c r="Q26" s="66">
        <f t="shared" si="7"/>
        <v>3</v>
      </c>
      <c r="R26" s="65">
        <f>VLOOKUP($A26,'Return Data'!$B$7:$R$2843,16,0)</f>
        <v>7.6356999999999999</v>
      </c>
      <c r="S26" s="67">
        <f t="shared" si="5"/>
        <v>5</v>
      </c>
    </row>
    <row r="27" spans="1:19" x14ac:dyDescent="0.3">
      <c r="A27" s="82" t="s">
        <v>713</v>
      </c>
      <c r="B27" s="64">
        <f>VLOOKUP($A27,'Return Data'!$B$7:$R$2843,3,0)</f>
        <v>44302</v>
      </c>
      <c r="C27" s="65">
        <f>VLOOKUP($A27,'Return Data'!$B$7:$R$2843,4,0)</f>
        <v>0.57069999999999999</v>
      </c>
      <c r="D27" s="65">
        <f>VLOOKUP($A27,'Return Data'!$B$7:$R$2843,9,0)</f>
        <v>11.247199999999999</v>
      </c>
      <c r="E27" s="66">
        <f t="shared" si="0"/>
        <v>10</v>
      </c>
      <c r="F27" s="65">
        <f>VLOOKUP($A27,'Return Data'!$B$7:$R$2843,10,0)</f>
        <v>-89.193799999999996</v>
      </c>
      <c r="G27" s="66">
        <f t="shared" si="1"/>
        <v>20</v>
      </c>
      <c r="H27" s="65">
        <f>VLOOKUP($A27,'Return Data'!$B$7:$R$2843,11,0)</f>
        <v>-41.276499999999999</v>
      </c>
      <c r="I27" s="66">
        <f t="shared" si="2"/>
        <v>20</v>
      </c>
      <c r="J27" s="65">
        <f>VLOOKUP($A27,'Return Data'!$B$7:$R$2843,12,0)</f>
        <v>-25.084900000000001</v>
      </c>
      <c r="K27" s="66">
        <f t="shared" si="3"/>
        <v>20</v>
      </c>
      <c r="L27" s="65">
        <f>VLOOKUP($A27,'Return Data'!$B$7:$R$2843,13,0)</f>
        <v>-59.710599999999999</v>
      </c>
      <c r="M27" s="66">
        <f t="shared" si="4"/>
        <v>21</v>
      </c>
      <c r="N27" s="65"/>
      <c r="O27" s="66"/>
      <c r="P27" s="65"/>
      <c r="Q27" s="66"/>
      <c r="R27" s="65">
        <f>VLOOKUP($A27,'Return Data'!$B$7:$R$2843,16,0)</f>
        <v>-53.754300000000001</v>
      </c>
      <c r="S27" s="67">
        <f t="shared" si="5"/>
        <v>21</v>
      </c>
    </row>
    <row r="28" spans="1:19" x14ac:dyDescent="0.3">
      <c r="A28" s="82" t="s">
        <v>715</v>
      </c>
      <c r="B28" s="64">
        <f>VLOOKUP($A28,'Return Data'!$B$7:$R$2843,3,0)</f>
        <v>44302</v>
      </c>
      <c r="C28" s="65">
        <f>VLOOKUP($A28,'Return Data'!$B$7:$R$2843,4,0)</f>
        <v>11.410500000000001</v>
      </c>
      <c r="D28" s="65">
        <f>VLOOKUP($A28,'Return Data'!$B$7:$R$2843,9,0)</f>
        <v>9.4131</v>
      </c>
      <c r="E28" s="66">
        <f t="shared" si="0"/>
        <v>16</v>
      </c>
      <c r="F28" s="65">
        <f>VLOOKUP($A28,'Return Data'!$B$7:$R$2843,10,0)</f>
        <v>4.0011000000000001</v>
      </c>
      <c r="G28" s="66">
        <f t="shared" si="1"/>
        <v>11</v>
      </c>
      <c r="H28" s="65">
        <f>VLOOKUP($A28,'Return Data'!$B$7:$R$2843,11,0)</f>
        <v>4.7407000000000004</v>
      </c>
      <c r="I28" s="66">
        <f t="shared" si="2"/>
        <v>13</v>
      </c>
      <c r="J28" s="65">
        <f>VLOOKUP($A28,'Return Data'!$B$7:$R$2843,12,0)</f>
        <v>5.0315000000000003</v>
      </c>
      <c r="K28" s="66">
        <f t="shared" si="3"/>
        <v>15</v>
      </c>
      <c r="L28" s="65">
        <f>VLOOKUP($A28,'Return Data'!$B$7:$R$2843,13,0)</f>
        <v>-2.9455</v>
      </c>
      <c r="M28" s="66">
        <f t="shared" si="4"/>
        <v>18</v>
      </c>
      <c r="N28" s="65">
        <f>VLOOKUP($A28,'Return Data'!$B$7:$R$2843,17,0)</f>
        <v>-17.468399999999999</v>
      </c>
      <c r="O28" s="66">
        <f t="shared" si="6"/>
        <v>17</v>
      </c>
      <c r="P28" s="65">
        <f>VLOOKUP($A28,'Return Data'!$B$7:$R$2843,14,0)</f>
        <v>-10.456300000000001</v>
      </c>
      <c r="Q28" s="66">
        <f t="shared" si="7"/>
        <v>16</v>
      </c>
      <c r="R28" s="65">
        <f>VLOOKUP($A28,'Return Data'!$B$7:$R$2843,16,0)</f>
        <v>1.5810999999999999</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13.963209523809521</v>
      </c>
      <c r="E30" s="88"/>
      <c r="F30" s="89">
        <f>AVERAGE(F8:F28)</f>
        <v>-2.612423809523809</v>
      </c>
      <c r="G30" s="88"/>
      <c r="H30" s="89">
        <f>AVERAGE(H8:H28)</f>
        <v>2.7117238095238112</v>
      </c>
      <c r="I30" s="88"/>
      <c r="J30" s="89">
        <f>AVERAGE(J8:J28)</f>
        <v>4.2968285714285708</v>
      </c>
      <c r="K30" s="88"/>
      <c r="L30" s="89">
        <f>AVERAGE(L8:L28)</f>
        <v>0.29688571428571409</v>
      </c>
      <c r="M30" s="88"/>
      <c r="N30" s="89">
        <f>AVERAGE(N8:N28)</f>
        <v>0.50425000000000031</v>
      </c>
      <c r="O30" s="88"/>
      <c r="P30" s="89">
        <f>AVERAGE(P8:P28)</f>
        <v>1.4314000000000002</v>
      </c>
      <c r="Q30" s="88"/>
      <c r="R30" s="89">
        <f>AVERAGE(R8:R28)</f>
        <v>0.52693333333333348</v>
      </c>
      <c r="S30" s="90"/>
    </row>
    <row r="31" spans="1:19" x14ac:dyDescent="0.3">
      <c r="A31" s="87" t="s">
        <v>28</v>
      </c>
      <c r="B31" s="88"/>
      <c r="C31" s="88"/>
      <c r="D31" s="89">
        <f>MIN(D8:D28)</f>
        <v>0</v>
      </c>
      <c r="E31" s="88"/>
      <c r="F31" s="89">
        <f>MIN(F8:F28)</f>
        <v>-90.545100000000005</v>
      </c>
      <c r="G31" s="88"/>
      <c r="H31" s="89">
        <f>MIN(H8:H28)</f>
        <v>-41.921999999999997</v>
      </c>
      <c r="I31" s="88"/>
      <c r="J31" s="89">
        <f>MIN(J8:J28)</f>
        <v>-30.0715</v>
      </c>
      <c r="K31" s="88"/>
      <c r="L31" s="89">
        <f>MIN(L8:L28)</f>
        <v>-59.710599999999999</v>
      </c>
      <c r="M31" s="88"/>
      <c r="N31" s="89">
        <f>MIN(N8:N28)</f>
        <v>-43.991100000000003</v>
      </c>
      <c r="O31" s="88"/>
      <c r="P31" s="89">
        <f>MIN(P8:P28)</f>
        <v>-32.425899999999999</v>
      </c>
      <c r="Q31" s="88"/>
      <c r="R31" s="89">
        <f>MIN(R8:R28)</f>
        <v>-53.754300000000001</v>
      </c>
      <c r="S31" s="90"/>
    </row>
    <row r="32" spans="1:19" ht="15" thickBot="1" x14ac:dyDescent="0.35">
      <c r="A32" s="91" t="s">
        <v>29</v>
      </c>
      <c r="B32" s="92"/>
      <c r="C32" s="92"/>
      <c r="D32" s="93">
        <f>MAX(D8:D28)</f>
        <v>54.786499999999997</v>
      </c>
      <c r="E32" s="92"/>
      <c r="F32" s="93">
        <f>MAX(F8:F28)</f>
        <v>23.736799999999999</v>
      </c>
      <c r="G32" s="92"/>
      <c r="H32" s="93">
        <f>MAX(H8:H28)</f>
        <v>20.8126</v>
      </c>
      <c r="I32" s="92"/>
      <c r="J32" s="93">
        <f>MAX(J8:J28)</f>
        <v>16.5962</v>
      </c>
      <c r="K32" s="92"/>
      <c r="L32" s="93">
        <f>MAX(L8:L28)</f>
        <v>12.409599999999999</v>
      </c>
      <c r="M32" s="92"/>
      <c r="N32" s="93">
        <f>MAX(N8:N28)</f>
        <v>9.4248999999999992</v>
      </c>
      <c r="O32" s="92"/>
      <c r="P32" s="93">
        <f>MAX(P8:P28)</f>
        <v>8.2502999999999993</v>
      </c>
      <c r="Q32" s="92"/>
      <c r="R32" s="93">
        <f>MAX(R8:R28)</f>
        <v>8.9168000000000003</v>
      </c>
      <c r="S32" s="94"/>
    </row>
    <row r="33" spans="1:1" x14ac:dyDescent="0.3">
      <c r="A33" s="112" t="s">
        <v>433</v>
      </c>
    </row>
    <row r="34" spans="1:1" x14ac:dyDescent="0.3">
      <c r="A34" s="14" t="s">
        <v>340</v>
      </c>
    </row>
  </sheetData>
  <sheetProtection algorithmName="SHA-512" hashValue="aOqXMvOOXI+oKD4VZHfROtHE9RoZVDxD2UVrdlC2lgYzgGhZp6265gRHmvL1yIby6lfI8uy6Z2b2FuEv8hpYJw==" saltValue="OJb0O3IiVXsjaAXtDyhyu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1612</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44302</v>
      </c>
      <c r="C8" s="65">
        <f>VLOOKUP($A8,'Return Data'!$B$7:$R$2843,4,0)</f>
        <v>86.973699999999994</v>
      </c>
      <c r="D8" s="65">
        <f>VLOOKUP($A8,'Return Data'!$B$7:$R$2843,9,0)</f>
        <v>13.2547</v>
      </c>
      <c r="E8" s="66">
        <f>RANK(D8,D$8:D$27,0)</f>
        <v>5</v>
      </c>
      <c r="F8" s="65">
        <f>VLOOKUP($A8,'Return Data'!$B$7:$R$2843,10,0)</f>
        <v>3.0244</v>
      </c>
      <c r="G8" s="66">
        <f>RANK(F8,F$8:F$27,0)</f>
        <v>8</v>
      </c>
      <c r="H8" s="65">
        <f>VLOOKUP($A8,'Return Data'!$B$7:$R$2843,11,0)</f>
        <v>4.4175000000000004</v>
      </c>
      <c r="I8" s="66">
        <f>RANK(H8,H$8:H$27,0)</f>
        <v>5</v>
      </c>
      <c r="J8" s="65">
        <f>VLOOKUP($A8,'Return Data'!$B$7:$R$2843,12,0)</f>
        <v>5.0566000000000004</v>
      </c>
      <c r="K8" s="66">
        <f>RANK(J8,J$8:J$27,0)</f>
        <v>5</v>
      </c>
      <c r="L8" s="65">
        <f>VLOOKUP($A8,'Return Data'!$B$7:$R$2843,13,0)</f>
        <v>10.368499999999999</v>
      </c>
      <c r="M8" s="66">
        <f>RANK(L8,L$8:L$27,0)</f>
        <v>3</v>
      </c>
      <c r="N8" s="65">
        <f>VLOOKUP($A8,'Return Data'!$B$7:$R$2843,17,0)</f>
        <v>9.6853999999999996</v>
      </c>
      <c r="O8" s="66">
        <f>RANK(N8,N$8:N$27,0)</f>
        <v>5</v>
      </c>
      <c r="P8" s="65">
        <f>VLOOKUP($A8,'Return Data'!$B$7:$R$2843,14,0)</f>
        <v>9.0737000000000005</v>
      </c>
      <c r="Q8" s="66">
        <f>RANK(P8,P$8:P$27,0)</f>
        <v>2</v>
      </c>
      <c r="R8" s="65">
        <f>VLOOKUP($A8,'Return Data'!$B$7:$R$2843,16,0)</f>
        <v>9.0126000000000008</v>
      </c>
      <c r="S8" s="67">
        <f>RANK(R8,R$8:R$27,0)</f>
        <v>5</v>
      </c>
    </row>
    <row r="9" spans="1:19" x14ac:dyDescent="0.3">
      <c r="A9" s="82" t="s">
        <v>615</v>
      </c>
      <c r="B9" s="64">
        <f>VLOOKUP($A9,'Return Data'!$B$7:$R$2843,3,0)</f>
        <v>44302</v>
      </c>
      <c r="C9" s="65">
        <f>VLOOKUP($A9,'Return Data'!$B$7:$R$2843,4,0)</f>
        <v>13.5984</v>
      </c>
      <c r="D9" s="65">
        <f>VLOOKUP($A9,'Return Data'!$B$7:$R$2843,9,0)</f>
        <v>11.506</v>
      </c>
      <c r="E9" s="66">
        <f t="shared" ref="E9:E27" si="0">RANK(D9,D$8:D$27,0)</f>
        <v>11</v>
      </c>
      <c r="F9" s="65">
        <f>VLOOKUP($A9,'Return Data'!$B$7:$R$2843,10,0)</f>
        <v>3.472</v>
      </c>
      <c r="G9" s="66">
        <f t="shared" ref="G9:G27" si="1">RANK(F9,F$8:F$27,0)</f>
        <v>5</v>
      </c>
      <c r="H9" s="65">
        <f>VLOOKUP($A9,'Return Data'!$B$7:$R$2843,11,0)</f>
        <v>4.7001999999999997</v>
      </c>
      <c r="I9" s="66">
        <f t="shared" ref="I9:I27" si="2">RANK(H9,H$8:H$27,0)</f>
        <v>3</v>
      </c>
      <c r="J9" s="65">
        <f>VLOOKUP($A9,'Return Data'!$B$7:$R$2843,12,0)</f>
        <v>5.6638999999999999</v>
      </c>
      <c r="K9" s="66">
        <f t="shared" ref="K9:K27" si="3">RANK(J9,J$8:J$27,0)</f>
        <v>3</v>
      </c>
      <c r="L9" s="65">
        <f>VLOOKUP($A9,'Return Data'!$B$7:$R$2843,13,0)</f>
        <v>10.802</v>
      </c>
      <c r="M9" s="66">
        <f t="shared" ref="M9:M27" si="4">RANK(L9,L$8:L$27,0)</f>
        <v>1</v>
      </c>
      <c r="N9" s="65">
        <f>VLOOKUP($A9,'Return Data'!$B$7:$R$2843,17,0)</f>
        <v>8.3308</v>
      </c>
      <c r="O9" s="66">
        <f t="shared" ref="O9:O27" si="5">RANK(N9,N$8:N$27,0)</f>
        <v>15</v>
      </c>
      <c r="P9" s="65">
        <f>VLOOKUP($A9,'Return Data'!$B$7:$R$2843,14,0)</f>
        <v>8.6789000000000005</v>
      </c>
      <c r="Q9" s="66">
        <f t="shared" ref="Q9:Q24" si="6">RANK(P9,P$8:P$27,0)</f>
        <v>6</v>
      </c>
      <c r="R9" s="65">
        <f>VLOOKUP($A9,'Return Data'!$B$7:$R$2843,16,0)</f>
        <v>8.5142000000000007</v>
      </c>
      <c r="S9" s="67">
        <f t="shared" ref="S9:S27" si="7">RANK(R9,R$8:R$27,0)</f>
        <v>10</v>
      </c>
    </row>
    <row r="10" spans="1:19" x14ac:dyDescent="0.3">
      <c r="A10" s="82" t="s">
        <v>618</v>
      </c>
      <c r="B10" s="64">
        <f>VLOOKUP($A10,'Return Data'!$B$7:$R$2843,3,0)</f>
        <v>44302</v>
      </c>
      <c r="C10" s="65">
        <f>VLOOKUP($A10,'Return Data'!$B$7:$R$2843,4,0)</f>
        <v>22.669799999999999</v>
      </c>
      <c r="D10" s="65">
        <f>VLOOKUP($A10,'Return Data'!$B$7:$R$2843,9,0)</f>
        <v>8.7169000000000008</v>
      </c>
      <c r="E10" s="66">
        <f t="shared" si="0"/>
        <v>17</v>
      </c>
      <c r="F10" s="65">
        <f>VLOOKUP($A10,'Return Data'!$B$7:$R$2843,10,0)</f>
        <v>8.14E-2</v>
      </c>
      <c r="G10" s="66">
        <f t="shared" si="1"/>
        <v>18</v>
      </c>
      <c r="H10" s="65">
        <f>VLOOKUP($A10,'Return Data'!$B$7:$R$2843,11,0)</f>
        <v>2.8149999999999999</v>
      </c>
      <c r="I10" s="66">
        <f t="shared" si="2"/>
        <v>17</v>
      </c>
      <c r="J10" s="65">
        <f>VLOOKUP($A10,'Return Data'!$B$7:$R$2843,12,0)</f>
        <v>3.8302</v>
      </c>
      <c r="K10" s="66">
        <f t="shared" si="3"/>
        <v>15</v>
      </c>
      <c r="L10" s="65">
        <f>VLOOKUP($A10,'Return Data'!$B$7:$R$2843,13,0)</f>
        <v>8.6353000000000009</v>
      </c>
      <c r="M10" s="66">
        <f t="shared" si="4"/>
        <v>14</v>
      </c>
      <c r="N10" s="65">
        <f>VLOOKUP($A10,'Return Data'!$B$7:$R$2843,17,0)</f>
        <v>4.4459999999999997</v>
      </c>
      <c r="O10" s="66">
        <f t="shared" si="5"/>
        <v>18</v>
      </c>
      <c r="P10" s="65">
        <f>VLOOKUP($A10,'Return Data'!$B$7:$R$2843,14,0)</f>
        <v>4.9911000000000003</v>
      </c>
      <c r="Q10" s="66">
        <f t="shared" si="6"/>
        <v>14</v>
      </c>
      <c r="R10" s="65">
        <f>VLOOKUP($A10,'Return Data'!$B$7:$R$2843,16,0)</f>
        <v>7.5252999999999997</v>
      </c>
      <c r="S10" s="67">
        <f t="shared" si="7"/>
        <v>17</v>
      </c>
    </row>
    <row r="11" spans="1:19" x14ac:dyDescent="0.3">
      <c r="A11" s="82" t="s">
        <v>619</v>
      </c>
      <c r="B11" s="64">
        <f>VLOOKUP($A11,'Return Data'!$B$7:$R$2843,3,0)</f>
        <v>44302</v>
      </c>
      <c r="C11" s="65">
        <f>VLOOKUP($A11,'Return Data'!$B$7:$R$2843,4,0)</f>
        <v>18.127600000000001</v>
      </c>
      <c r="D11" s="65">
        <f>VLOOKUP($A11,'Return Data'!$B$7:$R$2843,9,0)</f>
        <v>12.166499999999999</v>
      </c>
      <c r="E11" s="66">
        <f t="shared" si="0"/>
        <v>8</v>
      </c>
      <c r="F11" s="65">
        <f>VLOOKUP($A11,'Return Data'!$B$7:$R$2843,10,0)</f>
        <v>2.4062000000000001</v>
      </c>
      <c r="G11" s="66">
        <f t="shared" si="1"/>
        <v>11</v>
      </c>
      <c r="H11" s="65">
        <f>VLOOKUP($A11,'Return Data'!$B$7:$R$2843,11,0)</f>
        <v>3.6566000000000001</v>
      </c>
      <c r="I11" s="66">
        <f t="shared" si="2"/>
        <v>13</v>
      </c>
      <c r="J11" s="65">
        <f>VLOOKUP($A11,'Return Data'!$B$7:$R$2843,12,0)</f>
        <v>3.9801000000000002</v>
      </c>
      <c r="K11" s="66">
        <f t="shared" si="3"/>
        <v>14</v>
      </c>
      <c r="L11" s="65">
        <f>VLOOKUP($A11,'Return Data'!$B$7:$R$2843,13,0)</f>
        <v>8.4998000000000005</v>
      </c>
      <c r="M11" s="66">
        <f t="shared" si="4"/>
        <v>16</v>
      </c>
      <c r="N11" s="65">
        <f>VLOOKUP($A11,'Return Data'!$B$7:$R$2843,17,0)</f>
        <v>8.8520000000000003</v>
      </c>
      <c r="O11" s="66">
        <f t="shared" si="5"/>
        <v>12</v>
      </c>
      <c r="P11" s="65">
        <f>VLOOKUP($A11,'Return Data'!$B$7:$R$2843,14,0)</f>
        <v>8.3133999999999997</v>
      </c>
      <c r="Q11" s="66">
        <f t="shared" si="6"/>
        <v>11</v>
      </c>
      <c r="R11" s="65">
        <f>VLOOKUP($A11,'Return Data'!$B$7:$R$2843,16,0)</f>
        <v>8.6229999999999993</v>
      </c>
      <c r="S11" s="67">
        <f t="shared" si="7"/>
        <v>9</v>
      </c>
    </row>
    <row r="12" spans="1:19" x14ac:dyDescent="0.3">
      <c r="A12" s="82" t="s">
        <v>621</v>
      </c>
      <c r="B12" s="64">
        <f>VLOOKUP($A12,'Return Data'!$B$7:$R$2843,3,0)</f>
        <v>44302</v>
      </c>
      <c r="C12" s="65">
        <f>VLOOKUP($A12,'Return Data'!$B$7:$R$2843,4,0)</f>
        <v>12.817</v>
      </c>
      <c r="D12" s="65">
        <f>VLOOKUP($A12,'Return Data'!$B$7:$R$2843,9,0)</f>
        <v>6.8559999999999999</v>
      </c>
      <c r="E12" s="66">
        <f t="shared" si="0"/>
        <v>18</v>
      </c>
      <c r="F12" s="65">
        <f>VLOOKUP($A12,'Return Data'!$B$7:$R$2843,10,0)</f>
        <v>3.8929</v>
      </c>
      <c r="G12" s="66">
        <f t="shared" si="1"/>
        <v>2</v>
      </c>
      <c r="H12" s="65">
        <f>VLOOKUP($A12,'Return Data'!$B$7:$R$2843,11,0)</f>
        <v>3.8660000000000001</v>
      </c>
      <c r="I12" s="66">
        <f t="shared" si="2"/>
        <v>10</v>
      </c>
      <c r="J12" s="65">
        <f>VLOOKUP($A12,'Return Data'!$B$7:$R$2843,12,0)</f>
        <v>4.5509000000000004</v>
      </c>
      <c r="K12" s="66">
        <f t="shared" si="3"/>
        <v>9</v>
      </c>
      <c r="L12" s="65">
        <f>VLOOKUP($A12,'Return Data'!$B$7:$R$2843,13,0)</f>
        <v>8.5762999999999998</v>
      </c>
      <c r="M12" s="66">
        <f t="shared" si="4"/>
        <v>15</v>
      </c>
      <c r="N12" s="65">
        <f>VLOOKUP($A12,'Return Data'!$B$7:$R$2843,17,0)</f>
        <v>9.1403999999999996</v>
      </c>
      <c r="O12" s="66">
        <f t="shared" si="5"/>
        <v>10</v>
      </c>
      <c r="P12" s="65"/>
      <c r="Q12" s="66"/>
      <c r="R12" s="65">
        <f>VLOOKUP($A12,'Return Data'!$B$7:$R$2843,16,0)</f>
        <v>10.0161</v>
      </c>
      <c r="S12" s="67">
        <f t="shared" si="7"/>
        <v>1</v>
      </c>
    </row>
    <row r="13" spans="1:19" x14ac:dyDescent="0.3">
      <c r="A13" s="82" t="s">
        <v>623</v>
      </c>
      <c r="B13" s="64">
        <f>VLOOKUP($A13,'Return Data'!$B$7:$R$2843,3,0)</f>
        <v>44302</v>
      </c>
      <c r="C13" s="65">
        <f>VLOOKUP($A13,'Return Data'!$B$7:$R$2843,4,0)</f>
        <v>13.791</v>
      </c>
      <c r="D13" s="65">
        <f>VLOOKUP($A13,'Return Data'!$B$7:$R$2843,9,0)</f>
        <v>3.4336000000000002</v>
      </c>
      <c r="E13" s="66">
        <f t="shared" si="0"/>
        <v>19</v>
      </c>
      <c r="F13" s="65">
        <f>VLOOKUP($A13,'Return Data'!$B$7:$R$2843,10,0)</f>
        <v>3.2751999999999999</v>
      </c>
      <c r="G13" s="66">
        <f t="shared" si="1"/>
        <v>6</v>
      </c>
      <c r="H13" s="65">
        <f>VLOOKUP($A13,'Return Data'!$B$7:$R$2843,11,0)</f>
        <v>4.1577000000000002</v>
      </c>
      <c r="I13" s="66">
        <f t="shared" si="2"/>
        <v>7</v>
      </c>
      <c r="J13" s="65">
        <f>VLOOKUP($A13,'Return Data'!$B$7:$R$2843,12,0)</f>
        <v>-0.439</v>
      </c>
      <c r="K13" s="66">
        <f t="shared" si="3"/>
        <v>19</v>
      </c>
      <c r="L13" s="65">
        <f>VLOOKUP($A13,'Return Data'!$B$7:$R$2843,13,0)</f>
        <v>0.95530000000000004</v>
      </c>
      <c r="M13" s="66">
        <f t="shared" si="4"/>
        <v>19</v>
      </c>
      <c r="N13" s="65">
        <f>VLOOKUP($A13,'Return Data'!$B$7:$R$2843,17,0)</f>
        <v>-2.8915999999999999</v>
      </c>
      <c r="O13" s="66">
        <f t="shared" si="5"/>
        <v>19</v>
      </c>
      <c r="P13" s="65">
        <f>VLOOKUP($A13,'Return Data'!$B$7:$R$2843,14,0)</f>
        <v>0.35120000000000001</v>
      </c>
      <c r="Q13" s="66">
        <f t="shared" si="6"/>
        <v>15</v>
      </c>
      <c r="R13" s="65">
        <f>VLOOKUP($A13,'Return Data'!$B$7:$R$2843,16,0)</f>
        <v>5.0141999999999998</v>
      </c>
      <c r="S13" s="67">
        <f t="shared" si="7"/>
        <v>19</v>
      </c>
    </row>
    <row r="14" spans="1:19" x14ac:dyDescent="0.3">
      <c r="A14" s="82" t="s">
        <v>626</v>
      </c>
      <c r="B14" s="64">
        <f>VLOOKUP($A14,'Return Data'!$B$7:$R$2843,3,0)</f>
        <v>44302</v>
      </c>
      <c r="C14" s="65">
        <f>VLOOKUP($A14,'Return Data'!$B$7:$R$2843,4,0)</f>
        <v>81.853800000000007</v>
      </c>
      <c r="D14" s="65">
        <f>VLOOKUP($A14,'Return Data'!$B$7:$R$2843,9,0)</f>
        <v>11.759</v>
      </c>
      <c r="E14" s="66">
        <f t="shared" si="0"/>
        <v>10</v>
      </c>
      <c r="F14" s="65">
        <f>VLOOKUP($A14,'Return Data'!$B$7:$R$2843,10,0)</f>
        <v>3.6976</v>
      </c>
      <c r="G14" s="66">
        <f t="shared" si="1"/>
        <v>3</v>
      </c>
      <c r="H14" s="65">
        <f>VLOOKUP($A14,'Return Data'!$B$7:$R$2843,11,0)</f>
        <v>5.4379999999999997</v>
      </c>
      <c r="I14" s="66">
        <f t="shared" si="2"/>
        <v>1</v>
      </c>
      <c r="J14" s="65">
        <f>VLOOKUP($A14,'Return Data'!$B$7:$R$2843,12,0)</f>
        <v>6.7695999999999996</v>
      </c>
      <c r="K14" s="66">
        <f t="shared" si="3"/>
        <v>1</v>
      </c>
      <c r="L14" s="65">
        <f>VLOOKUP($A14,'Return Data'!$B$7:$R$2843,13,0)</f>
        <v>9.3332999999999995</v>
      </c>
      <c r="M14" s="66">
        <f t="shared" si="4"/>
        <v>10</v>
      </c>
      <c r="N14" s="65">
        <f>VLOOKUP($A14,'Return Data'!$B$7:$R$2843,17,0)</f>
        <v>8.7957000000000001</v>
      </c>
      <c r="O14" s="66">
        <f t="shared" si="5"/>
        <v>13</v>
      </c>
      <c r="P14" s="65">
        <f>VLOOKUP($A14,'Return Data'!$B$7:$R$2843,14,0)</f>
        <v>8.5427</v>
      </c>
      <c r="Q14" s="66">
        <f t="shared" si="6"/>
        <v>9</v>
      </c>
      <c r="R14" s="65">
        <f>VLOOKUP($A14,'Return Data'!$B$7:$R$2843,16,0)</f>
        <v>9.3798999999999992</v>
      </c>
      <c r="S14" s="67">
        <f t="shared" si="7"/>
        <v>4</v>
      </c>
    </row>
    <row r="15" spans="1:19" x14ac:dyDescent="0.3">
      <c r="A15" s="82" t="s">
        <v>629</v>
      </c>
      <c r="B15" s="64">
        <f>VLOOKUP($A15,'Return Data'!$B$7:$R$2843,3,0)</f>
        <v>44302</v>
      </c>
      <c r="C15" s="65">
        <f>VLOOKUP($A15,'Return Data'!$B$7:$R$2843,4,0)</f>
        <v>25.239000000000001</v>
      </c>
      <c r="D15" s="65">
        <f>VLOOKUP($A15,'Return Data'!$B$7:$R$2843,9,0)</f>
        <v>15.2348</v>
      </c>
      <c r="E15" s="66">
        <f t="shared" si="0"/>
        <v>2</v>
      </c>
      <c r="F15" s="65">
        <f>VLOOKUP($A15,'Return Data'!$B$7:$R$2843,10,0)</f>
        <v>1.357</v>
      </c>
      <c r="G15" s="66">
        <f t="shared" si="1"/>
        <v>16</v>
      </c>
      <c r="H15" s="65">
        <f>VLOOKUP($A15,'Return Data'!$B$7:$R$2843,11,0)</f>
        <v>3.9781</v>
      </c>
      <c r="I15" s="66">
        <f t="shared" si="2"/>
        <v>8</v>
      </c>
      <c r="J15" s="65">
        <f>VLOOKUP($A15,'Return Data'!$B$7:$R$2843,12,0)</f>
        <v>4.5872999999999999</v>
      </c>
      <c r="K15" s="66">
        <f t="shared" si="3"/>
        <v>8</v>
      </c>
      <c r="L15" s="65">
        <f>VLOOKUP($A15,'Return Data'!$B$7:$R$2843,13,0)</f>
        <v>10.0017</v>
      </c>
      <c r="M15" s="66">
        <f t="shared" si="4"/>
        <v>5</v>
      </c>
      <c r="N15" s="65">
        <f>VLOOKUP($A15,'Return Data'!$B$7:$R$2843,17,0)</f>
        <v>9.7836999999999996</v>
      </c>
      <c r="O15" s="66">
        <f t="shared" si="5"/>
        <v>4</v>
      </c>
      <c r="P15" s="65">
        <f>VLOOKUP($A15,'Return Data'!$B$7:$R$2843,14,0)</f>
        <v>9.0229999999999997</v>
      </c>
      <c r="Q15" s="66">
        <f t="shared" si="6"/>
        <v>3</v>
      </c>
      <c r="R15" s="65">
        <f>VLOOKUP($A15,'Return Data'!$B$7:$R$2843,16,0)</f>
        <v>8.8942999999999994</v>
      </c>
      <c r="S15" s="67">
        <f t="shared" si="7"/>
        <v>7</v>
      </c>
    </row>
    <row r="16" spans="1:19" x14ac:dyDescent="0.3">
      <c r="A16" s="82" t="s">
        <v>631</v>
      </c>
      <c r="B16" s="64">
        <f>VLOOKUP($A16,'Return Data'!$B$7:$R$2843,3,0)</f>
        <v>44302</v>
      </c>
      <c r="C16" s="65">
        <f>VLOOKUP($A16,'Return Data'!$B$7:$R$2843,4,0)</f>
        <v>23.548500000000001</v>
      </c>
      <c r="D16" s="65">
        <f>VLOOKUP($A16,'Return Data'!$B$7:$R$2843,9,0)</f>
        <v>10.981400000000001</v>
      </c>
      <c r="E16" s="66">
        <f t="shared" si="0"/>
        <v>15</v>
      </c>
      <c r="F16" s="65">
        <f>VLOOKUP($A16,'Return Data'!$B$7:$R$2843,10,0)</f>
        <v>2.9097</v>
      </c>
      <c r="G16" s="66">
        <f t="shared" si="1"/>
        <v>9</v>
      </c>
      <c r="H16" s="65">
        <f>VLOOKUP($A16,'Return Data'!$B$7:$R$2843,11,0)</f>
        <v>4.5187999999999997</v>
      </c>
      <c r="I16" s="66">
        <f t="shared" si="2"/>
        <v>4</v>
      </c>
      <c r="J16" s="65">
        <f>VLOOKUP($A16,'Return Data'!$B$7:$R$2843,12,0)</f>
        <v>4.8800999999999997</v>
      </c>
      <c r="K16" s="66">
        <f t="shared" si="3"/>
        <v>6</v>
      </c>
      <c r="L16" s="65">
        <f>VLOOKUP($A16,'Return Data'!$B$7:$R$2843,13,0)</f>
        <v>9.6973000000000003</v>
      </c>
      <c r="M16" s="66">
        <f t="shared" si="4"/>
        <v>6</v>
      </c>
      <c r="N16" s="65">
        <f>VLOOKUP($A16,'Return Data'!$B$7:$R$2843,17,0)</f>
        <v>9.3308999999999997</v>
      </c>
      <c r="O16" s="66">
        <f t="shared" si="5"/>
        <v>8</v>
      </c>
      <c r="P16" s="65">
        <f>VLOOKUP($A16,'Return Data'!$B$7:$R$2843,14,0)</f>
        <v>8.68</v>
      </c>
      <c r="Q16" s="66">
        <f t="shared" si="6"/>
        <v>5</v>
      </c>
      <c r="R16" s="65">
        <f>VLOOKUP($A16,'Return Data'!$B$7:$R$2843,16,0)</f>
        <v>8.9107000000000003</v>
      </c>
      <c r="S16" s="67">
        <f t="shared" si="7"/>
        <v>6</v>
      </c>
    </row>
    <row r="17" spans="1:19" x14ac:dyDescent="0.3">
      <c r="A17" s="82" t="s">
        <v>632</v>
      </c>
      <c r="B17" s="64">
        <f>VLOOKUP($A17,'Return Data'!$B$7:$R$2843,3,0)</f>
        <v>44302</v>
      </c>
      <c r="C17" s="65">
        <f>VLOOKUP($A17,'Return Data'!$B$7:$R$2843,4,0)</f>
        <v>15.309699999999999</v>
      </c>
      <c r="D17" s="65">
        <f>VLOOKUP($A17,'Return Data'!$B$7:$R$2843,9,0)</f>
        <v>13.433299999999999</v>
      </c>
      <c r="E17" s="66">
        <f t="shared" si="0"/>
        <v>4</v>
      </c>
      <c r="F17" s="65">
        <f>VLOOKUP($A17,'Return Data'!$B$7:$R$2843,10,0)</f>
        <v>2.2869999999999999</v>
      </c>
      <c r="G17" s="66">
        <f t="shared" si="1"/>
        <v>12</v>
      </c>
      <c r="H17" s="65">
        <f>VLOOKUP($A17,'Return Data'!$B$7:$R$2843,11,0)</f>
        <v>3.8668</v>
      </c>
      <c r="I17" s="66">
        <f t="shared" si="2"/>
        <v>9</v>
      </c>
      <c r="J17" s="65">
        <f>VLOOKUP($A17,'Return Data'!$B$7:$R$2843,12,0)</f>
        <v>4.1820000000000004</v>
      </c>
      <c r="K17" s="66">
        <f t="shared" si="3"/>
        <v>13</v>
      </c>
      <c r="L17" s="65">
        <f>VLOOKUP($A17,'Return Data'!$B$7:$R$2843,13,0)</f>
        <v>10.3863</v>
      </c>
      <c r="M17" s="66">
        <f t="shared" si="4"/>
        <v>2</v>
      </c>
      <c r="N17" s="65">
        <f>VLOOKUP($A17,'Return Data'!$B$7:$R$2843,17,0)</f>
        <v>8.9544999999999995</v>
      </c>
      <c r="O17" s="66">
        <f t="shared" si="5"/>
        <v>11</v>
      </c>
      <c r="P17" s="65">
        <f>VLOOKUP($A17,'Return Data'!$B$7:$R$2843,14,0)</f>
        <v>8.4190000000000005</v>
      </c>
      <c r="Q17" s="66">
        <f t="shared" si="6"/>
        <v>10</v>
      </c>
      <c r="R17" s="65">
        <f>VLOOKUP($A17,'Return Data'!$B$7:$R$2843,16,0)</f>
        <v>8.4288000000000007</v>
      </c>
      <c r="S17" s="67">
        <f t="shared" si="7"/>
        <v>12</v>
      </c>
    </row>
    <row r="18" spans="1:19" x14ac:dyDescent="0.3">
      <c r="A18" s="82" t="s">
        <v>635</v>
      </c>
      <c r="B18" s="64">
        <f>VLOOKUP($A18,'Return Data'!$B$7:$R$2843,3,0)</f>
        <v>44302</v>
      </c>
      <c r="C18" s="65">
        <f>VLOOKUP($A18,'Return Data'!$B$7:$R$2843,4,0)</f>
        <v>2618.8125</v>
      </c>
      <c r="D18" s="65">
        <f>VLOOKUP($A18,'Return Data'!$B$7:$R$2843,9,0)</f>
        <v>11.010300000000001</v>
      </c>
      <c r="E18" s="66">
        <f t="shared" si="0"/>
        <v>14</v>
      </c>
      <c r="F18" s="65">
        <f>VLOOKUP($A18,'Return Data'!$B$7:$R$2843,10,0)</f>
        <v>2.5886999999999998</v>
      </c>
      <c r="G18" s="66">
        <f t="shared" si="1"/>
        <v>10</v>
      </c>
      <c r="H18" s="65">
        <f>VLOOKUP($A18,'Return Data'!$B$7:$R$2843,11,0)</f>
        <v>3.4257</v>
      </c>
      <c r="I18" s="66">
        <f t="shared" si="2"/>
        <v>15</v>
      </c>
      <c r="J18" s="65">
        <f>VLOOKUP($A18,'Return Data'!$B$7:$R$2843,12,0)</f>
        <v>4.5273000000000003</v>
      </c>
      <c r="K18" s="66">
        <f t="shared" si="3"/>
        <v>10</v>
      </c>
      <c r="L18" s="65">
        <f>VLOOKUP($A18,'Return Data'!$B$7:$R$2843,13,0)</f>
        <v>9.0143000000000004</v>
      </c>
      <c r="M18" s="66">
        <f t="shared" si="4"/>
        <v>12</v>
      </c>
      <c r="N18" s="65">
        <f>VLOOKUP($A18,'Return Data'!$B$7:$R$2843,17,0)</f>
        <v>9.3132999999999999</v>
      </c>
      <c r="O18" s="66">
        <f t="shared" si="5"/>
        <v>9</v>
      </c>
      <c r="P18" s="65">
        <f>VLOOKUP($A18,'Return Data'!$B$7:$R$2843,14,0)</f>
        <v>8.6637000000000004</v>
      </c>
      <c r="Q18" s="66">
        <f t="shared" si="6"/>
        <v>7</v>
      </c>
      <c r="R18" s="65">
        <f>VLOOKUP($A18,'Return Data'!$B$7:$R$2843,16,0)</f>
        <v>8.0542999999999996</v>
      </c>
      <c r="S18" s="67">
        <f t="shared" si="7"/>
        <v>16</v>
      </c>
    </row>
    <row r="19" spans="1:19" x14ac:dyDescent="0.3">
      <c r="A19" s="82" t="s">
        <v>637</v>
      </c>
      <c r="B19" s="64">
        <f>VLOOKUP($A19,'Return Data'!$B$7:$R$2843,3,0)</f>
        <v>44302</v>
      </c>
      <c r="C19" s="65">
        <f>VLOOKUP($A19,'Return Data'!$B$7:$R$2843,4,0)</f>
        <v>2990.5178000000001</v>
      </c>
      <c r="D19" s="65">
        <f>VLOOKUP($A19,'Return Data'!$B$7:$R$2843,9,0)</f>
        <v>13.191000000000001</v>
      </c>
      <c r="E19" s="66">
        <f t="shared" si="0"/>
        <v>6</v>
      </c>
      <c r="F19" s="65">
        <f>VLOOKUP($A19,'Return Data'!$B$7:$R$2843,10,0)</f>
        <v>2.0691999999999999</v>
      </c>
      <c r="G19" s="66">
        <f t="shared" si="1"/>
        <v>14</v>
      </c>
      <c r="H19" s="65">
        <f>VLOOKUP($A19,'Return Data'!$B$7:$R$2843,11,0)</f>
        <v>3.8397000000000001</v>
      </c>
      <c r="I19" s="66">
        <f t="shared" si="2"/>
        <v>11</v>
      </c>
      <c r="J19" s="65">
        <f>VLOOKUP($A19,'Return Data'!$B$7:$R$2843,12,0)</f>
        <v>4.8376000000000001</v>
      </c>
      <c r="K19" s="66">
        <f t="shared" si="3"/>
        <v>7</v>
      </c>
      <c r="L19" s="65">
        <f>VLOOKUP($A19,'Return Data'!$B$7:$R$2843,13,0)</f>
        <v>8.4186999999999994</v>
      </c>
      <c r="M19" s="66">
        <f t="shared" si="4"/>
        <v>17</v>
      </c>
      <c r="N19" s="65">
        <f>VLOOKUP($A19,'Return Data'!$B$7:$R$2843,17,0)</f>
        <v>8.6289999999999996</v>
      </c>
      <c r="O19" s="66">
        <f t="shared" si="5"/>
        <v>14</v>
      </c>
      <c r="P19" s="65">
        <f>VLOOKUP($A19,'Return Data'!$B$7:$R$2843,14,0)</f>
        <v>8.5809999999999995</v>
      </c>
      <c r="Q19" s="66">
        <f t="shared" si="6"/>
        <v>8</v>
      </c>
      <c r="R19" s="65">
        <f>VLOOKUP($A19,'Return Data'!$B$7:$R$2843,16,0)</f>
        <v>8.7601999999999993</v>
      </c>
      <c r="S19" s="67">
        <f t="shared" si="7"/>
        <v>8</v>
      </c>
    </row>
    <row r="20" spans="1:19" x14ac:dyDescent="0.3">
      <c r="A20" s="82" t="s">
        <v>638</v>
      </c>
      <c r="B20" s="64">
        <f>VLOOKUP($A20,'Return Data'!$B$7:$R$2843,3,0)</f>
        <v>44302</v>
      </c>
      <c r="C20" s="65">
        <f>VLOOKUP($A20,'Return Data'!$B$7:$R$2843,4,0)</f>
        <v>59.8371</v>
      </c>
      <c r="D20" s="65">
        <f>VLOOKUP($A20,'Return Data'!$B$7:$R$2843,9,0)</f>
        <v>21.0381</v>
      </c>
      <c r="E20" s="66">
        <f t="shared" si="0"/>
        <v>1</v>
      </c>
      <c r="F20" s="65">
        <f>VLOOKUP($A20,'Return Data'!$B$7:$R$2843,10,0)</f>
        <v>-3.5499999999999997E-2</v>
      </c>
      <c r="G20" s="66">
        <f t="shared" si="1"/>
        <v>20</v>
      </c>
      <c r="H20" s="65">
        <f>VLOOKUP($A20,'Return Data'!$B$7:$R$2843,11,0)</f>
        <v>2.6474000000000002</v>
      </c>
      <c r="I20" s="66">
        <f t="shared" si="2"/>
        <v>18</v>
      </c>
      <c r="J20" s="65">
        <f>VLOOKUP($A20,'Return Data'!$B$7:$R$2843,12,0)</f>
        <v>2.4014000000000002</v>
      </c>
      <c r="K20" s="66">
        <f t="shared" si="3"/>
        <v>18</v>
      </c>
      <c r="L20" s="65">
        <f>VLOOKUP($A20,'Return Data'!$B$7:$R$2843,13,0)</f>
        <v>10.144500000000001</v>
      </c>
      <c r="M20" s="66">
        <f t="shared" si="4"/>
        <v>4</v>
      </c>
      <c r="N20" s="65">
        <f>VLOOKUP($A20,'Return Data'!$B$7:$R$2843,17,0)</f>
        <v>11.586399999999999</v>
      </c>
      <c r="O20" s="66">
        <f t="shared" si="5"/>
        <v>1</v>
      </c>
      <c r="P20" s="65">
        <f>VLOOKUP($A20,'Return Data'!$B$7:$R$2843,14,0)</f>
        <v>9.7819000000000003</v>
      </c>
      <c r="Q20" s="66">
        <f t="shared" si="6"/>
        <v>1</v>
      </c>
      <c r="R20" s="65">
        <f>VLOOKUP($A20,'Return Data'!$B$7:$R$2843,16,0)</f>
        <v>8.3911999999999995</v>
      </c>
      <c r="S20" s="67">
        <f t="shared" si="7"/>
        <v>13</v>
      </c>
    </row>
    <row r="21" spans="1:19" x14ac:dyDescent="0.3">
      <c r="A21" s="117" t="s">
        <v>1792</v>
      </c>
      <c r="B21" s="64">
        <f>VLOOKUP($A21,'Return Data'!$B$7:$R$2843,3,0)</f>
        <v>44302</v>
      </c>
      <c r="C21" s="65">
        <f>VLOOKUP($A21,'Return Data'!$B$7:$R$2843,4,0)</f>
        <v>47.010399999999997</v>
      </c>
      <c r="D21" s="65">
        <f>VLOOKUP($A21,'Return Data'!$B$7:$R$2843,9,0)</f>
        <v>12.020799999999999</v>
      </c>
      <c r="E21" s="66">
        <f t="shared" si="0"/>
        <v>9</v>
      </c>
      <c r="F21" s="65">
        <f>VLOOKUP($A21,'Return Data'!$B$7:$R$2843,10,0)</f>
        <v>4.0358000000000001</v>
      </c>
      <c r="G21" s="66">
        <f t="shared" si="1"/>
        <v>1</v>
      </c>
      <c r="H21" s="65">
        <f>VLOOKUP($A21,'Return Data'!$B$7:$R$2843,11,0)</f>
        <v>5.4295999999999998</v>
      </c>
      <c r="I21" s="66">
        <f t="shared" si="2"/>
        <v>2</v>
      </c>
      <c r="J21" s="65">
        <f>VLOOKUP($A21,'Return Data'!$B$7:$R$2843,12,0)</f>
        <v>6.3893000000000004</v>
      </c>
      <c r="K21" s="66">
        <f t="shared" si="3"/>
        <v>2</v>
      </c>
      <c r="L21" s="65">
        <f>VLOOKUP($A21,'Return Data'!$B$7:$R$2843,13,0)</f>
        <v>8.3259000000000007</v>
      </c>
      <c r="M21" s="66">
        <f t="shared" si="4"/>
        <v>18</v>
      </c>
      <c r="N21" s="65">
        <f>VLOOKUP($A21,'Return Data'!$B$7:$R$2843,17,0)</f>
        <v>8.0312999999999999</v>
      </c>
      <c r="O21" s="66">
        <f t="shared" si="5"/>
        <v>16</v>
      </c>
      <c r="P21" s="65">
        <f>VLOOKUP($A21,'Return Data'!$B$7:$R$2843,14,0)</f>
        <v>7.9824000000000002</v>
      </c>
      <c r="Q21" s="66">
        <f t="shared" si="6"/>
        <v>13</v>
      </c>
      <c r="R21" s="65">
        <f>VLOOKUP($A21,'Return Data'!$B$7:$R$2843,16,0)</f>
        <v>8.5137</v>
      </c>
      <c r="S21" s="67">
        <f t="shared" si="7"/>
        <v>11</v>
      </c>
    </row>
    <row r="22" spans="1:19" x14ac:dyDescent="0.3">
      <c r="A22" s="82" t="s">
        <v>641</v>
      </c>
      <c r="B22" s="64">
        <f>VLOOKUP($A22,'Return Data'!$B$7:$R$2843,3,0)</f>
        <v>44302</v>
      </c>
      <c r="C22" s="65">
        <f>VLOOKUP($A22,'Return Data'!$B$7:$R$2843,4,0)</f>
        <v>36.5672</v>
      </c>
      <c r="D22" s="65">
        <f>VLOOKUP($A22,'Return Data'!$B$7:$R$2843,9,0)</f>
        <v>10.699400000000001</v>
      </c>
      <c r="E22" s="66">
        <f t="shared" si="0"/>
        <v>16</v>
      </c>
      <c r="F22" s="65">
        <f>VLOOKUP($A22,'Return Data'!$B$7:$R$2843,10,0)</f>
        <v>3.5142000000000002</v>
      </c>
      <c r="G22" s="66">
        <f t="shared" si="1"/>
        <v>4</v>
      </c>
      <c r="H22" s="65">
        <f>VLOOKUP($A22,'Return Data'!$B$7:$R$2843,11,0)</f>
        <v>4.3018000000000001</v>
      </c>
      <c r="I22" s="66">
        <f t="shared" si="2"/>
        <v>6</v>
      </c>
      <c r="J22" s="65">
        <f>VLOOKUP($A22,'Return Data'!$B$7:$R$2843,12,0)</f>
        <v>5.2424999999999997</v>
      </c>
      <c r="K22" s="66">
        <f t="shared" si="3"/>
        <v>4</v>
      </c>
      <c r="L22" s="65">
        <f>VLOOKUP($A22,'Return Data'!$B$7:$R$2843,13,0)</f>
        <v>9.6780000000000008</v>
      </c>
      <c r="M22" s="66">
        <f t="shared" si="4"/>
        <v>8</v>
      </c>
      <c r="N22" s="65">
        <f>VLOOKUP($A22,'Return Data'!$B$7:$R$2843,17,0)</f>
        <v>9.3862000000000005</v>
      </c>
      <c r="O22" s="66">
        <f t="shared" si="5"/>
        <v>6</v>
      </c>
      <c r="P22" s="65">
        <f>VLOOKUP($A22,'Return Data'!$B$7:$R$2843,14,0)</f>
        <v>8.1494999999999997</v>
      </c>
      <c r="Q22" s="66">
        <f t="shared" si="6"/>
        <v>12</v>
      </c>
      <c r="R22" s="65">
        <f>VLOOKUP($A22,'Return Data'!$B$7:$R$2843,16,0)</f>
        <v>8.1315000000000008</v>
      </c>
      <c r="S22" s="67">
        <f t="shared" si="7"/>
        <v>15</v>
      </c>
    </row>
    <row r="23" spans="1:19" x14ac:dyDescent="0.3">
      <c r="A23" s="82" t="s">
        <v>642</v>
      </c>
      <c r="B23" s="64">
        <f>VLOOKUP($A23,'Return Data'!$B$7:$R$2843,3,0)</f>
        <v>44302</v>
      </c>
      <c r="C23" s="65">
        <f>VLOOKUP($A23,'Return Data'!$B$7:$R$2843,4,0)</f>
        <v>12.2394</v>
      </c>
      <c r="D23" s="65">
        <f>VLOOKUP($A23,'Return Data'!$B$7:$R$2843,9,0)</f>
        <v>12.3552</v>
      </c>
      <c r="E23" s="66">
        <f t="shared" si="0"/>
        <v>7</v>
      </c>
      <c r="F23" s="65">
        <f>VLOOKUP($A23,'Return Data'!$B$7:$R$2843,10,0)</f>
        <v>1.3844000000000001</v>
      </c>
      <c r="G23" s="66">
        <f t="shared" si="1"/>
        <v>15</v>
      </c>
      <c r="H23" s="65">
        <f>VLOOKUP($A23,'Return Data'!$B$7:$R$2843,11,0)</f>
        <v>3.0931000000000002</v>
      </c>
      <c r="I23" s="66">
        <f t="shared" si="2"/>
        <v>16</v>
      </c>
      <c r="J23" s="65">
        <f>VLOOKUP($A23,'Return Data'!$B$7:$R$2843,12,0)</f>
        <v>3.7073</v>
      </c>
      <c r="K23" s="66">
        <f t="shared" si="3"/>
        <v>16</v>
      </c>
      <c r="L23" s="65">
        <f>VLOOKUP($A23,'Return Data'!$B$7:$R$2843,13,0)</f>
        <v>8.8886000000000003</v>
      </c>
      <c r="M23" s="66">
        <f t="shared" si="4"/>
        <v>13</v>
      </c>
      <c r="N23" s="65">
        <f>VLOOKUP($A23,'Return Data'!$B$7:$R$2843,17,0)</f>
        <v>9.3687000000000005</v>
      </c>
      <c r="O23" s="66">
        <f t="shared" si="5"/>
        <v>7</v>
      </c>
      <c r="P23" s="65"/>
      <c r="Q23" s="66"/>
      <c r="R23" s="65">
        <f>VLOOKUP($A23,'Return Data'!$B$7:$R$2843,16,0)</f>
        <v>9.5952999999999999</v>
      </c>
      <c r="S23" s="67">
        <f t="shared" si="7"/>
        <v>3</v>
      </c>
    </row>
    <row r="24" spans="1:19" x14ac:dyDescent="0.3">
      <c r="A24" s="82" t="s">
        <v>645</v>
      </c>
      <c r="B24" s="64">
        <f>VLOOKUP($A24,'Return Data'!$B$7:$R$2843,3,0)</f>
        <v>44302</v>
      </c>
      <c r="C24" s="65">
        <f>VLOOKUP($A24,'Return Data'!$B$7:$R$2843,4,0)</f>
        <v>32.079799999999999</v>
      </c>
      <c r="D24" s="65">
        <f>VLOOKUP($A24,'Return Data'!$B$7:$R$2843,9,0)</f>
        <v>11.032500000000001</v>
      </c>
      <c r="E24" s="66">
        <f t="shared" si="0"/>
        <v>13</v>
      </c>
      <c r="F24" s="65">
        <f>VLOOKUP($A24,'Return Data'!$B$7:$R$2843,10,0)</f>
        <v>3.0994999999999999</v>
      </c>
      <c r="G24" s="66">
        <f t="shared" si="1"/>
        <v>7</v>
      </c>
      <c r="H24" s="65">
        <f>VLOOKUP($A24,'Return Data'!$B$7:$R$2843,11,0)</f>
        <v>3.7827999999999999</v>
      </c>
      <c r="I24" s="66">
        <f t="shared" si="2"/>
        <v>12</v>
      </c>
      <c r="J24" s="65">
        <f>VLOOKUP($A24,'Return Data'!$B$7:$R$2843,12,0)</f>
        <v>4.4805999999999999</v>
      </c>
      <c r="K24" s="66">
        <f t="shared" si="3"/>
        <v>11</v>
      </c>
      <c r="L24" s="65">
        <f>VLOOKUP($A24,'Return Data'!$B$7:$R$2843,13,0)</f>
        <v>9.3544999999999998</v>
      </c>
      <c r="M24" s="66">
        <f t="shared" si="4"/>
        <v>9</v>
      </c>
      <c r="N24" s="65">
        <f>VLOOKUP($A24,'Return Data'!$B$7:$R$2843,17,0)</f>
        <v>10.0008</v>
      </c>
      <c r="O24" s="66">
        <f t="shared" si="5"/>
        <v>3</v>
      </c>
      <c r="P24" s="65">
        <f>VLOOKUP($A24,'Return Data'!$B$7:$R$2843,14,0)</f>
        <v>8.9472000000000005</v>
      </c>
      <c r="Q24" s="66">
        <f t="shared" si="6"/>
        <v>4</v>
      </c>
      <c r="R24" s="65">
        <f>VLOOKUP($A24,'Return Data'!$B$7:$R$2843,16,0)</f>
        <v>8.3279999999999994</v>
      </c>
      <c r="S24" s="67">
        <f t="shared" si="7"/>
        <v>14</v>
      </c>
    </row>
    <row r="25" spans="1:19" x14ac:dyDescent="0.3">
      <c r="A25" s="82" t="s">
        <v>646</v>
      </c>
      <c r="B25" s="64">
        <f>VLOOKUP($A25,'Return Data'!$B$7:$R$2843,3,0)</f>
        <v>44302</v>
      </c>
      <c r="C25" s="65">
        <f>VLOOKUP($A25,'Return Data'!$B$7:$R$2843,4,0)</f>
        <v>200.18340000000001</v>
      </c>
      <c r="D25" s="65">
        <f>VLOOKUP($A25,'Return Data'!$B$7:$R$2843,9,0)</f>
        <v>0</v>
      </c>
      <c r="E25" s="66">
        <f t="shared" si="0"/>
        <v>20</v>
      </c>
      <c r="F25" s="65">
        <f>VLOOKUP($A25,'Return Data'!$B$7:$R$2843,10,0)</f>
        <v>0</v>
      </c>
      <c r="G25" s="66">
        <f t="shared" si="1"/>
        <v>19</v>
      </c>
      <c r="H25" s="65">
        <f>VLOOKUP($A25,'Return Data'!$B$7:$R$2843,11,0)</f>
        <v>0</v>
      </c>
      <c r="I25" s="66">
        <f t="shared" si="2"/>
        <v>20</v>
      </c>
      <c r="J25" s="65">
        <f>VLOOKUP($A25,'Return Data'!$B$7:$R$2843,12,0)</f>
        <v>-3.7829000000000002</v>
      </c>
      <c r="K25" s="66">
        <f t="shared" si="3"/>
        <v>20</v>
      </c>
      <c r="L25" s="65">
        <f>VLOOKUP($A25,'Return Data'!$B$7:$R$2843,13,0)</f>
        <v>-15.1547</v>
      </c>
      <c r="M25" s="66">
        <f t="shared" si="4"/>
        <v>20</v>
      </c>
      <c r="N25" s="65"/>
      <c r="O25" s="66"/>
      <c r="P25" s="65"/>
      <c r="Q25" s="66"/>
      <c r="R25" s="65">
        <f>VLOOKUP($A25,'Return Data'!$B$7:$R$2843,16,0)</f>
        <v>-11.8828</v>
      </c>
      <c r="S25" s="67">
        <f t="shared" si="7"/>
        <v>20</v>
      </c>
    </row>
    <row r="26" spans="1:19" x14ac:dyDescent="0.3">
      <c r="A26" s="82" t="s">
        <v>648</v>
      </c>
      <c r="B26" s="64">
        <f>VLOOKUP($A26,'Return Data'!$B$7:$R$2843,3,0)</f>
        <v>44302</v>
      </c>
      <c r="C26" s="65">
        <f>VLOOKUP($A26,'Return Data'!$B$7:$R$2843,4,0)</f>
        <v>12.1356</v>
      </c>
      <c r="D26" s="65">
        <f>VLOOKUP($A26,'Return Data'!$B$7:$R$2843,9,0)</f>
        <v>14.5266</v>
      </c>
      <c r="E26" s="66">
        <f t="shared" si="0"/>
        <v>3</v>
      </c>
      <c r="F26" s="65">
        <f>VLOOKUP($A26,'Return Data'!$B$7:$R$2843,10,0)</f>
        <v>0.28439999999999999</v>
      </c>
      <c r="G26" s="66">
        <f t="shared" si="1"/>
        <v>17</v>
      </c>
      <c r="H26" s="65">
        <f>VLOOKUP($A26,'Return Data'!$B$7:$R$2843,11,0)</f>
        <v>2.6438000000000001</v>
      </c>
      <c r="I26" s="66">
        <f t="shared" si="2"/>
        <v>19</v>
      </c>
      <c r="J26" s="65">
        <f>VLOOKUP($A26,'Return Data'!$B$7:$R$2843,12,0)</f>
        <v>3.4308000000000001</v>
      </c>
      <c r="K26" s="66">
        <f t="shared" si="3"/>
        <v>17</v>
      </c>
      <c r="L26" s="65">
        <f>VLOOKUP($A26,'Return Data'!$B$7:$R$2843,13,0)</f>
        <v>9.0762</v>
      </c>
      <c r="M26" s="66">
        <f t="shared" si="4"/>
        <v>11</v>
      </c>
      <c r="N26" s="65">
        <f>VLOOKUP($A26,'Return Data'!$B$7:$R$2843,17,0)</f>
        <v>6.4618000000000002</v>
      </c>
      <c r="O26" s="66">
        <f t="shared" si="5"/>
        <v>17</v>
      </c>
      <c r="P26" s="65"/>
      <c r="Q26" s="66"/>
      <c r="R26" s="65">
        <f>VLOOKUP($A26,'Return Data'!$B$7:$R$2843,16,0)</f>
        <v>6.9123000000000001</v>
      </c>
      <c r="S26" s="67">
        <f t="shared" si="7"/>
        <v>18</v>
      </c>
    </row>
    <row r="27" spans="1:19" x14ac:dyDescent="0.3">
      <c r="A27" s="82" t="s">
        <v>650</v>
      </c>
      <c r="B27" s="64">
        <f>VLOOKUP($A27,'Return Data'!$B$7:$R$2843,3,0)</f>
        <v>44302</v>
      </c>
      <c r="C27" s="65">
        <f>VLOOKUP($A27,'Return Data'!$B$7:$R$2843,4,0)</f>
        <v>12.8331</v>
      </c>
      <c r="D27" s="65">
        <f>VLOOKUP($A27,'Return Data'!$B$7:$R$2843,9,0)</f>
        <v>11.039</v>
      </c>
      <c r="E27" s="66">
        <f t="shared" si="0"/>
        <v>12</v>
      </c>
      <c r="F27" s="65">
        <f>VLOOKUP($A27,'Return Data'!$B$7:$R$2843,10,0)</f>
        <v>2.1650999999999998</v>
      </c>
      <c r="G27" s="66">
        <f t="shared" si="1"/>
        <v>13</v>
      </c>
      <c r="H27" s="65">
        <f>VLOOKUP($A27,'Return Data'!$B$7:$R$2843,11,0)</f>
        <v>3.4544000000000001</v>
      </c>
      <c r="I27" s="66">
        <f t="shared" si="2"/>
        <v>14</v>
      </c>
      <c r="J27" s="65">
        <f>VLOOKUP($A27,'Return Data'!$B$7:$R$2843,12,0)</f>
        <v>4.3765000000000001</v>
      </c>
      <c r="K27" s="66">
        <f t="shared" si="3"/>
        <v>12</v>
      </c>
      <c r="L27" s="65">
        <f>VLOOKUP($A27,'Return Data'!$B$7:$R$2843,13,0)</f>
        <v>9.6892999999999994</v>
      </c>
      <c r="M27" s="66">
        <f t="shared" si="4"/>
        <v>7</v>
      </c>
      <c r="N27" s="65">
        <f>VLOOKUP($A27,'Return Data'!$B$7:$R$2843,17,0)</f>
        <v>10.1708</v>
      </c>
      <c r="O27" s="66">
        <f t="shared" si="5"/>
        <v>2</v>
      </c>
      <c r="P27" s="65"/>
      <c r="Q27" s="66"/>
      <c r="R27" s="65">
        <f>VLOOKUP($A27,'Return Data'!$B$7:$R$2843,16,0)</f>
        <v>9.7149999999999999</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11.212755000000001</v>
      </c>
      <c r="E29" s="88"/>
      <c r="F29" s="89">
        <f>AVERAGE(F8:F27)</f>
        <v>2.2754599999999998</v>
      </c>
      <c r="G29" s="88"/>
      <c r="H29" s="89">
        <f>AVERAGE(H8:H27)</f>
        <v>3.7016499999999999</v>
      </c>
      <c r="I29" s="88"/>
      <c r="J29" s="89">
        <f>AVERAGE(J8:J27)</f>
        <v>3.933605</v>
      </c>
      <c r="K29" s="88"/>
      <c r="L29" s="89">
        <f>AVERAGE(L8:L27)</f>
        <v>7.7345550000000021</v>
      </c>
      <c r="M29" s="88"/>
      <c r="N29" s="89">
        <f>AVERAGE(N8:N27)</f>
        <v>8.2829526315789472</v>
      </c>
      <c r="O29" s="88"/>
      <c r="P29" s="89">
        <f>AVERAGE(P8:P27)</f>
        <v>7.8785800000000004</v>
      </c>
      <c r="Q29" s="88"/>
      <c r="R29" s="89">
        <f>AVERAGE(R8:R27)</f>
        <v>7.441889999999999</v>
      </c>
      <c r="S29" s="90"/>
    </row>
    <row r="30" spans="1:19" x14ac:dyDescent="0.3">
      <c r="A30" s="87" t="s">
        <v>28</v>
      </c>
      <c r="B30" s="88"/>
      <c r="C30" s="88"/>
      <c r="D30" s="89">
        <f>MIN(D8:D27)</f>
        <v>0</v>
      </c>
      <c r="E30" s="88"/>
      <c r="F30" s="89">
        <f>MIN(F8:F27)</f>
        <v>-3.5499999999999997E-2</v>
      </c>
      <c r="G30" s="88"/>
      <c r="H30" s="89">
        <f>MIN(H8:H27)</f>
        <v>0</v>
      </c>
      <c r="I30" s="88"/>
      <c r="J30" s="89">
        <f>MIN(J8:J27)</f>
        <v>-3.7829000000000002</v>
      </c>
      <c r="K30" s="88"/>
      <c r="L30" s="89">
        <f>MIN(L8:L27)</f>
        <v>-15.1547</v>
      </c>
      <c r="M30" s="88"/>
      <c r="N30" s="89">
        <f>MIN(N8:N27)</f>
        <v>-2.8915999999999999</v>
      </c>
      <c r="O30" s="88"/>
      <c r="P30" s="89">
        <f>MIN(P8:P27)</f>
        <v>0.35120000000000001</v>
      </c>
      <c r="Q30" s="88"/>
      <c r="R30" s="89">
        <f>MIN(R8:R27)</f>
        <v>-11.8828</v>
      </c>
      <c r="S30" s="90"/>
    </row>
    <row r="31" spans="1:19" ht="15" thickBot="1" x14ac:dyDescent="0.35">
      <c r="A31" s="91" t="s">
        <v>29</v>
      </c>
      <c r="B31" s="92"/>
      <c r="C31" s="92"/>
      <c r="D31" s="93">
        <f>MAX(D8:D27)</f>
        <v>21.0381</v>
      </c>
      <c r="E31" s="92"/>
      <c r="F31" s="93">
        <f>MAX(F8:F27)</f>
        <v>4.0358000000000001</v>
      </c>
      <c r="G31" s="92"/>
      <c r="H31" s="93">
        <f>MAX(H8:H27)</f>
        <v>5.4379999999999997</v>
      </c>
      <c r="I31" s="92"/>
      <c r="J31" s="93">
        <f>MAX(J8:J27)</f>
        <v>6.7695999999999996</v>
      </c>
      <c r="K31" s="92"/>
      <c r="L31" s="93">
        <f>MAX(L8:L27)</f>
        <v>10.802</v>
      </c>
      <c r="M31" s="92"/>
      <c r="N31" s="93">
        <f>MAX(N8:N27)</f>
        <v>11.586399999999999</v>
      </c>
      <c r="O31" s="92"/>
      <c r="P31" s="93">
        <f>MAX(P8:P27)</f>
        <v>9.7819000000000003</v>
      </c>
      <c r="Q31" s="92"/>
      <c r="R31" s="93">
        <f>MAX(R8:R27)</f>
        <v>10.0161</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1611</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44302</v>
      </c>
      <c r="C8" s="65">
        <f>VLOOKUP($A8,'Return Data'!$B$7:$R$2843,4,0)</f>
        <v>86.137200000000007</v>
      </c>
      <c r="D8" s="65">
        <f>VLOOKUP($A8,'Return Data'!$B$7:$R$2843,9,0)</f>
        <v>13.092700000000001</v>
      </c>
      <c r="E8" s="66">
        <f>RANK(D8,D$8:D$27,0)</f>
        <v>5</v>
      </c>
      <c r="F8" s="65">
        <f>VLOOKUP($A8,'Return Data'!$B$7:$R$2843,10,0)</f>
        <v>2.8668999999999998</v>
      </c>
      <c r="G8" s="66">
        <f>RANK(F8,F$8:F$27,0)</f>
        <v>5</v>
      </c>
      <c r="H8" s="65">
        <f>VLOOKUP($A8,'Return Data'!$B$7:$R$2843,11,0)</f>
        <v>4.2610999999999999</v>
      </c>
      <c r="I8" s="66">
        <f>RANK(H8,H$8:H$27,0)</f>
        <v>3</v>
      </c>
      <c r="J8" s="65">
        <f>VLOOKUP($A8,'Return Data'!$B$7:$R$2843,12,0)</f>
        <v>4.8987999999999996</v>
      </c>
      <c r="K8" s="66">
        <f>RANK(J8,J$8:J$27,0)</f>
        <v>4</v>
      </c>
      <c r="L8" s="65">
        <f>VLOOKUP($A8,'Return Data'!$B$7:$R$2843,13,0)</f>
        <v>10.196099999999999</v>
      </c>
      <c r="M8" s="66">
        <f>RANK(L8,L$8:L$27,0)</f>
        <v>1</v>
      </c>
      <c r="N8" s="65">
        <f>VLOOKUP($A8,'Return Data'!$B$7:$R$2843,17,0)</f>
        <v>9.5298999999999996</v>
      </c>
      <c r="O8" s="66">
        <f>RANK(N8,N$8:N$27,0)</f>
        <v>5</v>
      </c>
      <c r="P8" s="65">
        <f>VLOOKUP($A8,'Return Data'!$B$7:$R$2843,14,0)</f>
        <v>8.9284999999999997</v>
      </c>
      <c r="Q8" s="66">
        <f>RANK(P8,P$8:P$27,0)</f>
        <v>2</v>
      </c>
      <c r="R8" s="65">
        <f>VLOOKUP($A8,'Return Data'!$B$7:$R$2843,16,0)</f>
        <v>9.3315000000000001</v>
      </c>
      <c r="S8" s="67">
        <f>RANK(R8,R$8:R$27,0)</f>
        <v>3</v>
      </c>
    </row>
    <row r="9" spans="1:19" x14ac:dyDescent="0.3">
      <c r="A9" s="82" t="s">
        <v>616</v>
      </c>
      <c r="B9" s="64">
        <f>VLOOKUP($A9,'Return Data'!$B$7:$R$2843,3,0)</f>
        <v>44302</v>
      </c>
      <c r="C9" s="65">
        <f>VLOOKUP($A9,'Return Data'!$B$7:$R$2843,4,0)</f>
        <v>13.202500000000001</v>
      </c>
      <c r="D9" s="65">
        <f>VLOOKUP($A9,'Return Data'!$B$7:$R$2843,9,0)</f>
        <v>10.818099999999999</v>
      </c>
      <c r="E9" s="66">
        <f t="shared" ref="E9:E27" si="0">RANK(D9,D$8:D$27,0)</f>
        <v>11</v>
      </c>
      <c r="F9" s="65">
        <f>VLOOKUP($A9,'Return Data'!$B$7:$R$2843,10,0)</f>
        <v>2.7806999999999999</v>
      </c>
      <c r="G9" s="66">
        <f t="shared" ref="G9:G27" si="1">RANK(F9,F$8:F$27,0)</f>
        <v>8</v>
      </c>
      <c r="H9" s="65">
        <f>VLOOKUP($A9,'Return Data'!$B$7:$R$2843,11,0)</f>
        <v>4.0162000000000004</v>
      </c>
      <c r="I9" s="66">
        <f t="shared" ref="I9:I27" si="2">RANK(H9,H$8:H$27,0)</f>
        <v>5</v>
      </c>
      <c r="J9" s="65">
        <f>VLOOKUP($A9,'Return Data'!$B$7:$R$2843,12,0)</f>
        <v>4.9748000000000001</v>
      </c>
      <c r="K9" s="66">
        <f t="shared" ref="K9:K27" si="3">RANK(J9,J$8:J$27,0)</f>
        <v>3</v>
      </c>
      <c r="L9" s="65">
        <f>VLOOKUP($A9,'Return Data'!$B$7:$R$2843,13,0)</f>
        <v>10.0428</v>
      </c>
      <c r="M9" s="66">
        <f t="shared" ref="M9:M27" si="4">RANK(L9,L$8:L$27,0)</f>
        <v>3</v>
      </c>
      <c r="N9" s="65">
        <f>VLOOKUP($A9,'Return Data'!$B$7:$R$2843,17,0)</f>
        <v>7.5460000000000003</v>
      </c>
      <c r="O9" s="66">
        <f t="shared" ref="O9:O22" si="5">RANK(N9,N$8:N$27,0)</f>
        <v>16</v>
      </c>
      <c r="P9" s="65">
        <f>VLOOKUP($A9,'Return Data'!$B$7:$R$2843,14,0)</f>
        <v>7.8567999999999998</v>
      </c>
      <c r="Q9" s="66">
        <f t="shared" ref="Q9" si="6">RANK(P9,P$8:P$27,0)</f>
        <v>10</v>
      </c>
      <c r="R9" s="65">
        <f>VLOOKUP($A9,'Return Data'!$B$7:$R$2843,16,0)</f>
        <v>7.6651999999999996</v>
      </c>
      <c r="S9" s="67">
        <f t="shared" ref="S9:S27" si="7">RANK(R9,R$8:R$27,0)</f>
        <v>10</v>
      </c>
    </row>
    <row r="10" spans="1:19" x14ac:dyDescent="0.3">
      <c r="A10" s="82" t="s">
        <v>617</v>
      </c>
      <c r="B10" s="64">
        <f>VLOOKUP($A10,'Return Data'!$B$7:$R$2843,3,0)</f>
        <v>44302</v>
      </c>
      <c r="C10" s="65">
        <f>VLOOKUP($A10,'Return Data'!$B$7:$R$2843,4,0)</f>
        <v>21.6967</v>
      </c>
      <c r="D10" s="65">
        <f>VLOOKUP($A10,'Return Data'!$B$7:$R$2843,9,0)</f>
        <v>7.9657</v>
      </c>
      <c r="E10" s="66">
        <f t="shared" si="0"/>
        <v>17</v>
      </c>
      <c r="F10" s="65">
        <f>VLOOKUP($A10,'Return Data'!$B$7:$R$2843,10,0)</f>
        <v>-0.62019999999999997</v>
      </c>
      <c r="G10" s="66">
        <f t="shared" si="1"/>
        <v>20</v>
      </c>
      <c r="H10" s="65">
        <f>VLOOKUP($A10,'Return Data'!$B$7:$R$2843,11,0)</f>
        <v>2.2309000000000001</v>
      </c>
      <c r="I10" s="66">
        <f t="shared" si="2"/>
        <v>19</v>
      </c>
      <c r="J10" s="65">
        <f>VLOOKUP($A10,'Return Data'!$B$7:$R$2843,12,0)</f>
        <v>3.2305000000000001</v>
      </c>
      <c r="K10" s="66">
        <f t="shared" si="3"/>
        <v>15</v>
      </c>
      <c r="L10" s="65">
        <f>VLOOKUP($A10,'Return Data'!$B$7:$R$2843,13,0)</f>
        <v>8.0458999999999996</v>
      </c>
      <c r="M10" s="66">
        <f t="shared" si="4"/>
        <v>16</v>
      </c>
      <c r="N10" s="65">
        <f>VLOOKUP($A10,'Return Data'!$B$7:$R$2843,17,0)</f>
        <v>3.952</v>
      </c>
      <c r="O10" s="66">
        <f t="shared" si="5"/>
        <v>18</v>
      </c>
      <c r="P10" s="65">
        <f>VLOOKUP($A10,'Return Data'!$B$7:$R$2843,14,0)</f>
        <v>4.5401999999999996</v>
      </c>
      <c r="Q10" s="66">
        <f t="shared" ref="Q10:Q22" si="8">RANK(P10,P$8:P$27,0)</f>
        <v>14</v>
      </c>
      <c r="R10" s="65">
        <f>VLOOKUP($A10,'Return Data'!$B$7:$R$2843,16,0)</f>
        <v>6.4223999999999997</v>
      </c>
      <c r="S10" s="67">
        <f t="shared" si="7"/>
        <v>18</v>
      </c>
    </row>
    <row r="11" spans="1:19" x14ac:dyDescent="0.3">
      <c r="A11" s="82" t="s">
        <v>620</v>
      </c>
      <c r="B11" s="64">
        <f>VLOOKUP($A11,'Return Data'!$B$7:$R$2843,3,0)</f>
        <v>44302</v>
      </c>
      <c r="C11" s="65">
        <f>VLOOKUP($A11,'Return Data'!$B$7:$R$2843,4,0)</f>
        <v>17.381</v>
      </c>
      <c r="D11" s="65">
        <f>VLOOKUP($A11,'Return Data'!$B$7:$R$2843,9,0)</f>
        <v>11.636799999999999</v>
      </c>
      <c r="E11" s="66">
        <f t="shared" si="0"/>
        <v>8</v>
      </c>
      <c r="F11" s="65">
        <f>VLOOKUP($A11,'Return Data'!$B$7:$R$2843,10,0)</f>
        <v>1.8267</v>
      </c>
      <c r="G11" s="66">
        <f t="shared" si="1"/>
        <v>13</v>
      </c>
      <c r="H11" s="65">
        <f>VLOOKUP($A11,'Return Data'!$B$7:$R$2843,11,0)</f>
        <v>3.0407999999999999</v>
      </c>
      <c r="I11" s="66">
        <f t="shared" si="2"/>
        <v>14</v>
      </c>
      <c r="J11" s="65">
        <f>VLOOKUP($A11,'Return Data'!$B$7:$R$2843,12,0)</f>
        <v>3.3340999999999998</v>
      </c>
      <c r="K11" s="66">
        <f t="shared" si="3"/>
        <v>14</v>
      </c>
      <c r="L11" s="65">
        <f>VLOOKUP($A11,'Return Data'!$B$7:$R$2843,13,0)</f>
        <v>7.7984999999999998</v>
      </c>
      <c r="M11" s="66">
        <f t="shared" si="4"/>
        <v>18</v>
      </c>
      <c r="N11" s="65">
        <f>VLOOKUP($A11,'Return Data'!$B$7:$R$2843,17,0)</f>
        <v>8.1085999999999991</v>
      </c>
      <c r="O11" s="66">
        <f t="shared" si="5"/>
        <v>14</v>
      </c>
      <c r="P11" s="65">
        <f>VLOOKUP($A11,'Return Data'!$B$7:$R$2843,14,0)</f>
        <v>7.5618999999999996</v>
      </c>
      <c r="Q11" s="66">
        <f t="shared" si="8"/>
        <v>11</v>
      </c>
      <c r="R11" s="65">
        <f>VLOOKUP($A11,'Return Data'!$B$7:$R$2843,16,0)</f>
        <v>7.9896000000000003</v>
      </c>
      <c r="S11" s="67">
        <f t="shared" si="7"/>
        <v>9</v>
      </c>
    </row>
    <row r="12" spans="1:19" x14ac:dyDescent="0.3">
      <c r="A12" s="82" t="s">
        <v>622</v>
      </c>
      <c r="B12" s="64">
        <f>VLOOKUP($A12,'Return Data'!$B$7:$R$2843,3,0)</f>
        <v>44302</v>
      </c>
      <c r="C12" s="65">
        <f>VLOOKUP($A12,'Return Data'!$B$7:$R$2843,4,0)</f>
        <v>12.732900000000001</v>
      </c>
      <c r="D12" s="65">
        <f>VLOOKUP($A12,'Return Data'!$B$7:$R$2843,9,0)</f>
        <v>6.5834999999999999</v>
      </c>
      <c r="E12" s="66">
        <f t="shared" si="0"/>
        <v>18</v>
      </c>
      <c r="F12" s="65">
        <f>VLOOKUP($A12,'Return Data'!$B$7:$R$2843,10,0)</f>
        <v>3.63</v>
      </c>
      <c r="G12" s="66">
        <f t="shared" si="1"/>
        <v>2</v>
      </c>
      <c r="H12" s="65">
        <f>VLOOKUP($A12,'Return Data'!$B$7:$R$2843,11,0)</f>
        <v>3.6042999999999998</v>
      </c>
      <c r="I12" s="66">
        <f t="shared" si="2"/>
        <v>8</v>
      </c>
      <c r="J12" s="65">
        <f>VLOOKUP($A12,'Return Data'!$B$7:$R$2843,12,0)</f>
        <v>4.2938000000000001</v>
      </c>
      <c r="K12" s="66">
        <f t="shared" si="3"/>
        <v>8</v>
      </c>
      <c r="L12" s="65">
        <f>VLOOKUP($A12,'Return Data'!$B$7:$R$2843,13,0)</f>
        <v>8.3033999999999999</v>
      </c>
      <c r="M12" s="66">
        <f t="shared" si="4"/>
        <v>14</v>
      </c>
      <c r="N12" s="65">
        <f>VLOOKUP($A12,'Return Data'!$B$7:$R$2843,17,0)</f>
        <v>8.8630999999999993</v>
      </c>
      <c r="O12" s="66">
        <f t="shared" ref="O12" si="9">RANK(N12,N$8:N$27,0)</f>
        <v>8</v>
      </c>
      <c r="P12" s="65"/>
      <c r="Q12" s="66"/>
      <c r="R12" s="65">
        <f>VLOOKUP($A12,'Return Data'!$B$7:$R$2843,16,0)</f>
        <v>9.7378999999999998</v>
      </c>
      <c r="S12" s="67">
        <f t="shared" si="7"/>
        <v>1</v>
      </c>
    </row>
    <row r="13" spans="1:19" x14ac:dyDescent="0.3">
      <c r="A13" s="82" t="s">
        <v>624</v>
      </c>
      <c r="B13" s="64">
        <f>VLOOKUP($A13,'Return Data'!$B$7:$R$2843,3,0)</f>
        <v>44302</v>
      </c>
      <c r="C13" s="65">
        <f>VLOOKUP($A13,'Return Data'!$B$7:$R$2843,4,0)</f>
        <v>13.3672</v>
      </c>
      <c r="D13" s="65">
        <f>VLOOKUP($A13,'Return Data'!$B$7:$R$2843,9,0)</f>
        <v>3.0379</v>
      </c>
      <c r="E13" s="66">
        <f t="shared" si="0"/>
        <v>19</v>
      </c>
      <c r="F13" s="65">
        <f>VLOOKUP($A13,'Return Data'!$B$7:$R$2843,10,0)</f>
        <v>2.8771</v>
      </c>
      <c r="G13" s="66">
        <f t="shared" si="1"/>
        <v>4</v>
      </c>
      <c r="H13" s="65">
        <f>VLOOKUP($A13,'Return Data'!$B$7:$R$2843,11,0)</f>
        <v>3.7490999999999999</v>
      </c>
      <c r="I13" s="66">
        <f t="shared" si="2"/>
        <v>6</v>
      </c>
      <c r="J13" s="65">
        <f>VLOOKUP($A13,'Return Data'!$B$7:$R$2843,12,0)</f>
        <v>-0.83679999999999999</v>
      </c>
      <c r="K13" s="66">
        <f t="shared" si="3"/>
        <v>19</v>
      </c>
      <c r="L13" s="65">
        <f>VLOOKUP($A13,'Return Data'!$B$7:$R$2843,13,0)</f>
        <v>0.55289999999999995</v>
      </c>
      <c r="M13" s="66">
        <f t="shared" si="4"/>
        <v>19</v>
      </c>
      <c r="N13" s="65">
        <f>VLOOKUP($A13,'Return Data'!$B$7:$R$2843,17,0)</f>
        <v>-3.2854000000000001</v>
      </c>
      <c r="O13" s="66">
        <f t="shared" si="5"/>
        <v>19</v>
      </c>
      <c r="P13" s="65">
        <f>VLOOKUP($A13,'Return Data'!$B$7:$R$2843,14,0)</f>
        <v>-0.12429999999999999</v>
      </c>
      <c r="Q13" s="66">
        <f t="shared" si="8"/>
        <v>15</v>
      </c>
      <c r="R13" s="65">
        <f>VLOOKUP($A13,'Return Data'!$B$7:$R$2843,16,0)</f>
        <v>4.5106999999999999</v>
      </c>
      <c r="S13" s="67">
        <f t="shared" si="7"/>
        <v>19</v>
      </c>
    </row>
    <row r="14" spans="1:19" x14ac:dyDescent="0.3">
      <c r="A14" s="82" t="s">
        <v>625</v>
      </c>
      <c r="B14" s="64">
        <f>VLOOKUP($A14,'Return Data'!$B$7:$R$2843,3,0)</f>
        <v>44302</v>
      </c>
      <c r="C14" s="65">
        <f>VLOOKUP($A14,'Return Data'!$B$7:$R$2843,4,0)</f>
        <v>77.334900000000005</v>
      </c>
      <c r="D14" s="65">
        <f>VLOOKUP($A14,'Return Data'!$B$7:$R$2843,9,0)</f>
        <v>11.1922</v>
      </c>
      <c r="E14" s="66">
        <f t="shared" si="0"/>
        <v>10</v>
      </c>
      <c r="F14" s="65">
        <f>VLOOKUP($A14,'Return Data'!$B$7:$R$2843,10,0)</f>
        <v>3.1320000000000001</v>
      </c>
      <c r="G14" s="66">
        <f t="shared" si="1"/>
        <v>3</v>
      </c>
      <c r="H14" s="65">
        <f>VLOOKUP($A14,'Return Data'!$B$7:$R$2843,11,0)</f>
        <v>4.8625999999999996</v>
      </c>
      <c r="I14" s="66">
        <f t="shared" si="2"/>
        <v>2</v>
      </c>
      <c r="J14" s="65">
        <f>VLOOKUP($A14,'Return Data'!$B$7:$R$2843,12,0)</f>
        <v>6.1811999999999996</v>
      </c>
      <c r="K14" s="66">
        <f t="shared" si="3"/>
        <v>1</v>
      </c>
      <c r="L14" s="65">
        <f>VLOOKUP($A14,'Return Data'!$B$7:$R$2843,13,0)</f>
        <v>8.7134999999999998</v>
      </c>
      <c r="M14" s="66">
        <f t="shared" si="4"/>
        <v>11</v>
      </c>
      <c r="N14" s="65">
        <f>VLOOKUP($A14,'Return Data'!$B$7:$R$2843,17,0)</f>
        <v>8.1823999999999995</v>
      </c>
      <c r="O14" s="66">
        <f t="shared" si="5"/>
        <v>13</v>
      </c>
      <c r="P14" s="65">
        <f>VLOOKUP($A14,'Return Data'!$B$7:$R$2843,14,0)</f>
        <v>7.9286000000000003</v>
      </c>
      <c r="Q14" s="66">
        <f t="shared" si="8"/>
        <v>9</v>
      </c>
      <c r="R14" s="65">
        <f>VLOOKUP($A14,'Return Data'!$B$7:$R$2843,16,0)</f>
        <v>8.9631000000000007</v>
      </c>
      <c r="S14" s="67">
        <f t="shared" si="7"/>
        <v>5</v>
      </c>
    </row>
    <row r="15" spans="1:19" x14ac:dyDescent="0.3">
      <c r="A15" s="82" t="s">
        <v>628</v>
      </c>
      <c r="B15" s="64">
        <f>VLOOKUP($A15,'Return Data'!$B$7:$R$2843,3,0)</f>
        <v>44302</v>
      </c>
      <c r="C15" s="65">
        <f>VLOOKUP($A15,'Return Data'!$B$7:$R$2843,4,0)</f>
        <v>24.979500000000002</v>
      </c>
      <c r="D15" s="65">
        <f>VLOOKUP($A15,'Return Data'!$B$7:$R$2843,9,0)</f>
        <v>14.9261</v>
      </c>
      <c r="E15" s="66">
        <f t="shared" si="0"/>
        <v>2</v>
      </c>
      <c r="F15" s="65">
        <f>VLOOKUP($A15,'Return Data'!$B$7:$R$2843,10,0)</f>
        <v>1.0512999999999999</v>
      </c>
      <c r="G15" s="66">
        <f t="shared" si="1"/>
        <v>15</v>
      </c>
      <c r="H15" s="65">
        <f>VLOOKUP($A15,'Return Data'!$B$7:$R$2843,11,0)</f>
        <v>3.6690999999999998</v>
      </c>
      <c r="I15" s="66">
        <f t="shared" si="2"/>
        <v>7</v>
      </c>
      <c r="J15" s="65">
        <f>VLOOKUP($A15,'Return Data'!$B$7:$R$2843,12,0)</f>
        <v>4.2727000000000004</v>
      </c>
      <c r="K15" s="66">
        <f t="shared" si="3"/>
        <v>9</v>
      </c>
      <c r="L15" s="65">
        <f>VLOOKUP($A15,'Return Data'!$B$7:$R$2843,13,0)</f>
        <v>9.6867000000000001</v>
      </c>
      <c r="M15" s="66">
        <f t="shared" si="4"/>
        <v>5</v>
      </c>
      <c r="N15" s="65">
        <f>VLOOKUP($A15,'Return Data'!$B$7:$R$2843,17,0)</f>
        <v>9.5474999999999994</v>
      </c>
      <c r="O15" s="66">
        <f t="shared" si="5"/>
        <v>4</v>
      </c>
      <c r="P15" s="65">
        <f>VLOOKUP($A15,'Return Data'!$B$7:$R$2843,14,0)</f>
        <v>8.8322000000000003</v>
      </c>
      <c r="Q15" s="66">
        <f t="shared" si="8"/>
        <v>3</v>
      </c>
      <c r="R15" s="65">
        <f>VLOOKUP($A15,'Return Data'!$B$7:$R$2843,16,0)</f>
        <v>8.8414999999999999</v>
      </c>
      <c r="S15" s="67">
        <f t="shared" si="7"/>
        <v>6</v>
      </c>
    </row>
    <row r="16" spans="1:19" x14ac:dyDescent="0.3">
      <c r="A16" s="82" t="s">
        <v>630</v>
      </c>
      <c r="B16" s="64">
        <f>VLOOKUP($A16,'Return Data'!$B$7:$R$2843,3,0)</f>
        <v>44302</v>
      </c>
      <c r="C16" s="65">
        <f>VLOOKUP($A16,'Return Data'!$B$7:$R$2843,4,0)</f>
        <v>22.725200000000001</v>
      </c>
      <c r="D16" s="65">
        <f>VLOOKUP($A16,'Return Data'!$B$7:$R$2843,9,0)</f>
        <v>10.6599</v>
      </c>
      <c r="E16" s="66">
        <f t="shared" si="0"/>
        <v>14</v>
      </c>
      <c r="F16" s="65">
        <f>VLOOKUP($A16,'Return Data'!$B$7:$R$2843,10,0)</f>
        <v>2.5918000000000001</v>
      </c>
      <c r="G16" s="66">
        <f t="shared" si="1"/>
        <v>9</v>
      </c>
      <c r="H16" s="65">
        <f>VLOOKUP($A16,'Return Data'!$B$7:$R$2843,11,0)</f>
        <v>4.1985000000000001</v>
      </c>
      <c r="I16" s="66">
        <f t="shared" si="2"/>
        <v>4</v>
      </c>
      <c r="J16" s="65">
        <f>VLOOKUP($A16,'Return Data'!$B$7:$R$2843,12,0)</f>
        <v>4.5545999999999998</v>
      </c>
      <c r="K16" s="66">
        <f t="shared" si="3"/>
        <v>5</v>
      </c>
      <c r="L16" s="65">
        <f>VLOOKUP($A16,'Return Data'!$B$7:$R$2843,13,0)</f>
        <v>9.3545999999999996</v>
      </c>
      <c r="M16" s="66">
        <f t="shared" si="4"/>
        <v>7</v>
      </c>
      <c r="N16" s="65">
        <f>VLOOKUP($A16,'Return Data'!$B$7:$R$2843,17,0)</f>
        <v>8.9913000000000007</v>
      </c>
      <c r="O16" s="66">
        <f t="shared" si="5"/>
        <v>6</v>
      </c>
      <c r="P16" s="65">
        <f>VLOOKUP($A16,'Return Data'!$B$7:$R$2843,14,0)</f>
        <v>8.3460000000000001</v>
      </c>
      <c r="Q16" s="66">
        <f t="shared" si="8"/>
        <v>5</v>
      </c>
      <c r="R16" s="65">
        <f>VLOOKUP($A16,'Return Data'!$B$7:$R$2843,16,0)</f>
        <v>7.2760999999999996</v>
      </c>
      <c r="S16" s="67">
        <f t="shared" si="7"/>
        <v>13</v>
      </c>
    </row>
    <row r="17" spans="1:19" x14ac:dyDescent="0.3">
      <c r="A17" s="82" t="s">
        <v>633</v>
      </c>
      <c r="B17" s="64">
        <f>VLOOKUP($A17,'Return Data'!$B$7:$R$2843,3,0)</f>
        <v>44302</v>
      </c>
      <c r="C17" s="65">
        <f>VLOOKUP($A17,'Return Data'!$B$7:$R$2843,4,0)</f>
        <v>15.0624</v>
      </c>
      <c r="D17" s="65">
        <f>VLOOKUP($A17,'Return Data'!$B$7:$R$2843,9,0)</f>
        <v>13.136699999999999</v>
      </c>
      <c r="E17" s="66">
        <f t="shared" si="0"/>
        <v>4</v>
      </c>
      <c r="F17" s="65">
        <f>VLOOKUP($A17,'Return Data'!$B$7:$R$2843,10,0)</f>
        <v>1.9830000000000001</v>
      </c>
      <c r="G17" s="66">
        <f t="shared" si="1"/>
        <v>11</v>
      </c>
      <c r="H17" s="65">
        <f>VLOOKUP($A17,'Return Data'!$B$7:$R$2843,11,0)</f>
        <v>3.5543</v>
      </c>
      <c r="I17" s="66">
        <f t="shared" si="2"/>
        <v>9</v>
      </c>
      <c r="J17" s="65">
        <f>VLOOKUP($A17,'Return Data'!$B$7:$R$2843,12,0)</f>
        <v>3.8650000000000002</v>
      </c>
      <c r="K17" s="66">
        <f t="shared" si="3"/>
        <v>13</v>
      </c>
      <c r="L17" s="65">
        <f>VLOOKUP($A17,'Return Data'!$B$7:$R$2843,13,0)</f>
        <v>10.0473</v>
      </c>
      <c r="M17" s="66">
        <f t="shared" si="4"/>
        <v>2</v>
      </c>
      <c r="N17" s="65">
        <f>VLOOKUP($A17,'Return Data'!$B$7:$R$2843,17,0)</f>
        <v>8.6207999999999991</v>
      </c>
      <c r="O17" s="66">
        <f t="shared" si="5"/>
        <v>10</v>
      </c>
      <c r="P17" s="65">
        <f>VLOOKUP($A17,'Return Data'!$B$7:$R$2843,14,0)</f>
        <v>8.0846999999999998</v>
      </c>
      <c r="Q17" s="66">
        <f t="shared" si="8"/>
        <v>8</v>
      </c>
      <c r="R17" s="65">
        <f>VLOOKUP($A17,'Return Data'!$B$7:$R$2843,16,0)</f>
        <v>8.0937999999999999</v>
      </c>
      <c r="S17" s="67">
        <f t="shared" si="7"/>
        <v>8</v>
      </c>
    </row>
    <row r="18" spans="1:19" x14ac:dyDescent="0.3">
      <c r="A18" s="82" t="s">
        <v>634</v>
      </c>
      <c r="B18" s="64">
        <f>VLOOKUP($A18,'Return Data'!$B$7:$R$2843,3,0)</f>
        <v>44302</v>
      </c>
      <c r="C18" s="65">
        <f>VLOOKUP($A18,'Return Data'!$B$7:$R$2843,4,0)</f>
        <v>2483.4967999999999</v>
      </c>
      <c r="D18" s="65">
        <f>VLOOKUP($A18,'Return Data'!$B$7:$R$2843,9,0)</f>
        <v>10.6067</v>
      </c>
      <c r="E18" s="66">
        <f t="shared" si="0"/>
        <v>15</v>
      </c>
      <c r="F18" s="65">
        <f>VLOOKUP($A18,'Return Data'!$B$7:$R$2843,10,0)</f>
        <v>2.1863000000000001</v>
      </c>
      <c r="G18" s="66">
        <f t="shared" si="1"/>
        <v>10</v>
      </c>
      <c r="H18" s="65">
        <f>VLOOKUP($A18,'Return Data'!$B$7:$R$2843,11,0)</f>
        <v>3.0192999999999999</v>
      </c>
      <c r="I18" s="66">
        <f t="shared" si="2"/>
        <v>15</v>
      </c>
      <c r="J18" s="65">
        <f>VLOOKUP($A18,'Return Data'!$B$7:$R$2843,12,0)</f>
        <v>4.1142000000000003</v>
      </c>
      <c r="K18" s="66">
        <f t="shared" si="3"/>
        <v>11</v>
      </c>
      <c r="L18" s="65">
        <f>VLOOKUP($A18,'Return Data'!$B$7:$R$2843,13,0)</f>
        <v>8.5791000000000004</v>
      </c>
      <c r="M18" s="66">
        <f t="shared" si="4"/>
        <v>12</v>
      </c>
      <c r="N18" s="65">
        <f>VLOOKUP($A18,'Return Data'!$B$7:$R$2843,17,0)</f>
        <v>8.8802000000000003</v>
      </c>
      <c r="O18" s="66">
        <f t="shared" si="5"/>
        <v>7</v>
      </c>
      <c r="P18" s="65">
        <f>VLOOKUP($A18,'Return Data'!$B$7:$R$2843,14,0)</f>
        <v>8.1494999999999997</v>
      </c>
      <c r="Q18" s="66">
        <f t="shared" si="8"/>
        <v>7</v>
      </c>
      <c r="R18" s="65">
        <f>VLOOKUP($A18,'Return Data'!$B$7:$R$2843,16,0)</f>
        <v>6.8574999999999999</v>
      </c>
      <c r="S18" s="67">
        <f t="shared" si="7"/>
        <v>16</v>
      </c>
    </row>
    <row r="19" spans="1:19" x14ac:dyDescent="0.3">
      <c r="A19" s="82" t="s">
        <v>636</v>
      </c>
      <c r="B19" s="64">
        <f>VLOOKUP($A19,'Return Data'!$B$7:$R$2843,3,0)</f>
        <v>44302</v>
      </c>
      <c r="C19" s="65">
        <f>VLOOKUP($A19,'Return Data'!$B$7:$R$2843,4,0)</f>
        <v>2905.8276999999998</v>
      </c>
      <c r="D19" s="65">
        <f>VLOOKUP($A19,'Return Data'!$B$7:$R$2843,9,0)</f>
        <v>12.7849</v>
      </c>
      <c r="E19" s="66">
        <f t="shared" si="0"/>
        <v>6</v>
      </c>
      <c r="F19" s="65">
        <f>VLOOKUP($A19,'Return Data'!$B$7:$R$2843,10,0)</f>
        <v>1.6821999999999999</v>
      </c>
      <c r="G19" s="66">
        <f t="shared" si="1"/>
        <v>14</v>
      </c>
      <c r="H19" s="65">
        <f>VLOOKUP($A19,'Return Data'!$B$7:$R$2843,11,0)</f>
        <v>3.4897999999999998</v>
      </c>
      <c r="I19" s="66">
        <f t="shared" si="2"/>
        <v>12</v>
      </c>
      <c r="J19" s="65">
        <f>VLOOKUP($A19,'Return Data'!$B$7:$R$2843,12,0)</f>
        <v>4.5006000000000004</v>
      </c>
      <c r="K19" s="66">
        <f t="shared" si="3"/>
        <v>6</v>
      </c>
      <c r="L19" s="65">
        <f>VLOOKUP($A19,'Return Data'!$B$7:$R$2843,13,0)</f>
        <v>8.0757999999999992</v>
      </c>
      <c r="M19" s="66">
        <f t="shared" si="4"/>
        <v>15</v>
      </c>
      <c r="N19" s="65">
        <f>VLOOKUP($A19,'Return Data'!$B$7:$R$2843,17,0)</f>
        <v>8.3061000000000007</v>
      </c>
      <c r="O19" s="66">
        <f t="shared" si="5"/>
        <v>12</v>
      </c>
      <c r="P19" s="65">
        <f>VLOOKUP($A19,'Return Data'!$B$7:$R$2843,14,0)</f>
        <v>8.2619000000000007</v>
      </c>
      <c r="Q19" s="66">
        <f t="shared" si="8"/>
        <v>6</v>
      </c>
      <c r="R19" s="65">
        <f>VLOOKUP($A19,'Return Data'!$B$7:$R$2843,16,0)</f>
        <v>8.173</v>
      </c>
      <c r="S19" s="67">
        <f t="shared" si="7"/>
        <v>7</v>
      </c>
    </row>
    <row r="20" spans="1:19" x14ac:dyDescent="0.3">
      <c r="A20" s="82" t="s">
        <v>639</v>
      </c>
      <c r="B20" s="64">
        <f>VLOOKUP($A20,'Return Data'!$B$7:$R$2843,3,0)</f>
        <v>44302</v>
      </c>
      <c r="C20" s="65">
        <f>VLOOKUP($A20,'Return Data'!$B$7:$R$2843,4,0)</f>
        <v>56.982100000000003</v>
      </c>
      <c r="D20" s="65">
        <f>VLOOKUP($A20,'Return Data'!$B$7:$R$2843,9,0)</f>
        <v>20.681100000000001</v>
      </c>
      <c r="E20" s="66">
        <f t="shared" si="0"/>
        <v>1</v>
      </c>
      <c r="F20" s="65">
        <f>VLOOKUP($A20,'Return Data'!$B$7:$R$2843,10,0)</f>
        <v>-0.40429999999999999</v>
      </c>
      <c r="G20" s="66">
        <f t="shared" si="1"/>
        <v>19</v>
      </c>
      <c r="H20" s="65">
        <f>VLOOKUP($A20,'Return Data'!$B$7:$R$2843,11,0)</f>
        <v>2.2852999999999999</v>
      </c>
      <c r="I20" s="66">
        <f t="shared" si="2"/>
        <v>18</v>
      </c>
      <c r="J20" s="65">
        <f>VLOOKUP($A20,'Return Data'!$B$7:$R$2843,12,0)</f>
        <v>2.0505</v>
      </c>
      <c r="K20" s="66">
        <f t="shared" si="3"/>
        <v>18</v>
      </c>
      <c r="L20" s="65">
        <f>VLOOKUP($A20,'Return Data'!$B$7:$R$2843,13,0)</f>
        <v>9.7720000000000002</v>
      </c>
      <c r="M20" s="66">
        <f t="shared" si="4"/>
        <v>4</v>
      </c>
      <c r="N20" s="65">
        <f>VLOOKUP($A20,'Return Data'!$B$7:$R$2843,17,0)</f>
        <v>11.2127</v>
      </c>
      <c r="O20" s="66">
        <f t="shared" si="5"/>
        <v>1</v>
      </c>
      <c r="P20" s="65">
        <f>VLOOKUP($A20,'Return Data'!$B$7:$R$2843,14,0)</f>
        <v>9.4357000000000006</v>
      </c>
      <c r="Q20" s="66">
        <f t="shared" si="8"/>
        <v>1</v>
      </c>
      <c r="R20" s="65">
        <f>VLOOKUP($A20,'Return Data'!$B$7:$R$2843,16,0)</f>
        <v>7.5004</v>
      </c>
      <c r="S20" s="67">
        <f t="shared" si="7"/>
        <v>12</v>
      </c>
    </row>
    <row r="21" spans="1:19" x14ac:dyDescent="0.3">
      <c r="A21" s="116" t="s">
        <v>1791</v>
      </c>
      <c r="B21" s="64">
        <f>VLOOKUP($A21,'Return Data'!$B$7:$R$2843,3,0)</f>
        <v>44302</v>
      </c>
      <c r="C21" s="65">
        <f>VLOOKUP($A21,'Return Data'!$B$7:$R$2843,4,0)</f>
        <v>45.490499999999997</v>
      </c>
      <c r="D21" s="65">
        <f>VLOOKUP($A21,'Return Data'!$B$7:$R$2843,9,0)</f>
        <v>11.6158</v>
      </c>
      <c r="E21" s="66">
        <f t="shared" si="0"/>
        <v>9</v>
      </c>
      <c r="F21" s="65">
        <f>VLOOKUP($A21,'Return Data'!$B$7:$R$2843,10,0)</f>
        <v>3.6309</v>
      </c>
      <c r="G21" s="66">
        <f t="shared" si="1"/>
        <v>1</v>
      </c>
      <c r="H21" s="65">
        <f>VLOOKUP($A21,'Return Data'!$B$7:$R$2843,11,0)</f>
        <v>5.0195999999999996</v>
      </c>
      <c r="I21" s="66">
        <f t="shared" si="2"/>
        <v>1</v>
      </c>
      <c r="J21" s="65">
        <f>VLOOKUP($A21,'Return Data'!$B$7:$R$2843,12,0)</f>
        <v>5.9707999999999997</v>
      </c>
      <c r="K21" s="66">
        <f t="shared" si="3"/>
        <v>2</v>
      </c>
      <c r="L21" s="65">
        <f>VLOOKUP($A21,'Return Data'!$B$7:$R$2843,13,0)</f>
        <v>7.8935000000000004</v>
      </c>
      <c r="M21" s="66">
        <f t="shared" si="4"/>
        <v>17</v>
      </c>
      <c r="N21" s="65">
        <f>VLOOKUP($A21,'Return Data'!$B$7:$R$2843,17,0)</f>
        <v>7.6010999999999997</v>
      </c>
      <c r="O21" s="66">
        <f t="shared" si="5"/>
        <v>15</v>
      </c>
      <c r="P21" s="65">
        <f>VLOOKUP($A21,'Return Data'!$B$7:$R$2843,14,0)</f>
        <v>7.5518000000000001</v>
      </c>
      <c r="Q21" s="66">
        <f t="shared" si="8"/>
        <v>12</v>
      </c>
      <c r="R21" s="65">
        <f>VLOOKUP($A21,'Return Data'!$B$7:$R$2843,16,0)</f>
        <v>7.6311</v>
      </c>
      <c r="S21" s="67">
        <f t="shared" si="7"/>
        <v>11</v>
      </c>
    </row>
    <row r="22" spans="1:19" x14ac:dyDescent="0.3">
      <c r="A22" s="82" t="s">
        <v>640</v>
      </c>
      <c r="B22" s="64">
        <f>VLOOKUP($A22,'Return Data'!$B$7:$R$2843,3,0)</f>
        <v>44302</v>
      </c>
      <c r="C22" s="65">
        <f>VLOOKUP($A22,'Return Data'!$B$7:$R$2843,4,0)</f>
        <v>33.808100000000003</v>
      </c>
      <c r="D22" s="65">
        <f>VLOOKUP($A22,'Return Data'!$B$7:$R$2843,9,0)</f>
        <v>10.2828</v>
      </c>
      <c r="E22" s="66">
        <f t="shared" si="0"/>
        <v>16</v>
      </c>
      <c r="F22" s="65">
        <f>VLOOKUP($A22,'Return Data'!$B$7:$R$2843,10,0)</f>
        <v>2.8243999999999998</v>
      </c>
      <c r="G22" s="66">
        <f t="shared" si="1"/>
        <v>7</v>
      </c>
      <c r="H22" s="65">
        <f>VLOOKUP($A22,'Return Data'!$B$7:$R$2843,11,0)</f>
        <v>3.5356000000000001</v>
      </c>
      <c r="I22" s="66">
        <f t="shared" si="2"/>
        <v>10</v>
      </c>
      <c r="J22" s="65">
        <f>VLOOKUP($A22,'Return Data'!$B$7:$R$2843,12,0)</f>
        <v>4.4425999999999997</v>
      </c>
      <c r="K22" s="66">
        <f t="shared" si="3"/>
        <v>7</v>
      </c>
      <c r="L22" s="65">
        <f>VLOOKUP($A22,'Return Data'!$B$7:$R$2843,13,0)</f>
        <v>8.8315999999999999</v>
      </c>
      <c r="M22" s="66">
        <f t="shared" si="4"/>
        <v>9</v>
      </c>
      <c r="N22" s="65">
        <f>VLOOKUP($A22,'Return Data'!$B$7:$R$2843,17,0)</f>
        <v>8.5135000000000005</v>
      </c>
      <c r="O22" s="66">
        <f t="shared" si="5"/>
        <v>11</v>
      </c>
      <c r="P22" s="65">
        <f>VLOOKUP($A22,'Return Data'!$B$7:$R$2843,14,0)</f>
        <v>7.1886999999999999</v>
      </c>
      <c r="Q22" s="66">
        <f t="shared" si="8"/>
        <v>13</v>
      </c>
      <c r="R22" s="65">
        <f>VLOOKUP($A22,'Return Data'!$B$7:$R$2843,16,0)</f>
        <v>6.9134000000000002</v>
      </c>
      <c r="S22" s="67">
        <f t="shared" si="7"/>
        <v>15</v>
      </c>
    </row>
    <row r="23" spans="1:19" x14ac:dyDescent="0.3">
      <c r="A23" s="82" t="s">
        <v>643</v>
      </c>
      <c r="B23" s="64">
        <f>VLOOKUP($A23,'Return Data'!$B$7:$R$2843,3,0)</f>
        <v>44302</v>
      </c>
      <c r="C23" s="65">
        <f>VLOOKUP($A23,'Return Data'!$B$7:$R$2843,4,0)</f>
        <v>12.1045</v>
      </c>
      <c r="D23" s="65">
        <f>VLOOKUP($A23,'Return Data'!$B$7:$R$2843,9,0)</f>
        <v>11.8887</v>
      </c>
      <c r="E23" s="66">
        <f t="shared" si="0"/>
        <v>7</v>
      </c>
      <c r="F23" s="65">
        <f>VLOOKUP($A23,'Return Data'!$B$7:$R$2843,10,0)</f>
        <v>0.91669999999999996</v>
      </c>
      <c r="G23" s="66">
        <f t="shared" si="1"/>
        <v>16</v>
      </c>
      <c r="H23" s="65">
        <f>VLOOKUP($A23,'Return Data'!$B$7:$R$2843,11,0)</f>
        <v>2.6183999999999998</v>
      </c>
      <c r="I23" s="66">
        <f t="shared" si="2"/>
        <v>16</v>
      </c>
      <c r="J23" s="65">
        <f>VLOOKUP($A23,'Return Data'!$B$7:$R$2843,12,0)</f>
        <v>3.2063000000000001</v>
      </c>
      <c r="K23" s="66">
        <f t="shared" si="3"/>
        <v>16</v>
      </c>
      <c r="L23" s="65">
        <f>VLOOKUP($A23,'Return Data'!$B$7:$R$2843,13,0)</f>
        <v>8.3535000000000004</v>
      </c>
      <c r="M23" s="66">
        <f t="shared" si="4"/>
        <v>13</v>
      </c>
      <c r="N23" s="65">
        <f>VLOOKUP($A23,'Return Data'!$B$7:$R$2843,17,0)</f>
        <v>8.8268000000000004</v>
      </c>
      <c r="O23" s="66">
        <f t="shared" ref="O23:O27" si="10">RANK(N23,N$8:N$27,0)</f>
        <v>9</v>
      </c>
      <c r="P23" s="65"/>
      <c r="Q23" s="66"/>
      <c r="R23" s="65">
        <f>VLOOKUP($A23,'Return Data'!$B$7:$R$2843,16,0)</f>
        <v>9.0458999999999996</v>
      </c>
      <c r="S23" s="67">
        <f t="shared" si="7"/>
        <v>4</v>
      </c>
    </row>
    <row r="24" spans="1:19" x14ac:dyDescent="0.3">
      <c r="A24" s="82" t="s">
        <v>644</v>
      </c>
      <c r="B24" s="64">
        <f>VLOOKUP($A24,'Return Data'!$B$7:$R$2843,3,0)</f>
        <v>44302</v>
      </c>
      <c r="C24" s="65">
        <f>VLOOKUP($A24,'Return Data'!$B$7:$R$2843,4,0)</f>
        <v>31.329699999999999</v>
      </c>
      <c r="D24" s="65">
        <f>VLOOKUP($A24,'Return Data'!$B$7:$R$2843,9,0)</f>
        <v>10.7746</v>
      </c>
      <c r="E24" s="66">
        <f t="shared" si="0"/>
        <v>12</v>
      </c>
      <c r="F24" s="65">
        <f>VLOOKUP($A24,'Return Data'!$B$7:$R$2843,10,0)</f>
        <v>2.843</v>
      </c>
      <c r="G24" s="66">
        <f t="shared" si="1"/>
        <v>6</v>
      </c>
      <c r="H24" s="65">
        <f>VLOOKUP($A24,'Return Data'!$B$7:$R$2843,11,0)</f>
        <v>3.5325000000000002</v>
      </c>
      <c r="I24" s="66">
        <f t="shared" si="2"/>
        <v>11</v>
      </c>
      <c r="J24" s="65">
        <f>VLOOKUP($A24,'Return Data'!$B$7:$R$2843,12,0)</f>
        <v>4.2308000000000003</v>
      </c>
      <c r="K24" s="66">
        <f t="shared" si="3"/>
        <v>10</v>
      </c>
      <c r="L24" s="65">
        <f>VLOOKUP($A24,'Return Data'!$B$7:$R$2843,13,0)</f>
        <v>9.0989000000000004</v>
      </c>
      <c r="M24" s="66">
        <f t="shared" si="4"/>
        <v>8</v>
      </c>
      <c r="N24" s="65">
        <f>VLOOKUP($A24,'Return Data'!$B$7:$R$2843,17,0)</f>
        <v>9.7550000000000008</v>
      </c>
      <c r="O24" s="66">
        <f t="shared" si="10"/>
        <v>3</v>
      </c>
      <c r="P24" s="65">
        <f>VLOOKUP($A24,'Return Data'!$B$7:$R$2843,14,0)</f>
        <v>8.6372</v>
      </c>
      <c r="Q24" s="66">
        <f t="shared" ref="Q24" si="11">RANK(P24,P$8:P$27,0)</f>
        <v>4</v>
      </c>
      <c r="R24" s="65">
        <f>VLOOKUP($A24,'Return Data'!$B$7:$R$2843,16,0)</f>
        <v>7.2553999999999998</v>
      </c>
      <c r="S24" s="67">
        <f t="shared" si="7"/>
        <v>14</v>
      </c>
    </row>
    <row r="25" spans="1:19" x14ac:dyDescent="0.3">
      <c r="A25" s="82" t="s">
        <v>647</v>
      </c>
      <c r="B25" s="64">
        <f>VLOOKUP($A25,'Return Data'!$B$7:$R$2843,3,0)</f>
        <v>44302</v>
      </c>
      <c r="C25" s="65">
        <f>VLOOKUP($A25,'Return Data'!$B$7:$R$2843,4,0)</f>
        <v>192.02520000000001</v>
      </c>
      <c r="D25" s="65">
        <f>VLOOKUP($A25,'Return Data'!$B$7:$R$2843,9,0)</f>
        <v>0</v>
      </c>
      <c r="E25" s="66">
        <f t="shared" si="0"/>
        <v>20</v>
      </c>
      <c r="F25" s="65">
        <f>VLOOKUP($A25,'Return Data'!$B$7:$R$2843,10,0)</f>
        <v>0</v>
      </c>
      <c r="G25" s="66">
        <f t="shared" si="1"/>
        <v>18</v>
      </c>
      <c r="H25" s="65">
        <f>VLOOKUP($A25,'Return Data'!$B$7:$R$2843,11,0)</f>
        <v>0</v>
      </c>
      <c r="I25" s="66">
        <f t="shared" si="2"/>
        <v>20</v>
      </c>
      <c r="J25" s="65">
        <f>VLOOKUP($A25,'Return Data'!$B$7:$R$2843,12,0)</f>
        <v>-3.7829000000000002</v>
      </c>
      <c r="K25" s="66">
        <f t="shared" si="3"/>
        <v>20</v>
      </c>
      <c r="L25" s="65">
        <f>VLOOKUP($A25,'Return Data'!$B$7:$R$2843,13,0)</f>
        <v>-15.1547</v>
      </c>
      <c r="M25" s="66">
        <f t="shared" si="4"/>
        <v>20</v>
      </c>
      <c r="N25" s="65"/>
      <c r="O25" s="66"/>
      <c r="P25" s="65"/>
      <c r="Q25" s="66"/>
      <c r="R25" s="65">
        <f>VLOOKUP($A25,'Return Data'!$B$7:$R$2843,16,0)</f>
        <v>-11.8828</v>
      </c>
      <c r="S25" s="67">
        <f t="shared" si="7"/>
        <v>20</v>
      </c>
    </row>
    <row r="26" spans="1:19" x14ac:dyDescent="0.3">
      <c r="A26" s="82" t="s">
        <v>649</v>
      </c>
      <c r="B26" s="64">
        <f>VLOOKUP($A26,'Return Data'!$B$7:$R$2843,3,0)</f>
        <v>44302</v>
      </c>
      <c r="C26" s="65">
        <f>VLOOKUP($A26,'Return Data'!$B$7:$R$2843,4,0)</f>
        <v>12.024900000000001</v>
      </c>
      <c r="D26" s="65">
        <f>VLOOKUP($A26,'Return Data'!$B$7:$R$2843,9,0)</f>
        <v>14.290699999999999</v>
      </c>
      <c r="E26" s="66">
        <f t="shared" si="0"/>
        <v>3</v>
      </c>
      <c r="F26" s="65">
        <f>VLOOKUP($A26,'Return Data'!$B$7:$R$2843,10,0)</f>
        <v>0.1769</v>
      </c>
      <c r="G26" s="66">
        <f t="shared" si="1"/>
        <v>17</v>
      </c>
      <c r="H26" s="65">
        <f>VLOOKUP($A26,'Return Data'!$B$7:$R$2843,11,0)</f>
        <v>2.4786000000000001</v>
      </c>
      <c r="I26" s="66">
        <f t="shared" si="2"/>
        <v>17</v>
      </c>
      <c r="J26" s="65">
        <f>VLOOKUP($A26,'Return Data'!$B$7:$R$2843,12,0)</f>
        <v>3.2025000000000001</v>
      </c>
      <c r="K26" s="66">
        <f t="shared" si="3"/>
        <v>17</v>
      </c>
      <c r="L26" s="65">
        <f>VLOOKUP($A26,'Return Data'!$B$7:$R$2843,13,0)</f>
        <v>8.8010000000000002</v>
      </c>
      <c r="M26" s="66">
        <f t="shared" si="4"/>
        <v>10</v>
      </c>
      <c r="N26" s="65">
        <f>VLOOKUP($A26,'Return Data'!$B$7:$R$2843,17,0)</f>
        <v>6.1165000000000003</v>
      </c>
      <c r="O26" s="66">
        <f t="shared" si="10"/>
        <v>17</v>
      </c>
      <c r="P26" s="65"/>
      <c r="Q26" s="66"/>
      <c r="R26" s="65">
        <f>VLOOKUP($A26,'Return Data'!$B$7:$R$2843,16,0)</f>
        <v>6.5744999999999996</v>
      </c>
      <c r="S26" s="67">
        <f t="shared" si="7"/>
        <v>17</v>
      </c>
    </row>
    <row r="27" spans="1:19" x14ac:dyDescent="0.3">
      <c r="A27" s="82" t="s">
        <v>651</v>
      </c>
      <c r="B27" s="64">
        <f>VLOOKUP($A27,'Return Data'!$B$7:$R$2843,3,0)</f>
        <v>44302</v>
      </c>
      <c r="C27" s="65">
        <f>VLOOKUP($A27,'Return Data'!$B$7:$R$2843,4,0)</f>
        <v>12.7272</v>
      </c>
      <c r="D27" s="65">
        <f>VLOOKUP($A27,'Return Data'!$B$7:$R$2843,9,0)</f>
        <v>10.764200000000001</v>
      </c>
      <c r="E27" s="66">
        <f t="shared" si="0"/>
        <v>13</v>
      </c>
      <c r="F27" s="65">
        <f>VLOOKUP($A27,'Return Data'!$B$7:$R$2843,10,0)</f>
        <v>1.8839999999999999</v>
      </c>
      <c r="G27" s="66">
        <f t="shared" si="1"/>
        <v>12</v>
      </c>
      <c r="H27" s="65">
        <f>VLOOKUP($A27,'Return Data'!$B$7:$R$2843,11,0)</f>
        <v>3.1692999999999998</v>
      </c>
      <c r="I27" s="66">
        <f t="shared" si="2"/>
        <v>13</v>
      </c>
      <c r="J27" s="65">
        <f>VLOOKUP($A27,'Return Data'!$B$7:$R$2843,12,0)</f>
        <v>4.0875000000000004</v>
      </c>
      <c r="K27" s="66">
        <f t="shared" si="3"/>
        <v>12</v>
      </c>
      <c r="L27" s="65">
        <f>VLOOKUP($A27,'Return Data'!$B$7:$R$2843,13,0)</f>
        <v>9.3872</v>
      </c>
      <c r="M27" s="66">
        <f t="shared" si="4"/>
        <v>6</v>
      </c>
      <c r="N27" s="65">
        <f>VLOOKUP($A27,'Return Data'!$B$7:$R$2843,17,0)</f>
        <v>9.8597999999999999</v>
      </c>
      <c r="O27" s="66">
        <f t="shared" si="10"/>
        <v>2</v>
      </c>
      <c r="P27" s="65"/>
      <c r="Q27" s="66"/>
      <c r="R27" s="65">
        <f>VLOOKUP($A27,'Return Data'!$B$7:$R$2843,16,0)</f>
        <v>9.3775999999999993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10.836955</v>
      </c>
      <c r="E29" s="88"/>
      <c r="F29" s="89">
        <f>AVERAGE(F8:F27)</f>
        <v>1.8929700000000005</v>
      </c>
      <c r="G29" s="88"/>
      <c r="H29" s="89">
        <f>AVERAGE(H8:H27)</f>
        <v>3.3167649999999993</v>
      </c>
      <c r="I29" s="88"/>
      <c r="J29" s="89">
        <f>AVERAGE(J8:J27)</f>
        <v>3.5395799999999999</v>
      </c>
      <c r="K29" s="88"/>
      <c r="L29" s="89">
        <f>AVERAGE(L8:L27)</f>
        <v>7.3189800000000016</v>
      </c>
      <c r="M29" s="88"/>
      <c r="N29" s="89">
        <f>AVERAGE(N8:N27)</f>
        <v>7.848836842105265</v>
      </c>
      <c r="O29" s="88"/>
      <c r="P29" s="89">
        <f>AVERAGE(P8:P27)</f>
        <v>7.4119599999999988</v>
      </c>
      <c r="Q29" s="88"/>
      <c r="R29" s="89">
        <f>AVERAGE(R8:R27)</f>
        <v>6.8138900000000007</v>
      </c>
      <c r="S29" s="90"/>
    </row>
    <row r="30" spans="1:19" x14ac:dyDescent="0.3">
      <c r="A30" s="87" t="s">
        <v>28</v>
      </c>
      <c r="B30" s="88"/>
      <c r="C30" s="88"/>
      <c r="D30" s="89">
        <f>MIN(D8:D27)</f>
        <v>0</v>
      </c>
      <c r="E30" s="88"/>
      <c r="F30" s="89">
        <f>MIN(F8:F27)</f>
        <v>-0.62019999999999997</v>
      </c>
      <c r="G30" s="88"/>
      <c r="H30" s="89">
        <f>MIN(H8:H27)</f>
        <v>0</v>
      </c>
      <c r="I30" s="88"/>
      <c r="J30" s="89">
        <f>MIN(J8:J27)</f>
        <v>-3.7829000000000002</v>
      </c>
      <c r="K30" s="88"/>
      <c r="L30" s="89">
        <f>MIN(L8:L27)</f>
        <v>-15.1547</v>
      </c>
      <c r="M30" s="88"/>
      <c r="N30" s="89">
        <f>MIN(N8:N27)</f>
        <v>-3.2854000000000001</v>
      </c>
      <c r="O30" s="88"/>
      <c r="P30" s="89">
        <f>MIN(P8:P27)</f>
        <v>-0.12429999999999999</v>
      </c>
      <c r="Q30" s="88"/>
      <c r="R30" s="89">
        <f>MIN(R8:R27)</f>
        <v>-11.8828</v>
      </c>
      <c r="S30" s="90"/>
    </row>
    <row r="31" spans="1:19" ht="15" thickBot="1" x14ac:dyDescent="0.35">
      <c r="A31" s="91" t="s">
        <v>29</v>
      </c>
      <c r="B31" s="92"/>
      <c r="C31" s="92"/>
      <c r="D31" s="93">
        <f>MAX(D8:D27)</f>
        <v>20.681100000000001</v>
      </c>
      <c r="E31" s="92"/>
      <c r="F31" s="93">
        <f>MAX(F8:F27)</f>
        <v>3.6309</v>
      </c>
      <c r="G31" s="92"/>
      <c r="H31" s="93">
        <f>MAX(H8:H27)</f>
        <v>5.0195999999999996</v>
      </c>
      <c r="I31" s="92"/>
      <c r="J31" s="93">
        <f>MAX(J8:J27)</f>
        <v>6.1811999999999996</v>
      </c>
      <c r="K31" s="92"/>
      <c r="L31" s="93">
        <f>MAX(L8:L27)</f>
        <v>10.196099999999999</v>
      </c>
      <c r="M31" s="92"/>
      <c r="N31" s="93">
        <f>MAX(N8:N27)</f>
        <v>11.2127</v>
      </c>
      <c r="O31" s="92"/>
      <c r="P31" s="93">
        <f>MAX(P8:P27)</f>
        <v>9.4357000000000006</v>
      </c>
      <c r="Q31" s="92"/>
      <c r="R31" s="93">
        <f>MAX(R8:R27)</f>
        <v>9.7378999999999998</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1571</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956</v>
      </c>
      <c r="B8" s="64">
        <f>VLOOKUP($A8,'Return Data'!$B$7:$R$2843,3,0)</f>
        <v>44302</v>
      </c>
      <c r="C8" s="65">
        <f>VLOOKUP($A8,'Return Data'!$B$7:$R$2843,4,0)</f>
        <v>280.11</v>
      </c>
      <c r="D8" s="65">
        <f>VLOOKUP($A8,'Return Data'!$B$7:$R$2843,10,0)</f>
        <v>1.456</v>
      </c>
      <c r="E8" s="66">
        <f>RANK(D8,D$8:D$36,0)</f>
        <v>10</v>
      </c>
      <c r="F8" s="65">
        <f>VLOOKUP($A8,'Return Data'!$B$7:$R$2843,11,0)</f>
        <v>26.959199999999999</v>
      </c>
      <c r="G8" s="66">
        <f>RANK(F8,F$8:F$36,0)</f>
        <v>7</v>
      </c>
      <c r="H8" s="65">
        <f>VLOOKUP($A8,'Return Data'!$B$7:$R$2843,12,0)</f>
        <v>37.2819</v>
      </c>
      <c r="I8" s="66">
        <f>RANK(H8,H$8:H$36,0)</f>
        <v>7</v>
      </c>
      <c r="J8" s="65">
        <f>VLOOKUP($A8,'Return Data'!$B$7:$R$2843,13,0)</f>
        <v>58.828499999999998</v>
      </c>
      <c r="K8" s="66">
        <f>RANK(J8,J$8:J$36,0)</f>
        <v>5</v>
      </c>
      <c r="L8" s="65">
        <f>VLOOKUP($A8,'Return Data'!$B$7:$R$2843,17,0)</f>
        <v>10.7033</v>
      </c>
      <c r="M8" s="66">
        <f>RANK(L8,L$8:L$36,0)</f>
        <v>21</v>
      </c>
      <c r="N8" s="65">
        <f>VLOOKUP($A8,'Return Data'!$B$7:$R$2843,14,0)</f>
        <v>9.0512999999999995</v>
      </c>
      <c r="O8" s="66">
        <f>RANK(N8,N$8:N$36,0)</f>
        <v>19</v>
      </c>
      <c r="P8" s="65">
        <f>VLOOKUP($A8,'Return Data'!$B$7:$R$2843,15,0)</f>
        <v>12.0966</v>
      </c>
      <c r="Q8" s="66">
        <f>RANK(P8,P$8:P$36,0)</f>
        <v>15</v>
      </c>
      <c r="R8" s="65">
        <f>VLOOKUP($A8,'Return Data'!$B$7:$R$2843,16,0)</f>
        <v>19.575399999999998</v>
      </c>
      <c r="S8" s="67">
        <f>RANK(R8,R$8:R$36,0)</f>
        <v>3</v>
      </c>
    </row>
    <row r="9" spans="1:20" x14ac:dyDescent="0.3">
      <c r="A9" s="63" t="s">
        <v>959</v>
      </c>
      <c r="B9" s="64">
        <f>VLOOKUP($A9,'Return Data'!$B$7:$R$2843,3,0)</f>
        <v>44302</v>
      </c>
      <c r="C9" s="65">
        <f>VLOOKUP($A9,'Return Data'!$B$7:$R$2843,4,0)</f>
        <v>38.53</v>
      </c>
      <c r="D9" s="65">
        <f>VLOOKUP($A9,'Return Data'!$B$7:$R$2843,10,0)</f>
        <v>-0.59340000000000004</v>
      </c>
      <c r="E9" s="66">
        <f t="shared" ref="E9:E36" si="0">RANK(D9,D$8:D$36,0)</f>
        <v>28</v>
      </c>
      <c r="F9" s="65">
        <f>VLOOKUP($A9,'Return Data'!$B$7:$R$2843,11,0)</f>
        <v>21.201599999999999</v>
      </c>
      <c r="G9" s="66">
        <f t="shared" ref="G9:G36" si="1">RANK(F9,F$8:F$36,0)</f>
        <v>24</v>
      </c>
      <c r="H9" s="65">
        <f>VLOOKUP($A9,'Return Data'!$B$7:$R$2843,12,0)</f>
        <v>30.477499999999999</v>
      </c>
      <c r="I9" s="66">
        <f t="shared" ref="I9:I36" si="2">RANK(H9,H$8:H$36,0)</f>
        <v>23</v>
      </c>
      <c r="J9" s="65">
        <f>VLOOKUP($A9,'Return Data'!$B$7:$R$2843,13,0)</f>
        <v>45.3962</v>
      </c>
      <c r="K9" s="66">
        <f t="shared" ref="K9:K36" si="3">RANK(J9,J$8:J$36,0)</f>
        <v>28</v>
      </c>
      <c r="L9" s="65">
        <f>VLOOKUP($A9,'Return Data'!$B$7:$R$2843,17,0)</f>
        <v>15.923999999999999</v>
      </c>
      <c r="M9" s="66">
        <f t="shared" ref="M9:M36" si="4">RANK(L9,L$8:L$36,0)</f>
        <v>2</v>
      </c>
      <c r="N9" s="65">
        <f>VLOOKUP($A9,'Return Data'!$B$7:$R$2843,14,0)</f>
        <v>13.9232</v>
      </c>
      <c r="O9" s="66">
        <f t="shared" ref="O9:O36" si="5">RANK(N9,N$8:N$36,0)</f>
        <v>2</v>
      </c>
      <c r="P9" s="65">
        <f>VLOOKUP($A9,'Return Data'!$B$7:$R$2843,15,0)</f>
        <v>15.642899999999999</v>
      </c>
      <c r="Q9" s="66">
        <f t="shared" ref="Q9:Q36" si="6">RANK(P9,P$8:P$36,0)</f>
        <v>2</v>
      </c>
      <c r="R9" s="65">
        <f>VLOOKUP($A9,'Return Data'!$B$7:$R$2843,16,0)</f>
        <v>12.696300000000001</v>
      </c>
      <c r="S9" s="67">
        <f t="shared" ref="S9:S36" si="7">RANK(R9,R$8:R$36,0)</f>
        <v>16</v>
      </c>
    </row>
    <row r="10" spans="1:20" x14ac:dyDescent="0.3">
      <c r="A10" s="63" t="s">
        <v>960</v>
      </c>
      <c r="B10" s="64">
        <f>VLOOKUP($A10,'Return Data'!$B$7:$R$2843,3,0)</f>
        <v>44302</v>
      </c>
      <c r="C10" s="65">
        <f>VLOOKUP($A10,'Return Data'!$B$7:$R$2843,4,0)</f>
        <v>18.41</v>
      </c>
      <c r="D10" s="65">
        <f>VLOOKUP($A10,'Return Data'!$B$7:$R$2843,10,0)</f>
        <v>5.4300000000000001E-2</v>
      </c>
      <c r="E10" s="66">
        <f t="shared" si="0"/>
        <v>22</v>
      </c>
      <c r="F10" s="65">
        <f>VLOOKUP($A10,'Return Data'!$B$7:$R$2843,11,0)</f>
        <v>23.4742</v>
      </c>
      <c r="G10" s="66">
        <f t="shared" si="1"/>
        <v>12</v>
      </c>
      <c r="H10" s="65">
        <f>VLOOKUP($A10,'Return Data'!$B$7:$R$2843,12,0)</f>
        <v>31.688099999999999</v>
      </c>
      <c r="I10" s="66">
        <f t="shared" si="2"/>
        <v>21</v>
      </c>
      <c r="J10" s="65">
        <f>VLOOKUP($A10,'Return Data'!$B$7:$R$2843,13,0)</f>
        <v>50.654699999999998</v>
      </c>
      <c r="K10" s="66">
        <f t="shared" si="3"/>
        <v>22</v>
      </c>
      <c r="L10" s="65">
        <f>VLOOKUP($A10,'Return Data'!$B$7:$R$2843,17,0)</f>
        <v>11.9687</v>
      </c>
      <c r="M10" s="66">
        <f t="shared" si="4"/>
        <v>12</v>
      </c>
      <c r="N10" s="65">
        <f>VLOOKUP($A10,'Return Data'!$B$7:$R$2843,14,0)</f>
        <v>10.5029</v>
      </c>
      <c r="O10" s="66">
        <f t="shared" si="5"/>
        <v>8</v>
      </c>
      <c r="P10" s="65">
        <f>VLOOKUP($A10,'Return Data'!$B$7:$R$2843,15,0)</f>
        <v>12.244400000000001</v>
      </c>
      <c r="Q10" s="66">
        <f t="shared" si="6"/>
        <v>13</v>
      </c>
      <c r="R10" s="65">
        <f>VLOOKUP($A10,'Return Data'!$B$7:$R$2843,16,0)</f>
        <v>5.8000999999999996</v>
      </c>
      <c r="S10" s="67">
        <f t="shared" si="7"/>
        <v>29</v>
      </c>
    </row>
    <row r="11" spans="1:20" x14ac:dyDescent="0.3">
      <c r="A11" s="63" t="s">
        <v>962</v>
      </c>
      <c r="B11" s="64">
        <f>VLOOKUP($A11,'Return Data'!$B$7:$R$2843,3,0)</f>
        <v>44302</v>
      </c>
      <c r="C11" s="65">
        <f>VLOOKUP($A11,'Return Data'!$B$7:$R$2843,4,0)</f>
        <v>117.29</v>
      </c>
      <c r="D11" s="65">
        <f>VLOOKUP($A11,'Return Data'!$B$7:$R$2843,10,0)</f>
        <v>-0.1022</v>
      </c>
      <c r="E11" s="66">
        <f t="shared" si="0"/>
        <v>23</v>
      </c>
      <c r="F11" s="65">
        <f>VLOOKUP($A11,'Return Data'!$B$7:$R$2843,11,0)</f>
        <v>21.7712</v>
      </c>
      <c r="G11" s="66">
        <f t="shared" si="1"/>
        <v>23</v>
      </c>
      <c r="H11" s="65">
        <f>VLOOKUP($A11,'Return Data'!$B$7:$R$2843,12,0)</f>
        <v>29.6739</v>
      </c>
      <c r="I11" s="66">
        <f t="shared" si="2"/>
        <v>25</v>
      </c>
      <c r="J11" s="65">
        <f>VLOOKUP($A11,'Return Data'!$B$7:$R$2843,13,0)</f>
        <v>49.891399999999997</v>
      </c>
      <c r="K11" s="66">
        <f t="shared" si="3"/>
        <v>24</v>
      </c>
      <c r="L11" s="65">
        <f>VLOOKUP($A11,'Return Data'!$B$7:$R$2843,17,0)</f>
        <v>15.132400000000001</v>
      </c>
      <c r="M11" s="66">
        <f t="shared" si="4"/>
        <v>3</v>
      </c>
      <c r="N11" s="65">
        <f>VLOOKUP($A11,'Return Data'!$B$7:$R$2843,14,0)</f>
        <v>11.825699999999999</v>
      </c>
      <c r="O11" s="66">
        <f t="shared" si="5"/>
        <v>3</v>
      </c>
      <c r="P11" s="65">
        <f>VLOOKUP($A11,'Return Data'!$B$7:$R$2843,15,0)</f>
        <v>12.501300000000001</v>
      </c>
      <c r="Q11" s="66">
        <f t="shared" si="6"/>
        <v>12</v>
      </c>
      <c r="R11" s="65">
        <f>VLOOKUP($A11,'Return Data'!$B$7:$R$2843,16,0)</f>
        <v>16.016500000000001</v>
      </c>
      <c r="S11" s="67">
        <f t="shared" si="7"/>
        <v>9</v>
      </c>
    </row>
    <row r="12" spans="1:20" x14ac:dyDescent="0.3">
      <c r="A12" s="63" t="s">
        <v>965</v>
      </c>
      <c r="B12" s="64">
        <f>VLOOKUP($A12,'Return Data'!$B$7:$R$2843,3,0)</f>
        <v>44302</v>
      </c>
      <c r="C12" s="65">
        <f>VLOOKUP($A12,'Return Data'!$B$7:$R$2843,4,0)</f>
        <v>34.93</v>
      </c>
      <c r="D12" s="65">
        <f>VLOOKUP($A12,'Return Data'!$B$7:$R$2843,10,0)</f>
        <v>1.6884999999999999</v>
      </c>
      <c r="E12" s="66">
        <f t="shared" si="0"/>
        <v>7</v>
      </c>
      <c r="F12" s="65">
        <f>VLOOKUP($A12,'Return Data'!$B$7:$R$2843,11,0)</f>
        <v>23.427600000000002</v>
      </c>
      <c r="G12" s="66">
        <f t="shared" si="1"/>
        <v>13</v>
      </c>
      <c r="H12" s="65">
        <f>VLOOKUP($A12,'Return Data'!$B$7:$R$2843,12,0)</f>
        <v>34.139800000000001</v>
      </c>
      <c r="I12" s="66">
        <f t="shared" si="2"/>
        <v>14</v>
      </c>
      <c r="J12" s="65">
        <f>VLOOKUP($A12,'Return Data'!$B$7:$R$2843,13,0)</f>
        <v>54.420900000000003</v>
      </c>
      <c r="K12" s="66">
        <f t="shared" si="3"/>
        <v>17</v>
      </c>
      <c r="L12" s="65">
        <f>VLOOKUP($A12,'Return Data'!$B$7:$R$2843,17,0)</f>
        <v>18.270700000000001</v>
      </c>
      <c r="M12" s="66">
        <f t="shared" si="4"/>
        <v>1</v>
      </c>
      <c r="N12" s="65">
        <f>VLOOKUP($A12,'Return Data'!$B$7:$R$2843,14,0)</f>
        <v>15.164400000000001</v>
      </c>
      <c r="O12" s="66">
        <f t="shared" si="5"/>
        <v>1</v>
      </c>
      <c r="P12" s="65">
        <f>VLOOKUP($A12,'Return Data'!$B$7:$R$2843,15,0)</f>
        <v>15.797000000000001</v>
      </c>
      <c r="Q12" s="66">
        <f t="shared" si="6"/>
        <v>1</v>
      </c>
      <c r="R12" s="65">
        <f>VLOOKUP($A12,'Return Data'!$B$7:$R$2843,16,0)</f>
        <v>12.445600000000001</v>
      </c>
      <c r="S12" s="67">
        <f t="shared" si="7"/>
        <v>17</v>
      </c>
    </row>
    <row r="13" spans="1:20" x14ac:dyDescent="0.3">
      <c r="A13" s="63" t="s">
        <v>967</v>
      </c>
      <c r="B13" s="64">
        <f>VLOOKUP($A13,'Return Data'!$B$7:$R$2843,3,0)</f>
        <v>44302</v>
      </c>
      <c r="C13" s="65">
        <f>VLOOKUP($A13,'Return Data'!$B$7:$R$2843,4,0)</f>
        <v>253.608</v>
      </c>
      <c r="D13" s="65">
        <f>VLOOKUP($A13,'Return Data'!$B$7:$R$2843,10,0)</f>
        <v>1.0801000000000001</v>
      </c>
      <c r="E13" s="66">
        <f t="shared" si="0"/>
        <v>13</v>
      </c>
      <c r="F13" s="65">
        <f>VLOOKUP($A13,'Return Data'!$B$7:$R$2843,11,0)</f>
        <v>23.173500000000001</v>
      </c>
      <c r="G13" s="66">
        <f t="shared" si="1"/>
        <v>15</v>
      </c>
      <c r="H13" s="65">
        <f>VLOOKUP($A13,'Return Data'!$B$7:$R$2843,12,0)</f>
        <v>33.166699999999999</v>
      </c>
      <c r="I13" s="66">
        <f t="shared" si="2"/>
        <v>17</v>
      </c>
      <c r="J13" s="65">
        <f>VLOOKUP($A13,'Return Data'!$B$7:$R$2843,13,0)</f>
        <v>54.428100000000001</v>
      </c>
      <c r="K13" s="66">
        <f t="shared" si="3"/>
        <v>16</v>
      </c>
      <c r="L13" s="65">
        <f>VLOOKUP($A13,'Return Data'!$B$7:$R$2843,17,0)</f>
        <v>9.8881999999999994</v>
      </c>
      <c r="M13" s="66">
        <f t="shared" si="4"/>
        <v>23</v>
      </c>
      <c r="N13" s="65">
        <f>VLOOKUP($A13,'Return Data'!$B$7:$R$2843,14,0)</f>
        <v>7.8918999999999997</v>
      </c>
      <c r="O13" s="66">
        <f t="shared" si="5"/>
        <v>25</v>
      </c>
      <c r="P13" s="65">
        <f>VLOOKUP($A13,'Return Data'!$B$7:$R$2843,15,0)</f>
        <v>11.081099999999999</v>
      </c>
      <c r="Q13" s="66">
        <f t="shared" si="6"/>
        <v>24</v>
      </c>
      <c r="R13" s="65">
        <f>VLOOKUP($A13,'Return Data'!$B$7:$R$2843,16,0)</f>
        <v>19.540099999999999</v>
      </c>
      <c r="S13" s="67">
        <f t="shared" si="7"/>
        <v>5</v>
      </c>
    </row>
    <row r="14" spans="1:20" x14ac:dyDescent="0.3">
      <c r="A14" s="63" t="s">
        <v>968</v>
      </c>
      <c r="B14" s="64">
        <f>VLOOKUP($A14,'Return Data'!$B$7:$R$2843,3,0)</f>
        <v>44302</v>
      </c>
      <c r="C14" s="65">
        <f>VLOOKUP($A14,'Return Data'!$B$7:$R$2843,4,0)</f>
        <v>45.75</v>
      </c>
      <c r="D14" s="65">
        <f>VLOOKUP($A14,'Return Data'!$B$7:$R$2843,10,0)</f>
        <v>0.43909999999999999</v>
      </c>
      <c r="E14" s="66">
        <f t="shared" si="0"/>
        <v>18</v>
      </c>
      <c r="F14" s="65">
        <f>VLOOKUP($A14,'Return Data'!$B$7:$R$2843,11,0)</f>
        <v>22.785799999999998</v>
      </c>
      <c r="G14" s="66">
        <f t="shared" si="1"/>
        <v>17</v>
      </c>
      <c r="H14" s="65">
        <f>VLOOKUP($A14,'Return Data'!$B$7:$R$2843,12,0)</f>
        <v>33.654699999999998</v>
      </c>
      <c r="I14" s="66">
        <f t="shared" si="2"/>
        <v>16</v>
      </c>
      <c r="J14" s="65">
        <f>VLOOKUP($A14,'Return Data'!$B$7:$R$2843,13,0)</f>
        <v>55.242600000000003</v>
      </c>
      <c r="K14" s="66">
        <f t="shared" si="3"/>
        <v>14</v>
      </c>
      <c r="L14" s="65">
        <f>VLOOKUP($A14,'Return Data'!$B$7:$R$2843,17,0)</f>
        <v>12.9795</v>
      </c>
      <c r="M14" s="66">
        <f t="shared" si="4"/>
        <v>8</v>
      </c>
      <c r="N14" s="65">
        <f>VLOOKUP($A14,'Return Data'!$B$7:$R$2843,14,0)</f>
        <v>10.8154</v>
      </c>
      <c r="O14" s="66">
        <f t="shared" si="5"/>
        <v>7</v>
      </c>
      <c r="P14" s="65">
        <f>VLOOKUP($A14,'Return Data'!$B$7:$R$2843,15,0)</f>
        <v>13.3748</v>
      </c>
      <c r="Q14" s="66">
        <f t="shared" si="6"/>
        <v>6</v>
      </c>
      <c r="R14" s="65">
        <f>VLOOKUP($A14,'Return Data'!$B$7:$R$2843,16,0)</f>
        <v>13.6122</v>
      </c>
      <c r="S14" s="67">
        <f t="shared" si="7"/>
        <v>13</v>
      </c>
    </row>
    <row r="15" spans="1:20" x14ac:dyDescent="0.3">
      <c r="A15" s="63" t="s">
        <v>970</v>
      </c>
      <c r="B15" s="64">
        <f>VLOOKUP($A15,'Return Data'!$B$7:$R$2843,3,0)</f>
        <v>44302</v>
      </c>
      <c r="C15" s="65">
        <f>VLOOKUP($A15,'Return Data'!$B$7:$R$2843,4,0)</f>
        <v>28.413799999999998</v>
      </c>
      <c r="D15" s="65">
        <f>VLOOKUP($A15,'Return Data'!$B$7:$R$2843,10,0)</f>
        <v>0.59509999999999996</v>
      </c>
      <c r="E15" s="66">
        <f t="shared" si="0"/>
        <v>16</v>
      </c>
      <c r="F15" s="65">
        <f>VLOOKUP($A15,'Return Data'!$B$7:$R$2843,11,0)</f>
        <v>23.853300000000001</v>
      </c>
      <c r="G15" s="66">
        <f t="shared" si="1"/>
        <v>10</v>
      </c>
      <c r="H15" s="65">
        <f>VLOOKUP($A15,'Return Data'!$B$7:$R$2843,12,0)</f>
        <v>32.0246</v>
      </c>
      <c r="I15" s="66">
        <f t="shared" si="2"/>
        <v>20</v>
      </c>
      <c r="J15" s="65">
        <f>VLOOKUP($A15,'Return Data'!$B$7:$R$2843,13,0)</f>
        <v>57.313499999999998</v>
      </c>
      <c r="K15" s="66">
        <f t="shared" si="3"/>
        <v>9</v>
      </c>
      <c r="L15" s="65">
        <f>VLOOKUP($A15,'Return Data'!$B$7:$R$2843,17,0)</f>
        <v>10.356</v>
      </c>
      <c r="M15" s="66">
        <f t="shared" si="4"/>
        <v>22</v>
      </c>
      <c r="N15" s="65">
        <f>VLOOKUP($A15,'Return Data'!$B$7:$R$2843,14,0)</f>
        <v>8.3406000000000002</v>
      </c>
      <c r="O15" s="66">
        <f t="shared" si="5"/>
        <v>22</v>
      </c>
      <c r="P15" s="65">
        <f>VLOOKUP($A15,'Return Data'!$B$7:$R$2843,15,0)</f>
        <v>11.592599999999999</v>
      </c>
      <c r="Q15" s="66">
        <f t="shared" si="6"/>
        <v>20</v>
      </c>
      <c r="R15" s="65">
        <f>VLOOKUP($A15,'Return Data'!$B$7:$R$2843,16,0)</f>
        <v>11.5474</v>
      </c>
      <c r="S15" s="67">
        <f t="shared" si="7"/>
        <v>18</v>
      </c>
    </row>
    <row r="16" spans="1:20" x14ac:dyDescent="0.3">
      <c r="A16" s="63" t="s">
        <v>972</v>
      </c>
      <c r="B16" s="64">
        <f>VLOOKUP($A16,'Return Data'!$B$7:$R$2843,3,0)</f>
        <v>44302</v>
      </c>
      <c r="C16" s="65">
        <f>VLOOKUP($A16,'Return Data'!$B$7:$R$2843,4,0)</f>
        <v>1414.6625126620099</v>
      </c>
      <c r="D16" s="65">
        <f>VLOOKUP($A16,'Return Data'!$B$7:$R$2843,10,0)</f>
        <v>3.5192000000000001</v>
      </c>
      <c r="E16" s="66">
        <f t="shared" si="0"/>
        <v>1</v>
      </c>
      <c r="F16" s="65">
        <f>VLOOKUP($A16,'Return Data'!$B$7:$R$2843,11,0)</f>
        <v>35.271000000000001</v>
      </c>
      <c r="G16" s="66">
        <f t="shared" si="1"/>
        <v>1</v>
      </c>
      <c r="H16" s="65">
        <f>VLOOKUP($A16,'Return Data'!$B$7:$R$2843,12,0)</f>
        <v>44.661799999999999</v>
      </c>
      <c r="I16" s="66">
        <f t="shared" si="2"/>
        <v>1</v>
      </c>
      <c r="J16" s="65">
        <f>VLOOKUP($A16,'Return Data'!$B$7:$R$2843,13,0)</f>
        <v>59.968600000000002</v>
      </c>
      <c r="K16" s="66">
        <f t="shared" si="3"/>
        <v>3</v>
      </c>
      <c r="L16" s="65">
        <f>VLOOKUP($A16,'Return Data'!$B$7:$R$2843,17,0)</f>
        <v>11.216100000000001</v>
      </c>
      <c r="M16" s="66">
        <f t="shared" si="4"/>
        <v>18</v>
      </c>
      <c r="N16" s="65">
        <f>VLOOKUP($A16,'Return Data'!$B$7:$R$2843,14,0)</f>
        <v>9.8231999999999999</v>
      </c>
      <c r="O16" s="66">
        <f t="shared" si="5"/>
        <v>15</v>
      </c>
      <c r="P16" s="65">
        <f>VLOOKUP($A16,'Return Data'!$B$7:$R$2843,15,0)</f>
        <v>11.034800000000001</v>
      </c>
      <c r="Q16" s="66">
        <f t="shared" si="6"/>
        <v>25</v>
      </c>
      <c r="R16" s="65">
        <f>VLOOKUP($A16,'Return Data'!$B$7:$R$2843,16,0)</f>
        <v>19.815899999999999</v>
      </c>
      <c r="S16" s="67">
        <f t="shared" si="7"/>
        <v>1</v>
      </c>
    </row>
    <row r="17" spans="1:19" x14ac:dyDescent="0.3">
      <c r="A17" s="63" t="s">
        <v>974</v>
      </c>
      <c r="B17" s="64">
        <f>VLOOKUP($A17,'Return Data'!$B$7:$R$2843,3,0)</f>
        <v>44302</v>
      </c>
      <c r="C17" s="65">
        <f>VLOOKUP($A17,'Return Data'!$B$7:$R$2843,4,0)</f>
        <v>696.65777922190398</v>
      </c>
      <c r="D17" s="65">
        <f>VLOOKUP($A17,'Return Data'!$B$7:$R$2843,10,0)</f>
        <v>1.2112000000000001</v>
      </c>
      <c r="E17" s="66">
        <f t="shared" si="0"/>
        <v>11</v>
      </c>
      <c r="F17" s="65">
        <f>VLOOKUP($A17,'Return Data'!$B$7:$R$2843,11,0)</f>
        <v>30.932099999999998</v>
      </c>
      <c r="G17" s="66">
        <f t="shared" si="1"/>
        <v>3</v>
      </c>
      <c r="H17" s="65">
        <f>VLOOKUP($A17,'Return Data'!$B$7:$R$2843,12,0)</f>
        <v>37.5867</v>
      </c>
      <c r="I17" s="66">
        <f t="shared" si="2"/>
        <v>6</v>
      </c>
      <c r="J17" s="65">
        <f>VLOOKUP($A17,'Return Data'!$B$7:$R$2843,13,0)</f>
        <v>55.514099999999999</v>
      </c>
      <c r="K17" s="66">
        <f t="shared" si="3"/>
        <v>13</v>
      </c>
      <c r="L17" s="65">
        <f>VLOOKUP($A17,'Return Data'!$B$7:$R$2843,17,0)</f>
        <v>6.2020999999999997</v>
      </c>
      <c r="M17" s="66">
        <f t="shared" si="4"/>
        <v>27</v>
      </c>
      <c r="N17" s="65">
        <f>VLOOKUP($A17,'Return Data'!$B$7:$R$2843,14,0)</f>
        <v>8.5212000000000003</v>
      </c>
      <c r="O17" s="66">
        <f t="shared" si="5"/>
        <v>21</v>
      </c>
      <c r="P17" s="65">
        <f>VLOOKUP($A17,'Return Data'!$B$7:$R$2843,15,0)</f>
        <v>12.527900000000001</v>
      </c>
      <c r="Q17" s="66">
        <f t="shared" si="6"/>
        <v>10</v>
      </c>
      <c r="R17" s="65">
        <f>VLOOKUP($A17,'Return Data'!$B$7:$R$2843,16,0)</f>
        <v>18.800799999999999</v>
      </c>
      <c r="S17" s="67">
        <f t="shared" si="7"/>
        <v>7</v>
      </c>
    </row>
    <row r="18" spans="1:19" x14ac:dyDescent="0.3">
      <c r="A18" s="63" t="s">
        <v>976</v>
      </c>
      <c r="B18" s="64">
        <f>VLOOKUP($A18,'Return Data'!$B$7:$R$2843,3,0)</f>
        <v>44302</v>
      </c>
      <c r="C18" s="65">
        <f>VLOOKUP($A18,'Return Data'!$B$7:$R$2843,4,0)</f>
        <v>268.46780000000001</v>
      </c>
      <c r="D18" s="65">
        <f>VLOOKUP($A18,'Return Data'!$B$7:$R$2843,10,0)</f>
        <v>-0.66659999999999997</v>
      </c>
      <c r="E18" s="66">
        <f t="shared" si="0"/>
        <v>29</v>
      </c>
      <c r="F18" s="65">
        <f>VLOOKUP($A18,'Return Data'!$B$7:$R$2843,11,0)</f>
        <v>22.4361</v>
      </c>
      <c r="G18" s="66">
        <f t="shared" si="1"/>
        <v>20</v>
      </c>
      <c r="H18" s="65">
        <f>VLOOKUP($A18,'Return Data'!$B$7:$R$2843,12,0)</f>
        <v>32.709299999999999</v>
      </c>
      <c r="I18" s="66">
        <f t="shared" si="2"/>
        <v>19</v>
      </c>
      <c r="J18" s="65">
        <f>VLOOKUP($A18,'Return Data'!$B$7:$R$2843,13,0)</f>
        <v>53.823300000000003</v>
      </c>
      <c r="K18" s="66">
        <f t="shared" si="3"/>
        <v>20</v>
      </c>
      <c r="L18" s="65">
        <f>VLOOKUP($A18,'Return Data'!$B$7:$R$2843,17,0)</f>
        <v>12.825100000000001</v>
      </c>
      <c r="M18" s="66">
        <f t="shared" si="4"/>
        <v>9</v>
      </c>
      <c r="N18" s="65">
        <f>VLOOKUP($A18,'Return Data'!$B$7:$R$2843,14,0)</f>
        <v>10.0448</v>
      </c>
      <c r="O18" s="66">
        <f t="shared" si="5"/>
        <v>11</v>
      </c>
      <c r="P18" s="65">
        <f>VLOOKUP($A18,'Return Data'!$B$7:$R$2843,15,0)</f>
        <v>13.4764</v>
      </c>
      <c r="Q18" s="66">
        <f t="shared" si="6"/>
        <v>5</v>
      </c>
      <c r="R18" s="65">
        <f>VLOOKUP($A18,'Return Data'!$B$7:$R$2843,16,0)</f>
        <v>19.624300000000002</v>
      </c>
      <c r="S18" s="67">
        <f t="shared" si="7"/>
        <v>2</v>
      </c>
    </row>
    <row r="19" spans="1:19" x14ac:dyDescent="0.3">
      <c r="A19" s="63" t="s">
        <v>978</v>
      </c>
      <c r="B19" s="64">
        <f>VLOOKUP($A19,'Return Data'!$B$7:$R$2843,3,0)</f>
        <v>44302</v>
      </c>
      <c r="C19" s="65">
        <f>VLOOKUP($A19,'Return Data'!$B$7:$R$2843,4,0)</f>
        <v>53.24</v>
      </c>
      <c r="D19" s="65">
        <f>VLOOKUP($A19,'Return Data'!$B$7:$R$2843,10,0)</f>
        <v>0.94799999999999995</v>
      </c>
      <c r="E19" s="66">
        <f t="shared" si="0"/>
        <v>14</v>
      </c>
      <c r="F19" s="65">
        <f>VLOOKUP($A19,'Return Data'!$B$7:$R$2843,11,0)</f>
        <v>26.822299999999998</v>
      </c>
      <c r="G19" s="66">
        <f t="shared" si="1"/>
        <v>8</v>
      </c>
      <c r="H19" s="65">
        <f>VLOOKUP($A19,'Return Data'!$B$7:$R$2843,12,0)</f>
        <v>35.2986</v>
      </c>
      <c r="I19" s="66">
        <f t="shared" si="2"/>
        <v>10</v>
      </c>
      <c r="J19" s="65">
        <f>VLOOKUP($A19,'Return Data'!$B$7:$R$2843,13,0)</f>
        <v>57.514800000000001</v>
      </c>
      <c r="K19" s="66">
        <f t="shared" si="3"/>
        <v>7</v>
      </c>
      <c r="L19" s="65">
        <f>VLOOKUP($A19,'Return Data'!$B$7:$R$2843,17,0)</f>
        <v>11.5017</v>
      </c>
      <c r="M19" s="66">
        <f t="shared" si="4"/>
        <v>16</v>
      </c>
      <c r="N19" s="65">
        <f>VLOOKUP($A19,'Return Data'!$B$7:$R$2843,14,0)</f>
        <v>9.8534000000000006</v>
      </c>
      <c r="O19" s="66">
        <f t="shared" si="5"/>
        <v>14</v>
      </c>
      <c r="P19" s="65">
        <f>VLOOKUP($A19,'Return Data'!$B$7:$R$2843,15,0)</f>
        <v>13.6502</v>
      </c>
      <c r="Q19" s="66">
        <f t="shared" si="6"/>
        <v>4</v>
      </c>
      <c r="R19" s="65">
        <f>VLOOKUP($A19,'Return Data'!$B$7:$R$2843,16,0)</f>
        <v>13.8329</v>
      </c>
      <c r="S19" s="67">
        <f t="shared" si="7"/>
        <v>11</v>
      </c>
    </row>
    <row r="20" spans="1:19" x14ac:dyDescent="0.3">
      <c r="A20" s="63" t="s">
        <v>980</v>
      </c>
      <c r="B20" s="64">
        <f>VLOOKUP($A20,'Return Data'!$B$7:$R$2843,3,0)</f>
        <v>44302</v>
      </c>
      <c r="C20" s="65">
        <f>VLOOKUP($A20,'Return Data'!$B$7:$R$2843,4,0)</f>
        <v>31.57</v>
      </c>
      <c r="D20" s="65">
        <f>VLOOKUP($A20,'Return Data'!$B$7:$R$2843,10,0)</f>
        <v>2.0691999999999999</v>
      </c>
      <c r="E20" s="66">
        <f t="shared" si="0"/>
        <v>5</v>
      </c>
      <c r="F20" s="65">
        <f>VLOOKUP($A20,'Return Data'!$B$7:$R$2843,11,0)</f>
        <v>23.416699999999999</v>
      </c>
      <c r="G20" s="66">
        <f t="shared" si="1"/>
        <v>14</v>
      </c>
      <c r="H20" s="65">
        <f>VLOOKUP($A20,'Return Data'!$B$7:$R$2843,12,0)</f>
        <v>34.454900000000002</v>
      </c>
      <c r="I20" s="66">
        <f t="shared" si="2"/>
        <v>12</v>
      </c>
      <c r="J20" s="65">
        <f>VLOOKUP($A20,'Return Data'!$B$7:$R$2843,13,0)</f>
        <v>53.924900000000001</v>
      </c>
      <c r="K20" s="66">
        <f t="shared" si="3"/>
        <v>19</v>
      </c>
      <c r="L20" s="65">
        <f>VLOOKUP($A20,'Return Data'!$B$7:$R$2843,17,0)</f>
        <v>14.551</v>
      </c>
      <c r="M20" s="66">
        <f t="shared" si="4"/>
        <v>4</v>
      </c>
      <c r="N20" s="65">
        <f>VLOOKUP($A20,'Return Data'!$B$7:$R$2843,14,0)</f>
        <v>9.8656000000000006</v>
      </c>
      <c r="O20" s="66">
        <f t="shared" si="5"/>
        <v>13</v>
      </c>
      <c r="P20" s="65">
        <f>VLOOKUP($A20,'Return Data'!$B$7:$R$2843,15,0)</f>
        <v>11.1472</v>
      </c>
      <c r="Q20" s="66">
        <f t="shared" si="6"/>
        <v>22</v>
      </c>
      <c r="R20" s="65">
        <f>VLOOKUP($A20,'Return Data'!$B$7:$R$2843,16,0)</f>
        <v>13.7456</v>
      </c>
      <c r="S20" s="67">
        <f t="shared" si="7"/>
        <v>12</v>
      </c>
    </row>
    <row r="21" spans="1:19" x14ac:dyDescent="0.3">
      <c r="A21" s="63" t="s">
        <v>983</v>
      </c>
      <c r="B21" s="64">
        <f>VLOOKUP($A21,'Return Data'!$B$7:$R$2843,3,0)</f>
        <v>44302</v>
      </c>
      <c r="C21" s="65">
        <f>VLOOKUP($A21,'Return Data'!$B$7:$R$2843,4,0)</f>
        <v>41.25</v>
      </c>
      <c r="D21" s="65">
        <f>VLOOKUP($A21,'Return Data'!$B$7:$R$2843,10,0)</f>
        <v>-0.57850000000000001</v>
      </c>
      <c r="E21" s="66">
        <f t="shared" si="0"/>
        <v>27</v>
      </c>
      <c r="F21" s="65">
        <f>VLOOKUP($A21,'Return Data'!$B$7:$R$2843,11,0)</f>
        <v>18.398399999999999</v>
      </c>
      <c r="G21" s="66">
        <f t="shared" si="1"/>
        <v>26</v>
      </c>
      <c r="H21" s="65">
        <f>VLOOKUP($A21,'Return Data'!$B$7:$R$2843,12,0)</f>
        <v>30.208300000000001</v>
      </c>
      <c r="I21" s="66">
        <f t="shared" si="2"/>
        <v>24</v>
      </c>
      <c r="J21" s="65">
        <f>VLOOKUP($A21,'Return Data'!$B$7:$R$2843,13,0)</f>
        <v>54.378700000000002</v>
      </c>
      <c r="K21" s="66">
        <f t="shared" si="3"/>
        <v>18</v>
      </c>
      <c r="L21" s="65">
        <f>VLOOKUP($A21,'Return Data'!$B$7:$R$2843,17,0)</f>
        <v>12.4003</v>
      </c>
      <c r="M21" s="66">
        <f t="shared" si="4"/>
        <v>11</v>
      </c>
      <c r="N21" s="65">
        <f>VLOOKUP($A21,'Return Data'!$B$7:$R$2843,14,0)</f>
        <v>10.098800000000001</v>
      </c>
      <c r="O21" s="66">
        <f t="shared" si="5"/>
        <v>10</v>
      </c>
      <c r="P21" s="65">
        <f>VLOOKUP($A21,'Return Data'!$B$7:$R$2843,15,0)</f>
        <v>12.7554</v>
      </c>
      <c r="Q21" s="66">
        <f t="shared" si="6"/>
        <v>9</v>
      </c>
      <c r="R21" s="65">
        <f>VLOOKUP($A21,'Return Data'!$B$7:$R$2843,16,0)</f>
        <v>10.003500000000001</v>
      </c>
      <c r="S21" s="67">
        <f t="shared" si="7"/>
        <v>23</v>
      </c>
    </row>
    <row r="22" spans="1:19" x14ac:dyDescent="0.3">
      <c r="A22" s="63" t="s">
        <v>984</v>
      </c>
      <c r="B22" s="64">
        <f>VLOOKUP($A22,'Return Data'!$B$7:$R$2843,3,0)</f>
        <v>44302</v>
      </c>
      <c r="C22" s="65">
        <f>VLOOKUP($A22,'Return Data'!$B$7:$R$2843,4,0)</f>
        <v>24.65</v>
      </c>
      <c r="D22" s="65">
        <f>VLOOKUP($A22,'Return Data'!$B$7:$R$2843,10,0)</f>
        <v>-0.44429999999999997</v>
      </c>
      <c r="E22" s="66">
        <f t="shared" si="0"/>
        <v>26</v>
      </c>
      <c r="F22" s="65">
        <f>VLOOKUP($A22,'Return Data'!$B$7:$R$2843,11,0)</f>
        <v>18.680800000000001</v>
      </c>
      <c r="G22" s="66">
        <f t="shared" si="1"/>
        <v>25</v>
      </c>
      <c r="H22" s="65">
        <f>VLOOKUP($A22,'Return Data'!$B$7:$R$2843,12,0)</f>
        <v>29.1252</v>
      </c>
      <c r="I22" s="66">
        <f t="shared" si="2"/>
        <v>26</v>
      </c>
      <c r="J22" s="65">
        <f>VLOOKUP($A22,'Return Data'!$B$7:$R$2843,13,0)</f>
        <v>47.164200000000001</v>
      </c>
      <c r="K22" s="66">
        <f t="shared" si="3"/>
        <v>27</v>
      </c>
      <c r="L22" s="65">
        <f>VLOOKUP($A22,'Return Data'!$B$7:$R$2843,17,0)</f>
        <v>7.1649000000000003</v>
      </c>
      <c r="M22" s="66">
        <f t="shared" si="4"/>
        <v>26</v>
      </c>
      <c r="N22" s="65">
        <f>VLOOKUP($A22,'Return Data'!$B$7:$R$2843,14,0)</f>
        <v>6.4878</v>
      </c>
      <c r="O22" s="66">
        <f t="shared" si="5"/>
        <v>28</v>
      </c>
      <c r="P22" s="65">
        <f>VLOOKUP($A22,'Return Data'!$B$7:$R$2843,15,0)</f>
        <v>11.124499999999999</v>
      </c>
      <c r="Q22" s="66">
        <f t="shared" si="6"/>
        <v>23</v>
      </c>
      <c r="R22" s="65">
        <f>VLOOKUP($A22,'Return Data'!$B$7:$R$2843,16,0)</f>
        <v>10.3195</v>
      </c>
      <c r="S22" s="67">
        <f t="shared" si="7"/>
        <v>22</v>
      </c>
    </row>
    <row r="23" spans="1:19" x14ac:dyDescent="0.3">
      <c r="A23" s="63" t="s">
        <v>986</v>
      </c>
      <c r="B23" s="64">
        <f>VLOOKUP($A23,'Return Data'!$B$7:$R$2843,3,0)</f>
        <v>44302</v>
      </c>
      <c r="C23" s="65">
        <f>VLOOKUP($A23,'Return Data'!$B$7:$R$2843,4,0)</f>
        <v>34.96</v>
      </c>
      <c r="D23" s="65">
        <f>VLOOKUP($A23,'Return Data'!$B$7:$R$2843,10,0)</f>
        <v>0.1719</v>
      </c>
      <c r="E23" s="66">
        <f t="shared" si="0"/>
        <v>21</v>
      </c>
      <c r="F23" s="65">
        <f>VLOOKUP($A23,'Return Data'!$B$7:$R$2843,11,0)</f>
        <v>17.236799999999999</v>
      </c>
      <c r="G23" s="66">
        <f t="shared" si="1"/>
        <v>28</v>
      </c>
      <c r="H23" s="65">
        <f>VLOOKUP($A23,'Return Data'!$B$7:$R$2843,12,0)</f>
        <v>27.081099999999999</v>
      </c>
      <c r="I23" s="66">
        <f t="shared" si="2"/>
        <v>28</v>
      </c>
      <c r="J23" s="65">
        <f>VLOOKUP($A23,'Return Data'!$B$7:$R$2843,13,0)</f>
        <v>50.365600000000001</v>
      </c>
      <c r="K23" s="66">
        <f t="shared" si="3"/>
        <v>23</v>
      </c>
      <c r="L23" s="65">
        <f>VLOOKUP($A23,'Return Data'!$B$7:$R$2843,17,0)</f>
        <v>9.7441999999999993</v>
      </c>
      <c r="M23" s="66">
        <f t="shared" si="4"/>
        <v>24</v>
      </c>
      <c r="N23" s="65">
        <f>VLOOKUP($A23,'Return Data'!$B$7:$R$2843,14,0)</f>
        <v>8.1254000000000008</v>
      </c>
      <c r="O23" s="66">
        <f t="shared" si="5"/>
        <v>24</v>
      </c>
      <c r="P23" s="65">
        <f>VLOOKUP($A23,'Return Data'!$B$7:$R$2843,15,0)</f>
        <v>11.623200000000001</v>
      </c>
      <c r="Q23" s="66">
        <f t="shared" si="6"/>
        <v>19</v>
      </c>
      <c r="R23" s="65">
        <f>VLOOKUP($A23,'Return Data'!$B$7:$R$2843,16,0)</f>
        <v>11.331300000000001</v>
      </c>
      <c r="S23" s="67">
        <f t="shared" si="7"/>
        <v>20</v>
      </c>
    </row>
    <row r="24" spans="1:19" x14ac:dyDescent="0.3">
      <c r="A24" s="63" t="s">
        <v>988</v>
      </c>
      <c r="B24" s="64">
        <f>VLOOKUP($A24,'Return Data'!$B$7:$R$2843,3,0)</f>
        <v>44302</v>
      </c>
      <c r="C24" s="65">
        <f>VLOOKUP($A24,'Return Data'!$B$7:$R$2843,4,0)</f>
        <v>82.6267</v>
      </c>
      <c r="D24" s="65">
        <f>VLOOKUP($A24,'Return Data'!$B$7:$R$2843,10,0)</f>
        <v>0.53</v>
      </c>
      <c r="E24" s="66">
        <f t="shared" si="0"/>
        <v>17</v>
      </c>
      <c r="F24" s="65">
        <f>VLOOKUP($A24,'Return Data'!$B$7:$R$2843,11,0)</f>
        <v>15.247</v>
      </c>
      <c r="G24" s="66">
        <f t="shared" si="1"/>
        <v>29</v>
      </c>
      <c r="H24" s="65">
        <f>VLOOKUP($A24,'Return Data'!$B$7:$R$2843,12,0)</f>
        <v>22.286899999999999</v>
      </c>
      <c r="I24" s="66">
        <f t="shared" si="2"/>
        <v>29</v>
      </c>
      <c r="J24" s="65">
        <f>VLOOKUP($A24,'Return Data'!$B$7:$R$2843,13,0)</f>
        <v>35.192300000000003</v>
      </c>
      <c r="K24" s="66">
        <f t="shared" si="3"/>
        <v>29</v>
      </c>
      <c r="L24" s="65">
        <f>VLOOKUP($A24,'Return Data'!$B$7:$R$2843,17,0)</f>
        <v>11.211</v>
      </c>
      <c r="M24" s="66">
        <f t="shared" si="4"/>
        <v>19</v>
      </c>
      <c r="N24" s="65">
        <f>VLOOKUP($A24,'Return Data'!$B$7:$R$2843,14,0)</f>
        <v>9.0371000000000006</v>
      </c>
      <c r="O24" s="66">
        <f t="shared" si="5"/>
        <v>20</v>
      </c>
      <c r="P24" s="65">
        <f>VLOOKUP($A24,'Return Data'!$B$7:$R$2843,15,0)</f>
        <v>9.8466000000000005</v>
      </c>
      <c r="Q24" s="66">
        <f t="shared" si="6"/>
        <v>26</v>
      </c>
      <c r="R24" s="65">
        <f>VLOOKUP($A24,'Return Data'!$B$7:$R$2843,16,0)</f>
        <v>8.4406999999999996</v>
      </c>
      <c r="S24" s="67">
        <f t="shared" si="7"/>
        <v>27</v>
      </c>
    </row>
    <row r="25" spans="1:19" x14ac:dyDescent="0.3">
      <c r="A25" s="63" t="s">
        <v>1931</v>
      </c>
      <c r="B25" s="64">
        <f>VLOOKUP($A25,'Return Data'!$B$7:$R$2843,3,0)</f>
        <v>44302</v>
      </c>
      <c r="C25" s="65">
        <f>VLOOKUP($A25,'Return Data'!$B$7:$R$2843,4,0)</f>
        <v>310.8</v>
      </c>
      <c r="D25" s="65">
        <f>VLOOKUP($A25,'Return Data'!$B$7:$R$2843,10,0)</f>
        <v>2.1168999999999998</v>
      </c>
      <c r="E25" s="66">
        <f t="shared" si="0"/>
        <v>4</v>
      </c>
      <c r="F25" s="65">
        <f>VLOOKUP($A25,'Return Data'!$B$7:$R$2843,11,0)</f>
        <v>23.827200000000001</v>
      </c>
      <c r="G25" s="66">
        <f t="shared" si="1"/>
        <v>11</v>
      </c>
      <c r="H25" s="65">
        <f>VLOOKUP($A25,'Return Data'!$B$7:$R$2843,12,0)</f>
        <v>36.236899999999999</v>
      </c>
      <c r="I25" s="66">
        <f t="shared" si="2"/>
        <v>9</v>
      </c>
      <c r="J25" s="65">
        <f>VLOOKUP($A25,'Return Data'!$B$7:$R$2843,13,0)</f>
        <v>62.232399999999998</v>
      </c>
      <c r="K25" s="66">
        <f t="shared" si="3"/>
        <v>2</v>
      </c>
      <c r="L25" s="65">
        <f>VLOOKUP($A25,'Return Data'!$B$7:$R$2843,17,0)</f>
        <v>14.5037</v>
      </c>
      <c r="M25" s="66">
        <f t="shared" si="4"/>
        <v>5</v>
      </c>
      <c r="N25" s="65">
        <f>VLOOKUP($A25,'Return Data'!$B$7:$R$2843,14,0)</f>
        <v>11.773</v>
      </c>
      <c r="O25" s="66">
        <f t="shared" si="5"/>
        <v>4</v>
      </c>
      <c r="P25" s="65">
        <f>VLOOKUP($A25,'Return Data'!$B$7:$R$2843,15,0)</f>
        <v>13.091100000000001</v>
      </c>
      <c r="Q25" s="66">
        <f t="shared" si="6"/>
        <v>8</v>
      </c>
      <c r="R25" s="65">
        <f>VLOOKUP($A25,'Return Data'!$B$7:$R$2843,16,0)</f>
        <v>19.550999999999998</v>
      </c>
      <c r="S25" s="67">
        <f t="shared" si="7"/>
        <v>4</v>
      </c>
    </row>
    <row r="26" spans="1:19" x14ac:dyDescent="0.3">
      <c r="A26" s="63" t="s">
        <v>991</v>
      </c>
      <c r="B26" s="64">
        <f>VLOOKUP($A26,'Return Data'!$B$7:$R$2843,3,0)</f>
        <v>44302</v>
      </c>
      <c r="C26" s="65">
        <f>VLOOKUP($A26,'Return Data'!$B$7:$R$2843,4,0)</f>
        <v>34.213999999999999</v>
      </c>
      <c r="D26" s="65">
        <f>VLOOKUP($A26,'Return Data'!$B$7:$R$2843,10,0)</f>
        <v>1.462</v>
      </c>
      <c r="E26" s="66">
        <f t="shared" si="0"/>
        <v>9</v>
      </c>
      <c r="F26" s="65">
        <f>VLOOKUP($A26,'Return Data'!$B$7:$R$2843,11,0)</f>
        <v>22.521000000000001</v>
      </c>
      <c r="G26" s="66">
        <f t="shared" si="1"/>
        <v>19</v>
      </c>
      <c r="H26" s="65">
        <f>VLOOKUP($A26,'Return Data'!$B$7:$R$2843,12,0)</f>
        <v>33.737200000000001</v>
      </c>
      <c r="I26" s="66">
        <f t="shared" si="2"/>
        <v>15</v>
      </c>
      <c r="J26" s="65">
        <f>VLOOKUP($A26,'Return Data'!$B$7:$R$2843,13,0)</f>
        <v>53.653399999999998</v>
      </c>
      <c r="K26" s="66">
        <f t="shared" si="3"/>
        <v>21</v>
      </c>
      <c r="L26" s="65">
        <f>VLOOKUP($A26,'Return Data'!$B$7:$R$2843,17,0)</f>
        <v>11.735799999999999</v>
      </c>
      <c r="M26" s="66">
        <f t="shared" si="4"/>
        <v>15</v>
      </c>
      <c r="N26" s="65">
        <f>VLOOKUP($A26,'Return Data'!$B$7:$R$2843,14,0)</f>
        <v>9.5023999999999997</v>
      </c>
      <c r="O26" s="66">
        <f t="shared" si="5"/>
        <v>17</v>
      </c>
      <c r="P26" s="65">
        <f>VLOOKUP($A26,'Return Data'!$B$7:$R$2843,15,0)</f>
        <v>11.824299999999999</v>
      </c>
      <c r="Q26" s="66">
        <f t="shared" si="6"/>
        <v>17</v>
      </c>
      <c r="R26" s="65">
        <f>VLOOKUP($A26,'Return Data'!$B$7:$R$2843,16,0)</f>
        <v>9.5465999999999998</v>
      </c>
      <c r="S26" s="67">
        <f t="shared" si="7"/>
        <v>26</v>
      </c>
    </row>
    <row r="27" spans="1:19" x14ac:dyDescent="0.3">
      <c r="A27" s="63" t="s">
        <v>992</v>
      </c>
      <c r="B27" s="64">
        <f>VLOOKUP($A27,'Return Data'!$B$7:$R$2843,3,0)</f>
        <v>44302</v>
      </c>
      <c r="C27" s="65">
        <f>VLOOKUP($A27,'Return Data'!$B$7:$R$2843,4,0)</f>
        <v>37.441786360551902</v>
      </c>
      <c r="D27" s="65">
        <f>VLOOKUP($A27,'Return Data'!$B$7:$R$2843,10,0)</f>
        <v>-0.39150000000000001</v>
      </c>
      <c r="E27" s="66">
        <f t="shared" si="0"/>
        <v>25</v>
      </c>
      <c r="F27" s="65">
        <f>VLOOKUP($A27,'Return Data'!$B$7:$R$2843,11,0)</f>
        <v>22.4161</v>
      </c>
      <c r="G27" s="66">
        <f t="shared" si="1"/>
        <v>21</v>
      </c>
      <c r="H27" s="65">
        <f>VLOOKUP($A27,'Return Data'!$B$7:$R$2843,12,0)</f>
        <v>30.621400000000001</v>
      </c>
      <c r="I27" s="66">
        <f t="shared" si="2"/>
        <v>22</v>
      </c>
      <c r="J27" s="65">
        <f>VLOOKUP($A27,'Return Data'!$B$7:$R$2843,13,0)</f>
        <v>47.207500000000003</v>
      </c>
      <c r="K27" s="66">
        <f t="shared" si="3"/>
        <v>26</v>
      </c>
      <c r="L27" s="65">
        <f>VLOOKUP($A27,'Return Data'!$B$7:$R$2843,17,0)</f>
        <v>12.4918</v>
      </c>
      <c r="M27" s="66">
        <f t="shared" si="4"/>
        <v>10</v>
      </c>
      <c r="N27" s="65">
        <f>VLOOKUP($A27,'Return Data'!$B$7:$R$2843,14,0)</f>
        <v>10.2805</v>
      </c>
      <c r="O27" s="66">
        <f t="shared" si="5"/>
        <v>9</v>
      </c>
      <c r="P27" s="65">
        <f>VLOOKUP($A27,'Return Data'!$B$7:$R$2843,15,0)</f>
        <v>11.863200000000001</v>
      </c>
      <c r="Q27" s="66">
        <f t="shared" si="6"/>
        <v>16</v>
      </c>
      <c r="R27" s="65">
        <f>VLOOKUP($A27,'Return Data'!$B$7:$R$2843,16,0)</f>
        <v>9.9741999999999997</v>
      </c>
      <c r="S27" s="67">
        <f t="shared" si="7"/>
        <v>24</v>
      </c>
    </row>
    <row r="28" spans="1:19" x14ac:dyDescent="0.3">
      <c r="A28" s="63" t="s">
        <v>995</v>
      </c>
      <c r="B28" s="64">
        <f>VLOOKUP($A28,'Return Data'!$B$7:$R$2843,3,0)</f>
        <v>44302</v>
      </c>
      <c r="C28" s="65">
        <f>VLOOKUP($A28,'Return Data'!$B$7:$R$2843,4,0)</f>
        <v>12.931699999999999</v>
      </c>
      <c r="D28" s="65">
        <f>VLOOKUP($A28,'Return Data'!$B$7:$R$2843,10,0)</f>
        <v>2.0446</v>
      </c>
      <c r="E28" s="66">
        <f t="shared" si="0"/>
        <v>6</v>
      </c>
      <c r="F28" s="65">
        <f>VLOOKUP($A28,'Return Data'!$B$7:$R$2843,11,0)</f>
        <v>27.776</v>
      </c>
      <c r="G28" s="66">
        <f t="shared" si="1"/>
        <v>5</v>
      </c>
      <c r="H28" s="65">
        <f>VLOOKUP($A28,'Return Data'!$B$7:$R$2843,12,0)</f>
        <v>36.2393</v>
      </c>
      <c r="I28" s="66">
        <f t="shared" si="2"/>
        <v>8</v>
      </c>
      <c r="J28" s="65">
        <f>VLOOKUP($A28,'Return Data'!$B$7:$R$2843,13,0)</f>
        <v>56.230899999999998</v>
      </c>
      <c r="K28" s="66">
        <f t="shared" si="3"/>
        <v>10</v>
      </c>
      <c r="L28" s="65"/>
      <c r="M28" s="66"/>
      <c r="N28" s="65"/>
      <c r="O28" s="66"/>
      <c r="P28" s="65"/>
      <c r="Q28" s="66"/>
      <c r="R28" s="65">
        <f>VLOOKUP($A28,'Return Data'!$B$7:$R$2843,16,0)</f>
        <v>13.0871</v>
      </c>
      <c r="S28" s="67">
        <f t="shared" si="7"/>
        <v>15</v>
      </c>
    </row>
    <row r="29" spans="1:19" x14ac:dyDescent="0.3">
      <c r="A29" s="63" t="s">
        <v>997</v>
      </c>
      <c r="B29" s="64">
        <f>VLOOKUP($A29,'Return Data'!$B$7:$R$2843,3,0)</f>
        <v>44302</v>
      </c>
      <c r="C29" s="65">
        <f>VLOOKUP($A29,'Return Data'!$B$7:$R$2843,4,0)</f>
        <v>64.736000000000004</v>
      </c>
      <c r="D29" s="65">
        <f>VLOOKUP($A29,'Return Data'!$B$7:$R$2843,10,0)</f>
        <v>0.66869999999999996</v>
      </c>
      <c r="E29" s="66">
        <f t="shared" si="0"/>
        <v>15</v>
      </c>
      <c r="F29" s="65">
        <f>VLOOKUP($A29,'Return Data'!$B$7:$R$2843,11,0)</f>
        <v>22.1434</v>
      </c>
      <c r="G29" s="66">
        <f t="shared" si="1"/>
        <v>22</v>
      </c>
      <c r="H29" s="65">
        <f>VLOOKUP($A29,'Return Data'!$B$7:$R$2843,12,0)</f>
        <v>34.223500000000001</v>
      </c>
      <c r="I29" s="66">
        <f t="shared" si="2"/>
        <v>13</v>
      </c>
      <c r="J29" s="65">
        <f>VLOOKUP($A29,'Return Data'!$B$7:$R$2843,13,0)</f>
        <v>57.477899999999998</v>
      </c>
      <c r="K29" s="66">
        <f t="shared" si="3"/>
        <v>8</v>
      </c>
      <c r="L29" s="65">
        <f>VLOOKUP($A29,'Return Data'!$B$7:$R$2843,17,0)</f>
        <v>11.8163</v>
      </c>
      <c r="M29" s="66">
        <f t="shared" si="4"/>
        <v>14</v>
      </c>
      <c r="N29" s="65">
        <f>VLOOKUP($A29,'Return Data'!$B$7:$R$2843,14,0)</f>
        <v>11.585699999999999</v>
      </c>
      <c r="O29" s="66">
        <f t="shared" si="5"/>
        <v>5</v>
      </c>
      <c r="P29" s="65">
        <f>VLOOKUP($A29,'Return Data'!$B$7:$R$2843,15,0)</f>
        <v>15.3713</v>
      </c>
      <c r="Q29" s="66">
        <f t="shared" si="6"/>
        <v>3</v>
      </c>
      <c r="R29" s="65">
        <f>VLOOKUP($A29,'Return Data'!$B$7:$R$2843,16,0)</f>
        <v>15.398199999999999</v>
      </c>
      <c r="S29" s="67">
        <f t="shared" si="7"/>
        <v>10</v>
      </c>
    </row>
    <row r="30" spans="1:19" x14ac:dyDescent="0.3">
      <c r="A30" s="63" t="s">
        <v>998</v>
      </c>
      <c r="B30" s="64">
        <f>VLOOKUP($A30,'Return Data'!$B$7:$R$2843,3,0)</f>
        <v>44302</v>
      </c>
      <c r="C30" s="65">
        <f>VLOOKUP($A30,'Return Data'!$B$7:$R$2843,4,0)</f>
        <v>39.854900000000001</v>
      </c>
      <c r="D30" s="65">
        <f>VLOOKUP($A30,'Return Data'!$B$7:$R$2843,10,0)</f>
        <v>1.1012</v>
      </c>
      <c r="E30" s="66">
        <f t="shared" si="0"/>
        <v>12</v>
      </c>
      <c r="F30" s="65">
        <f>VLOOKUP($A30,'Return Data'!$B$7:$R$2843,11,0)</f>
        <v>31.338000000000001</v>
      </c>
      <c r="G30" s="66">
        <f t="shared" si="1"/>
        <v>2</v>
      </c>
      <c r="H30" s="65">
        <f>VLOOKUP($A30,'Return Data'!$B$7:$R$2843,12,0)</f>
        <v>38.7164</v>
      </c>
      <c r="I30" s="66">
        <f t="shared" si="2"/>
        <v>3</v>
      </c>
      <c r="J30" s="65">
        <f>VLOOKUP($A30,'Return Data'!$B$7:$R$2843,13,0)</f>
        <v>54.5381</v>
      </c>
      <c r="K30" s="66">
        <f t="shared" si="3"/>
        <v>15</v>
      </c>
      <c r="L30" s="65">
        <f>VLOOKUP($A30,'Return Data'!$B$7:$R$2843,17,0)</f>
        <v>5.4368999999999996</v>
      </c>
      <c r="M30" s="66">
        <f t="shared" si="4"/>
        <v>28</v>
      </c>
      <c r="N30" s="65">
        <f>VLOOKUP($A30,'Return Data'!$B$7:$R$2843,14,0)</f>
        <v>7.5347</v>
      </c>
      <c r="O30" s="66">
        <f t="shared" si="5"/>
        <v>26</v>
      </c>
      <c r="P30" s="65">
        <f>VLOOKUP($A30,'Return Data'!$B$7:$R$2843,15,0)</f>
        <v>12.1402</v>
      </c>
      <c r="Q30" s="66">
        <f t="shared" si="6"/>
        <v>14</v>
      </c>
      <c r="R30" s="65">
        <f>VLOOKUP($A30,'Return Data'!$B$7:$R$2843,16,0)</f>
        <v>10.6204</v>
      </c>
      <c r="S30" s="67">
        <f t="shared" si="7"/>
        <v>21</v>
      </c>
    </row>
    <row r="31" spans="1:19" x14ac:dyDescent="0.3">
      <c r="A31" s="63" t="s">
        <v>1000</v>
      </c>
      <c r="B31" s="64">
        <f>VLOOKUP($A31,'Return Data'!$B$7:$R$2843,3,0)</f>
        <v>44302</v>
      </c>
      <c r="C31" s="65">
        <f>VLOOKUP($A31,'Return Data'!$B$7:$R$2843,4,0)</f>
        <v>211.32</v>
      </c>
      <c r="D31" s="65">
        <f>VLOOKUP($A31,'Return Data'!$B$7:$R$2843,10,0)</f>
        <v>0.2467</v>
      </c>
      <c r="E31" s="66">
        <f t="shared" si="0"/>
        <v>20</v>
      </c>
      <c r="F31" s="65">
        <f>VLOOKUP($A31,'Return Data'!$B$7:$R$2843,11,0)</f>
        <v>22.561199999999999</v>
      </c>
      <c r="G31" s="66">
        <f t="shared" si="1"/>
        <v>18</v>
      </c>
      <c r="H31" s="65">
        <f>VLOOKUP($A31,'Return Data'!$B$7:$R$2843,12,0)</f>
        <v>34.641599999999997</v>
      </c>
      <c r="I31" s="66">
        <f t="shared" si="2"/>
        <v>11</v>
      </c>
      <c r="J31" s="65">
        <f>VLOOKUP($A31,'Return Data'!$B$7:$R$2843,13,0)</f>
        <v>55.794800000000002</v>
      </c>
      <c r="K31" s="66">
        <f t="shared" si="3"/>
        <v>11</v>
      </c>
      <c r="L31" s="65">
        <f>VLOOKUP($A31,'Return Data'!$B$7:$R$2843,17,0)</f>
        <v>11.8842</v>
      </c>
      <c r="M31" s="66">
        <f t="shared" si="4"/>
        <v>13</v>
      </c>
      <c r="N31" s="65">
        <f>VLOOKUP($A31,'Return Data'!$B$7:$R$2843,14,0)</f>
        <v>9.7258999999999993</v>
      </c>
      <c r="O31" s="66">
        <f t="shared" si="5"/>
        <v>16</v>
      </c>
      <c r="P31" s="65">
        <f>VLOOKUP($A31,'Return Data'!$B$7:$R$2843,15,0)</f>
        <v>11.6286</v>
      </c>
      <c r="Q31" s="66">
        <f t="shared" si="6"/>
        <v>18</v>
      </c>
      <c r="R31" s="65">
        <f>VLOOKUP($A31,'Return Data'!$B$7:$R$2843,16,0)</f>
        <v>18.2256</v>
      </c>
      <c r="S31" s="67">
        <f t="shared" si="7"/>
        <v>8</v>
      </c>
    </row>
    <row r="32" spans="1:19" x14ac:dyDescent="0.3">
      <c r="A32" s="63" t="s">
        <v>1003</v>
      </c>
      <c r="B32" s="64">
        <f>VLOOKUP($A32,'Return Data'!$B$7:$R$2843,3,0)</f>
        <v>44302</v>
      </c>
      <c r="C32" s="65">
        <f>VLOOKUP($A32,'Return Data'!$B$7:$R$2843,4,0)</f>
        <v>51.457799999999999</v>
      </c>
      <c r="D32" s="65">
        <f>VLOOKUP($A32,'Return Data'!$B$7:$R$2843,10,0)</f>
        <v>2.7280000000000002</v>
      </c>
      <c r="E32" s="66">
        <f t="shared" si="0"/>
        <v>3</v>
      </c>
      <c r="F32" s="65">
        <f>VLOOKUP($A32,'Return Data'!$B$7:$R$2843,11,0)</f>
        <v>30.046700000000001</v>
      </c>
      <c r="G32" s="66">
        <f t="shared" si="1"/>
        <v>4</v>
      </c>
      <c r="H32" s="65">
        <f>VLOOKUP($A32,'Return Data'!$B$7:$R$2843,12,0)</f>
        <v>40.881799999999998</v>
      </c>
      <c r="I32" s="66">
        <f t="shared" si="2"/>
        <v>2</v>
      </c>
      <c r="J32" s="65">
        <f>VLOOKUP($A32,'Return Data'!$B$7:$R$2843,13,0)</f>
        <v>62.567399999999999</v>
      </c>
      <c r="K32" s="66">
        <f t="shared" si="3"/>
        <v>1</v>
      </c>
      <c r="L32" s="65">
        <f>VLOOKUP($A32,'Return Data'!$B$7:$R$2843,17,0)</f>
        <v>13.8361</v>
      </c>
      <c r="M32" s="66">
        <f t="shared" si="4"/>
        <v>6</v>
      </c>
      <c r="N32" s="65">
        <f>VLOOKUP($A32,'Return Data'!$B$7:$R$2843,14,0)</f>
        <v>9.8939000000000004</v>
      </c>
      <c r="O32" s="66">
        <f t="shared" si="5"/>
        <v>12</v>
      </c>
      <c r="P32" s="65">
        <f>VLOOKUP($A32,'Return Data'!$B$7:$R$2843,15,0)</f>
        <v>12.5168</v>
      </c>
      <c r="Q32" s="66">
        <f t="shared" si="6"/>
        <v>11</v>
      </c>
      <c r="R32" s="65">
        <f>VLOOKUP($A32,'Return Data'!$B$7:$R$2843,16,0)</f>
        <v>11.343</v>
      </c>
      <c r="S32" s="67">
        <f t="shared" si="7"/>
        <v>19</v>
      </c>
    </row>
    <row r="33" spans="1:19" x14ac:dyDescent="0.3">
      <c r="A33" s="63" t="s">
        <v>1004</v>
      </c>
      <c r="B33" s="64">
        <f>VLOOKUP($A33,'Return Data'!$B$7:$R$2843,3,0)</f>
        <v>44302</v>
      </c>
      <c r="C33" s="65">
        <f>VLOOKUP($A33,'Return Data'!$B$7:$R$2843,4,0)</f>
        <v>595.79821868975102</v>
      </c>
      <c r="D33" s="65">
        <f>VLOOKUP($A33,'Return Data'!$B$7:$R$2843,10,0)</f>
        <v>3.3650000000000002</v>
      </c>
      <c r="E33" s="66">
        <f t="shared" si="0"/>
        <v>2</v>
      </c>
      <c r="F33" s="65">
        <f>VLOOKUP($A33,'Return Data'!$B$7:$R$2843,11,0)</f>
        <v>27.706</v>
      </c>
      <c r="G33" s="66">
        <f t="shared" si="1"/>
        <v>6</v>
      </c>
      <c r="H33" s="65">
        <f>VLOOKUP($A33,'Return Data'!$B$7:$R$2843,12,0)</f>
        <v>37.650300000000001</v>
      </c>
      <c r="I33" s="66">
        <f t="shared" si="2"/>
        <v>5</v>
      </c>
      <c r="J33" s="65">
        <f>VLOOKUP($A33,'Return Data'!$B$7:$R$2843,13,0)</f>
        <v>59.415199999999999</v>
      </c>
      <c r="K33" s="66">
        <f t="shared" si="3"/>
        <v>4</v>
      </c>
      <c r="L33" s="65">
        <f>VLOOKUP($A33,'Return Data'!$B$7:$R$2843,17,0)</f>
        <v>11.0099</v>
      </c>
      <c r="M33" s="66">
        <f t="shared" si="4"/>
        <v>20</v>
      </c>
      <c r="N33" s="65">
        <f>VLOOKUP($A33,'Return Data'!$B$7:$R$2843,14,0)</f>
        <v>9.4034999999999993</v>
      </c>
      <c r="O33" s="66">
        <f t="shared" si="5"/>
        <v>18</v>
      </c>
      <c r="P33" s="65">
        <f>VLOOKUP($A33,'Return Data'!$B$7:$R$2843,15,0)</f>
        <v>11.4003</v>
      </c>
      <c r="Q33" s="66">
        <f t="shared" si="6"/>
        <v>21</v>
      </c>
      <c r="R33" s="65">
        <f>VLOOKUP($A33,'Return Data'!$B$7:$R$2843,16,0)</f>
        <v>19.485800000000001</v>
      </c>
      <c r="S33" s="67">
        <f t="shared" si="7"/>
        <v>6</v>
      </c>
    </row>
    <row r="34" spans="1:19" x14ac:dyDescent="0.3">
      <c r="A34" s="63" t="s">
        <v>1007</v>
      </c>
      <c r="B34" s="64">
        <f>VLOOKUP($A34,'Return Data'!$B$7:$R$2843,3,0)</f>
        <v>44302</v>
      </c>
      <c r="C34" s="65">
        <f>VLOOKUP($A34,'Return Data'!$B$7:$R$2843,4,0)</f>
        <v>116.853333333333</v>
      </c>
      <c r="D34" s="65">
        <f>VLOOKUP($A34,'Return Data'!$B$7:$R$2843,10,0)</f>
        <v>-0.23899999999999999</v>
      </c>
      <c r="E34" s="66">
        <f t="shared" si="0"/>
        <v>24</v>
      </c>
      <c r="F34" s="65">
        <f>VLOOKUP($A34,'Return Data'!$B$7:$R$2843,11,0)</f>
        <v>18.129100000000001</v>
      </c>
      <c r="G34" s="66">
        <f t="shared" si="1"/>
        <v>27</v>
      </c>
      <c r="H34" s="65">
        <f>VLOOKUP($A34,'Return Data'!$B$7:$R$2843,12,0)</f>
        <v>29.034199999999998</v>
      </c>
      <c r="I34" s="66">
        <f t="shared" si="2"/>
        <v>27</v>
      </c>
      <c r="J34" s="65">
        <f>VLOOKUP($A34,'Return Data'!$B$7:$R$2843,13,0)</f>
        <v>49.250700000000002</v>
      </c>
      <c r="K34" s="66">
        <f t="shared" si="3"/>
        <v>25</v>
      </c>
      <c r="L34" s="65">
        <f>VLOOKUP($A34,'Return Data'!$B$7:$R$2843,17,0)</f>
        <v>7.9650999999999996</v>
      </c>
      <c r="M34" s="66">
        <f t="shared" si="4"/>
        <v>25</v>
      </c>
      <c r="N34" s="65">
        <f>VLOOKUP($A34,'Return Data'!$B$7:$R$2843,14,0)</f>
        <v>6.657</v>
      </c>
      <c r="O34" s="66">
        <f t="shared" si="5"/>
        <v>27</v>
      </c>
      <c r="P34" s="65">
        <f>VLOOKUP($A34,'Return Data'!$B$7:$R$2843,15,0)</f>
        <v>9.0597999999999992</v>
      </c>
      <c r="Q34" s="66">
        <f t="shared" si="6"/>
        <v>27</v>
      </c>
      <c r="R34" s="65">
        <f>VLOOKUP($A34,'Return Data'!$B$7:$R$2843,16,0)</f>
        <v>9.8577999999999992</v>
      </c>
      <c r="S34" s="67">
        <f t="shared" si="7"/>
        <v>25</v>
      </c>
    </row>
    <row r="35" spans="1:19" x14ac:dyDescent="0.3">
      <c r="A35" s="63" t="s">
        <v>1009</v>
      </c>
      <c r="B35" s="64">
        <f>VLOOKUP($A35,'Return Data'!$B$7:$R$2843,3,0)</f>
        <v>44302</v>
      </c>
      <c r="C35" s="65">
        <f>VLOOKUP($A35,'Return Data'!$B$7:$R$2843,4,0)</f>
        <v>13.55</v>
      </c>
      <c r="D35" s="65">
        <f>VLOOKUP($A35,'Return Data'!$B$7:$R$2843,10,0)</f>
        <v>0.37040000000000001</v>
      </c>
      <c r="E35" s="66">
        <f t="shared" si="0"/>
        <v>19</v>
      </c>
      <c r="F35" s="65">
        <f>VLOOKUP($A35,'Return Data'!$B$7:$R$2843,11,0)</f>
        <v>22.958300000000001</v>
      </c>
      <c r="G35" s="66">
        <f t="shared" si="1"/>
        <v>16</v>
      </c>
      <c r="H35" s="65">
        <f>VLOOKUP($A35,'Return Data'!$B$7:$R$2843,12,0)</f>
        <v>32.973500000000001</v>
      </c>
      <c r="I35" s="66">
        <f t="shared" si="2"/>
        <v>18</v>
      </c>
      <c r="J35" s="65">
        <f>VLOOKUP($A35,'Return Data'!$B$7:$R$2843,13,0)</f>
        <v>55.568300000000001</v>
      </c>
      <c r="K35" s="66">
        <f t="shared" si="3"/>
        <v>12</v>
      </c>
      <c r="L35" s="65">
        <f>VLOOKUP($A35,'Return Data'!$B$7:$R$2843,17,0)</f>
        <v>11.4276</v>
      </c>
      <c r="M35" s="66">
        <f t="shared" si="4"/>
        <v>17</v>
      </c>
      <c r="N35" s="65">
        <f>VLOOKUP($A35,'Return Data'!$B$7:$R$2843,14,0)</f>
        <v>8.3168000000000006</v>
      </c>
      <c r="O35" s="66">
        <f t="shared" si="5"/>
        <v>23</v>
      </c>
      <c r="P35" s="65">
        <f>VLOOKUP($A35,'Return Data'!$B$7:$R$2843,15,0)</f>
        <v>0</v>
      </c>
      <c r="Q35" s="66">
        <f t="shared" si="6"/>
        <v>28</v>
      </c>
      <c r="R35" s="65">
        <f>VLOOKUP($A35,'Return Data'!$B$7:$R$2843,16,0)</f>
        <v>8.0279000000000007</v>
      </c>
      <c r="S35" s="67">
        <f t="shared" si="7"/>
        <v>28</v>
      </c>
    </row>
    <row r="36" spans="1:19" x14ac:dyDescent="0.3">
      <c r="A36" s="63" t="s">
        <v>1938</v>
      </c>
      <c r="B36" s="64">
        <f>VLOOKUP($A36,'Return Data'!$B$7:$R$2843,3,0)</f>
        <v>44302</v>
      </c>
      <c r="C36" s="65">
        <f>VLOOKUP($A36,'Return Data'!$B$7:$R$2843,4,0)</f>
        <v>160.82650000000001</v>
      </c>
      <c r="D36" s="65">
        <f>VLOOKUP($A36,'Return Data'!$B$7:$R$2843,10,0)</f>
        <v>1.6242000000000001</v>
      </c>
      <c r="E36" s="66">
        <f t="shared" si="0"/>
        <v>8</v>
      </c>
      <c r="F36" s="65">
        <f>VLOOKUP($A36,'Return Data'!$B$7:$R$2843,11,0)</f>
        <v>25.402899999999999</v>
      </c>
      <c r="G36" s="66">
        <f t="shared" si="1"/>
        <v>9</v>
      </c>
      <c r="H36" s="65">
        <f>VLOOKUP($A36,'Return Data'!$B$7:$R$2843,12,0)</f>
        <v>37.742600000000003</v>
      </c>
      <c r="I36" s="66">
        <f t="shared" si="2"/>
        <v>4</v>
      </c>
      <c r="J36" s="65">
        <f>VLOOKUP($A36,'Return Data'!$B$7:$R$2843,13,0)</f>
        <v>58.807699999999997</v>
      </c>
      <c r="K36" s="66">
        <f t="shared" si="3"/>
        <v>6</v>
      </c>
      <c r="L36" s="65">
        <f>VLOOKUP($A36,'Return Data'!$B$7:$R$2843,17,0)</f>
        <v>13.6753</v>
      </c>
      <c r="M36" s="66">
        <f t="shared" si="4"/>
        <v>7</v>
      </c>
      <c r="N36" s="65">
        <f>VLOOKUP($A36,'Return Data'!$B$7:$R$2843,14,0)</f>
        <v>11.3568</v>
      </c>
      <c r="O36" s="66">
        <f t="shared" si="5"/>
        <v>6</v>
      </c>
      <c r="P36" s="65">
        <f>VLOOKUP($A36,'Return Data'!$B$7:$R$2843,15,0)</f>
        <v>13.284000000000001</v>
      </c>
      <c r="Q36" s="66">
        <f t="shared" si="6"/>
        <v>7</v>
      </c>
      <c r="R36" s="65">
        <f>VLOOKUP($A36,'Return Data'!$B$7:$R$2843,16,0)</f>
        <v>13.1576</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0.91292413793103455</v>
      </c>
      <c r="E38" s="74"/>
      <c r="F38" s="75">
        <f>AVERAGE(F8:F36)</f>
        <v>23.859086206896553</v>
      </c>
      <c r="G38" s="74"/>
      <c r="H38" s="75">
        <f>AVERAGE(H8:H36)</f>
        <v>33.73167931034483</v>
      </c>
      <c r="I38" s="74"/>
      <c r="J38" s="75">
        <f>AVERAGE(J8:J36)</f>
        <v>54.026437931034479</v>
      </c>
      <c r="K38" s="74"/>
      <c r="L38" s="75">
        <f>AVERAGE(L8:L36)</f>
        <v>11.707925000000001</v>
      </c>
      <c r="M38" s="74"/>
      <c r="N38" s="75">
        <f>AVERAGE(N8:N36)</f>
        <v>9.8358178571428585</v>
      </c>
      <c r="O38" s="74"/>
      <c r="P38" s="75">
        <f>AVERAGE(P8:P36)</f>
        <v>11.917732142857146</v>
      </c>
      <c r="Q38" s="74"/>
      <c r="R38" s="75">
        <f>AVERAGE(R8:R36)</f>
        <v>13.63528620689655</v>
      </c>
      <c r="S38" s="76"/>
    </row>
    <row r="39" spans="1:19" x14ac:dyDescent="0.3">
      <c r="A39" s="73" t="s">
        <v>28</v>
      </c>
      <c r="B39" s="74"/>
      <c r="C39" s="74"/>
      <c r="D39" s="75">
        <f>MIN(D8:D36)</f>
        <v>-0.66659999999999997</v>
      </c>
      <c r="E39" s="74"/>
      <c r="F39" s="75">
        <f>MIN(F8:F36)</f>
        <v>15.247</v>
      </c>
      <c r="G39" s="74"/>
      <c r="H39" s="75">
        <f>MIN(H8:H36)</f>
        <v>22.286899999999999</v>
      </c>
      <c r="I39" s="74"/>
      <c r="J39" s="75">
        <f>MIN(J8:J36)</f>
        <v>35.192300000000003</v>
      </c>
      <c r="K39" s="74"/>
      <c r="L39" s="75">
        <f>MIN(L8:L36)</f>
        <v>5.4368999999999996</v>
      </c>
      <c r="M39" s="74"/>
      <c r="N39" s="75">
        <f>MIN(N8:N36)</f>
        <v>6.4878</v>
      </c>
      <c r="O39" s="74"/>
      <c r="P39" s="75">
        <f>MIN(P8:P36)</f>
        <v>0</v>
      </c>
      <c r="Q39" s="74"/>
      <c r="R39" s="75">
        <f>MIN(R8:R36)</f>
        <v>5.8000999999999996</v>
      </c>
      <c r="S39" s="76"/>
    </row>
    <row r="40" spans="1:19" ht="15" thickBot="1" x14ac:dyDescent="0.35">
      <c r="A40" s="77" t="s">
        <v>29</v>
      </c>
      <c r="B40" s="78"/>
      <c r="C40" s="78"/>
      <c r="D40" s="79">
        <f>MAX(D8:D36)</f>
        <v>3.5192000000000001</v>
      </c>
      <c r="E40" s="78"/>
      <c r="F40" s="79">
        <f>MAX(F8:F36)</f>
        <v>35.271000000000001</v>
      </c>
      <c r="G40" s="78"/>
      <c r="H40" s="79">
        <f>MAX(H8:H36)</f>
        <v>44.661799999999999</v>
      </c>
      <c r="I40" s="78"/>
      <c r="J40" s="79">
        <f>MAX(J8:J36)</f>
        <v>62.567399999999999</v>
      </c>
      <c r="K40" s="78"/>
      <c r="L40" s="79">
        <f>MAX(L8:L36)</f>
        <v>18.270700000000001</v>
      </c>
      <c r="M40" s="78"/>
      <c r="N40" s="79">
        <f>MAX(N8:N36)</f>
        <v>15.164400000000001</v>
      </c>
      <c r="O40" s="78"/>
      <c r="P40" s="79">
        <f>MAX(P8:P36)</f>
        <v>15.797000000000001</v>
      </c>
      <c r="Q40" s="78"/>
      <c r="R40" s="79">
        <f>MAX(R8:R36)</f>
        <v>19.815899999999999</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348</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44302</v>
      </c>
      <c r="C8" s="65">
        <f>VLOOKUP($A8,'Return Data'!$B$7:$R$2843,4,0)</f>
        <v>36.2226</v>
      </c>
      <c r="D8" s="65">
        <f>VLOOKUP($A8,'Return Data'!$B$7:$R$2843,9,0)</f>
        <v>16.145900000000001</v>
      </c>
      <c r="E8" s="66">
        <f t="shared" ref="E8:E35" si="0">RANK(D8,D$8:D$35,0)</f>
        <v>6</v>
      </c>
      <c r="F8" s="65">
        <f>VLOOKUP($A8,'Return Data'!$B$7:$R$2843,10,0)</f>
        <v>4.6702000000000004</v>
      </c>
      <c r="G8" s="66">
        <f t="shared" ref="G8:G35" si="1">RANK(F8,F$8:F$35,0)</f>
        <v>2</v>
      </c>
      <c r="H8" s="65">
        <f>VLOOKUP($A8,'Return Data'!$B$7:$R$2843,11,0)</f>
        <v>4.9725999999999999</v>
      </c>
      <c r="I8" s="66">
        <f t="shared" ref="I8:I35" si="2">RANK(H8,H$8:H$35,0)</f>
        <v>7</v>
      </c>
      <c r="J8" s="65">
        <f>VLOOKUP($A8,'Return Data'!$B$7:$R$2843,12,0)</f>
        <v>6.0530999999999997</v>
      </c>
      <c r="K8" s="66">
        <f t="shared" ref="K8:K33" si="3">RANK(J8,J$8:J$35,0)</f>
        <v>2</v>
      </c>
      <c r="L8" s="65">
        <f>VLOOKUP($A8,'Return Data'!$B$7:$R$2843,13,0)</f>
        <v>10.058299999999999</v>
      </c>
      <c r="M8" s="66">
        <f>RANK(L8,L$8:L$35,0)</f>
        <v>3</v>
      </c>
      <c r="N8" s="65">
        <f>VLOOKUP($A8,'Return Data'!$B$7:$R$2843,17,0)</f>
        <v>5.4276999999999997</v>
      </c>
      <c r="O8" s="66">
        <f>RANK(N8,N$8:N$35,0)</f>
        <v>21</v>
      </c>
      <c r="P8" s="65">
        <f>VLOOKUP($A8,'Return Data'!$B$7:$R$2843,14,0)</f>
        <v>5.4690000000000003</v>
      </c>
      <c r="Q8" s="66">
        <f>RANK(P8,P$8:P$35,0)</f>
        <v>22</v>
      </c>
      <c r="R8" s="65">
        <f>VLOOKUP($A8,'Return Data'!$B$7:$R$2843,16,0)</f>
        <v>7.7984</v>
      </c>
      <c r="S8" s="67">
        <f t="shared" ref="S8:S35" si="4">RANK(R8,R$8:R$35,0)</f>
        <v>19</v>
      </c>
    </row>
    <row r="9" spans="1:19" x14ac:dyDescent="0.3">
      <c r="A9" s="82" t="s">
        <v>54</v>
      </c>
      <c r="B9" s="64">
        <f>VLOOKUP($A9,'Return Data'!$B$7:$R$2843,3,0)</f>
        <v>44302</v>
      </c>
      <c r="C9" s="65">
        <f>VLOOKUP($A9,'Return Data'!$B$7:$R$2843,4,0)</f>
        <v>1.4522999999999999</v>
      </c>
      <c r="D9" s="65">
        <f>VLOOKUP($A9,'Return Data'!$B$7:$R$2843,9,0)</f>
        <v>0</v>
      </c>
      <c r="E9" s="66">
        <f t="shared" si="0"/>
        <v>27</v>
      </c>
      <c r="F9" s="65">
        <f>VLOOKUP($A9,'Return Data'!$B$7:$R$2843,10,0)</f>
        <v>0</v>
      </c>
      <c r="G9" s="66">
        <f t="shared" si="1"/>
        <v>15</v>
      </c>
      <c r="H9" s="65">
        <f>VLOOKUP($A9,'Return Data'!$B$7:$R$2843,11,0)</f>
        <v>0</v>
      </c>
      <c r="I9" s="66">
        <f t="shared" si="2"/>
        <v>26</v>
      </c>
      <c r="J9" s="65">
        <f>VLOOKUP($A9,'Return Data'!$B$7:$R$2843,12,0)</f>
        <v>0</v>
      </c>
      <c r="K9" s="66">
        <f t="shared" si="3"/>
        <v>26</v>
      </c>
      <c r="L9" s="65"/>
      <c r="M9" s="66"/>
      <c r="N9" s="65"/>
      <c r="O9" s="66"/>
      <c r="P9" s="65"/>
      <c r="Q9" s="66"/>
      <c r="R9" s="65">
        <f>VLOOKUP($A9,'Return Data'!$B$7:$R$2843,16,0)</f>
        <v>-17.8491</v>
      </c>
      <c r="S9" s="67">
        <f t="shared" si="4"/>
        <v>27</v>
      </c>
    </row>
    <row r="10" spans="1:19" x14ac:dyDescent="0.3">
      <c r="A10" s="82" t="s">
        <v>55</v>
      </c>
      <c r="B10" s="64">
        <f>VLOOKUP($A10,'Return Data'!$B$7:$R$2843,3,0)</f>
        <v>44302</v>
      </c>
      <c r="C10" s="65">
        <f>VLOOKUP($A10,'Return Data'!$B$7:$R$2843,4,0)</f>
        <v>24.9528</v>
      </c>
      <c r="D10" s="65">
        <f>VLOOKUP($A10,'Return Data'!$B$7:$R$2843,9,0)</f>
        <v>30.5517</v>
      </c>
      <c r="E10" s="66">
        <f t="shared" si="0"/>
        <v>1</v>
      </c>
      <c r="F10" s="65">
        <f>VLOOKUP($A10,'Return Data'!$B$7:$R$2843,10,0)</f>
        <v>1.0637000000000001</v>
      </c>
      <c r="G10" s="66">
        <f t="shared" si="1"/>
        <v>12</v>
      </c>
      <c r="H10" s="65">
        <f>VLOOKUP($A10,'Return Data'!$B$7:$R$2843,11,0)</f>
        <v>3.3511000000000002</v>
      </c>
      <c r="I10" s="66">
        <f t="shared" si="2"/>
        <v>10</v>
      </c>
      <c r="J10" s="65">
        <f>VLOOKUP($A10,'Return Data'!$B$7:$R$2843,12,0)</f>
        <v>3.1208</v>
      </c>
      <c r="K10" s="66">
        <f t="shared" si="3"/>
        <v>14</v>
      </c>
      <c r="L10" s="65">
        <f>VLOOKUP($A10,'Return Data'!$B$7:$R$2843,13,0)</f>
        <v>10.584300000000001</v>
      </c>
      <c r="M10" s="66">
        <f t="shared" ref="M10:M33" si="5">RANK(L10,L$8:L$35,0)</f>
        <v>2</v>
      </c>
      <c r="N10" s="65">
        <f>VLOOKUP($A10,'Return Data'!$B$7:$R$2843,17,0)</f>
        <v>11.148</v>
      </c>
      <c r="O10" s="66">
        <f t="shared" ref="O10:O21" si="6">RANK(N10,N$8:N$35,0)</f>
        <v>2</v>
      </c>
      <c r="P10" s="65">
        <f>VLOOKUP($A10,'Return Data'!$B$7:$R$2843,14,0)</f>
        <v>10.0374</v>
      </c>
      <c r="Q10" s="66">
        <f t="shared" ref="Q10:Q21" si="7">RANK(P10,P$8:P$35,0)</f>
        <v>2</v>
      </c>
      <c r="R10" s="65">
        <f>VLOOKUP($A10,'Return Data'!$B$7:$R$2843,16,0)</f>
        <v>9.6149000000000004</v>
      </c>
      <c r="S10" s="67">
        <f t="shared" si="4"/>
        <v>3</v>
      </c>
    </row>
    <row r="11" spans="1:19" x14ac:dyDescent="0.3">
      <c r="A11" s="82" t="s">
        <v>56</v>
      </c>
      <c r="B11" s="64">
        <f>VLOOKUP($A11,'Return Data'!$B$7:$R$2843,3,0)</f>
        <v>44302</v>
      </c>
      <c r="C11" s="65">
        <f>VLOOKUP($A11,'Return Data'!$B$7:$R$2843,4,0)</f>
        <v>19.323</v>
      </c>
      <c r="D11" s="65">
        <f>VLOOKUP($A11,'Return Data'!$B$7:$R$2843,9,0)</f>
        <v>12.507099999999999</v>
      </c>
      <c r="E11" s="66">
        <f t="shared" si="0"/>
        <v>18</v>
      </c>
      <c r="F11" s="65">
        <f>VLOOKUP($A11,'Return Data'!$B$7:$R$2843,10,0)</f>
        <v>-1.9973000000000001</v>
      </c>
      <c r="G11" s="66">
        <f t="shared" si="1"/>
        <v>22</v>
      </c>
      <c r="H11" s="65">
        <f>VLOOKUP($A11,'Return Data'!$B$7:$R$2843,11,0)</f>
        <v>7.2469999999999999</v>
      </c>
      <c r="I11" s="66">
        <f t="shared" si="2"/>
        <v>2</v>
      </c>
      <c r="J11" s="65">
        <f>VLOOKUP($A11,'Return Data'!$B$7:$R$2843,12,0)</f>
        <v>5.6296999999999997</v>
      </c>
      <c r="K11" s="66">
        <f t="shared" si="3"/>
        <v>5</v>
      </c>
      <c r="L11" s="65">
        <f>VLOOKUP($A11,'Return Data'!$B$7:$R$2843,13,0)</f>
        <v>7.5106999999999999</v>
      </c>
      <c r="M11" s="66">
        <f t="shared" si="5"/>
        <v>15</v>
      </c>
      <c r="N11" s="65">
        <f>VLOOKUP($A11,'Return Data'!$B$7:$R$2843,17,0)</f>
        <v>3.1696</v>
      </c>
      <c r="O11" s="66">
        <f t="shared" si="6"/>
        <v>23</v>
      </c>
      <c r="P11" s="65">
        <f>VLOOKUP($A11,'Return Data'!$B$7:$R$2843,14,0)</f>
        <v>3.9857</v>
      </c>
      <c r="Q11" s="66">
        <f t="shared" si="7"/>
        <v>23</v>
      </c>
      <c r="R11" s="65">
        <f>VLOOKUP($A11,'Return Data'!$B$7:$R$2843,16,0)</f>
        <v>7.5941999999999998</v>
      </c>
      <c r="S11" s="67">
        <f t="shared" si="4"/>
        <v>21</v>
      </c>
    </row>
    <row r="12" spans="1:19" x14ac:dyDescent="0.3">
      <c r="A12" s="82" t="s">
        <v>57</v>
      </c>
      <c r="B12" s="64">
        <f>VLOOKUP($A12,'Return Data'!$B$7:$R$2843,3,0)</f>
        <v>44302</v>
      </c>
      <c r="C12" s="65">
        <f>VLOOKUP($A12,'Return Data'!$B$7:$R$2843,4,0)</f>
        <v>38.302</v>
      </c>
      <c r="D12" s="65">
        <f>VLOOKUP($A12,'Return Data'!$B$7:$R$2843,9,0)</f>
        <v>14.4101</v>
      </c>
      <c r="E12" s="66">
        <f t="shared" si="0"/>
        <v>11</v>
      </c>
      <c r="F12" s="65">
        <f>VLOOKUP($A12,'Return Data'!$B$7:$R$2843,10,0)</f>
        <v>-1.4337</v>
      </c>
      <c r="G12" s="66">
        <f t="shared" si="1"/>
        <v>19</v>
      </c>
      <c r="H12" s="65">
        <f>VLOOKUP($A12,'Return Data'!$B$7:$R$2843,11,0)</f>
        <v>2.1796000000000002</v>
      </c>
      <c r="I12" s="66">
        <f t="shared" si="2"/>
        <v>18</v>
      </c>
      <c r="J12" s="65">
        <f>VLOOKUP($A12,'Return Data'!$B$7:$R$2843,12,0)</f>
        <v>2.3875999999999999</v>
      </c>
      <c r="K12" s="66">
        <f t="shared" si="3"/>
        <v>18</v>
      </c>
      <c r="L12" s="65">
        <f>VLOOKUP($A12,'Return Data'!$B$7:$R$2843,13,0)</f>
        <v>6.3391999999999999</v>
      </c>
      <c r="M12" s="66">
        <f t="shared" si="5"/>
        <v>25</v>
      </c>
      <c r="N12" s="65">
        <f>VLOOKUP($A12,'Return Data'!$B$7:$R$2843,17,0)</f>
        <v>8.0861000000000001</v>
      </c>
      <c r="O12" s="66">
        <f t="shared" si="6"/>
        <v>16</v>
      </c>
      <c r="P12" s="65">
        <f>VLOOKUP($A12,'Return Data'!$B$7:$R$2843,14,0)</f>
        <v>7.6657999999999999</v>
      </c>
      <c r="Q12" s="66">
        <f t="shared" si="7"/>
        <v>16</v>
      </c>
      <c r="R12" s="65">
        <f>VLOOKUP($A12,'Return Data'!$B$7:$R$2843,16,0)</f>
        <v>8.6922999999999995</v>
      </c>
      <c r="S12" s="67">
        <f t="shared" si="4"/>
        <v>12</v>
      </c>
    </row>
    <row r="13" spans="1:19" x14ac:dyDescent="0.3">
      <c r="A13" s="82" t="s">
        <v>58</v>
      </c>
      <c r="B13" s="64">
        <f>VLOOKUP($A13,'Return Data'!$B$7:$R$2843,3,0)</f>
        <v>44302</v>
      </c>
      <c r="C13" s="65">
        <f>VLOOKUP($A13,'Return Data'!$B$7:$R$2843,4,0)</f>
        <v>25.150300000000001</v>
      </c>
      <c r="D13" s="65">
        <f>VLOOKUP($A13,'Return Data'!$B$7:$R$2843,9,0)</f>
        <v>5.4131999999999998</v>
      </c>
      <c r="E13" s="66">
        <f t="shared" si="0"/>
        <v>26</v>
      </c>
      <c r="F13" s="65">
        <f>VLOOKUP($A13,'Return Data'!$B$7:$R$2843,10,0)</f>
        <v>-0.93400000000000005</v>
      </c>
      <c r="G13" s="66">
        <f t="shared" si="1"/>
        <v>16</v>
      </c>
      <c r="H13" s="65">
        <f>VLOOKUP($A13,'Return Data'!$B$7:$R$2843,11,0)</f>
        <v>1.8420000000000001</v>
      </c>
      <c r="I13" s="66">
        <f t="shared" si="2"/>
        <v>21</v>
      </c>
      <c r="J13" s="65">
        <f>VLOOKUP($A13,'Return Data'!$B$7:$R$2843,12,0)</f>
        <v>2.0714000000000001</v>
      </c>
      <c r="K13" s="66">
        <f t="shared" si="3"/>
        <v>19</v>
      </c>
      <c r="L13" s="65">
        <f>VLOOKUP($A13,'Return Data'!$B$7:$R$2843,13,0)</f>
        <v>7.4683999999999999</v>
      </c>
      <c r="M13" s="66">
        <f t="shared" si="5"/>
        <v>16</v>
      </c>
      <c r="N13" s="65">
        <f>VLOOKUP($A13,'Return Data'!$B$7:$R$2843,17,0)</f>
        <v>8.8655000000000008</v>
      </c>
      <c r="O13" s="66">
        <f t="shared" si="6"/>
        <v>13</v>
      </c>
      <c r="P13" s="65">
        <f>VLOOKUP($A13,'Return Data'!$B$7:$R$2843,14,0)</f>
        <v>7.9786000000000001</v>
      </c>
      <c r="Q13" s="66">
        <f t="shared" si="7"/>
        <v>15</v>
      </c>
      <c r="R13" s="65">
        <f>VLOOKUP($A13,'Return Data'!$B$7:$R$2843,16,0)</f>
        <v>8.7281999999999993</v>
      </c>
      <c r="S13" s="67">
        <f t="shared" si="4"/>
        <v>10</v>
      </c>
    </row>
    <row r="14" spans="1:19" x14ac:dyDescent="0.3">
      <c r="A14" s="82" t="s">
        <v>59</v>
      </c>
      <c r="B14" s="64">
        <f>VLOOKUP($A14,'Return Data'!$B$7:$R$2843,3,0)</f>
        <v>44302</v>
      </c>
      <c r="C14" s="65">
        <f>VLOOKUP($A14,'Return Data'!$B$7:$R$2843,4,0)</f>
        <v>2705.7003</v>
      </c>
      <c r="D14" s="65">
        <f>VLOOKUP($A14,'Return Data'!$B$7:$R$2843,9,0)</f>
        <v>18.007100000000001</v>
      </c>
      <c r="E14" s="66">
        <f t="shared" si="0"/>
        <v>4</v>
      </c>
      <c r="F14" s="65">
        <f>VLOOKUP($A14,'Return Data'!$B$7:$R$2843,10,0)</f>
        <v>-1.7230000000000001</v>
      </c>
      <c r="G14" s="66">
        <f t="shared" si="1"/>
        <v>20</v>
      </c>
      <c r="H14" s="65">
        <f>VLOOKUP($A14,'Return Data'!$B$7:$R$2843,11,0)</f>
        <v>2.0387</v>
      </c>
      <c r="I14" s="66">
        <f t="shared" si="2"/>
        <v>19</v>
      </c>
      <c r="J14" s="65">
        <f>VLOOKUP($A14,'Return Data'!$B$7:$R$2843,12,0)</f>
        <v>2.0341999999999998</v>
      </c>
      <c r="K14" s="66">
        <f t="shared" si="3"/>
        <v>20</v>
      </c>
      <c r="L14" s="65">
        <f>VLOOKUP($A14,'Return Data'!$B$7:$R$2843,13,0)</f>
        <v>7.9520999999999997</v>
      </c>
      <c r="M14" s="66">
        <f t="shared" si="5"/>
        <v>11</v>
      </c>
      <c r="N14" s="65">
        <f>VLOOKUP($A14,'Return Data'!$B$7:$R$2843,17,0)</f>
        <v>10.341100000000001</v>
      </c>
      <c r="O14" s="66">
        <f t="shared" si="6"/>
        <v>6</v>
      </c>
      <c r="P14" s="65">
        <f>VLOOKUP($A14,'Return Data'!$B$7:$R$2843,14,0)</f>
        <v>9.6103000000000005</v>
      </c>
      <c r="Q14" s="66">
        <f t="shared" si="7"/>
        <v>6</v>
      </c>
      <c r="R14" s="65">
        <f>VLOOKUP($A14,'Return Data'!$B$7:$R$2843,16,0)</f>
        <v>8.8992000000000004</v>
      </c>
      <c r="S14" s="67">
        <f t="shared" si="4"/>
        <v>9</v>
      </c>
    </row>
    <row r="15" spans="1:19" x14ac:dyDescent="0.3">
      <c r="A15" s="82" t="s">
        <v>61</v>
      </c>
      <c r="B15" s="64">
        <f>VLOOKUP($A15,'Return Data'!$B$7:$R$2843,3,0)</f>
        <v>44302</v>
      </c>
      <c r="C15" s="65">
        <f>VLOOKUP($A15,'Return Data'!$B$7:$R$2843,4,0)</f>
        <v>76.212299999999999</v>
      </c>
      <c r="D15" s="65">
        <f>VLOOKUP($A15,'Return Data'!$B$7:$R$2843,9,0)</f>
        <v>25.1005</v>
      </c>
      <c r="E15" s="66">
        <f t="shared" si="0"/>
        <v>3</v>
      </c>
      <c r="F15" s="65">
        <f>VLOOKUP($A15,'Return Data'!$B$7:$R$2843,10,0)</f>
        <v>17.2683</v>
      </c>
      <c r="G15" s="66">
        <f t="shared" si="1"/>
        <v>1</v>
      </c>
      <c r="H15" s="65">
        <f>VLOOKUP($A15,'Return Data'!$B$7:$R$2843,11,0)</f>
        <v>18.0565</v>
      </c>
      <c r="I15" s="66">
        <f t="shared" si="2"/>
        <v>1</v>
      </c>
      <c r="J15" s="65">
        <f>VLOOKUP($A15,'Return Data'!$B$7:$R$2843,12,0)</f>
        <v>9.9079999999999995</v>
      </c>
      <c r="K15" s="66">
        <f t="shared" si="3"/>
        <v>1</v>
      </c>
      <c r="L15" s="65">
        <f>VLOOKUP($A15,'Return Data'!$B$7:$R$2843,13,0)</f>
        <v>7.8537999999999997</v>
      </c>
      <c r="M15" s="66">
        <f t="shared" si="5"/>
        <v>13</v>
      </c>
      <c r="N15" s="65">
        <f>VLOOKUP($A15,'Return Data'!$B$7:$R$2843,17,0)</f>
        <v>4.2908999999999997</v>
      </c>
      <c r="O15" s="66">
        <f t="shared" si="6"/>
        <v>22</v>
      </c>
      <c r="P15" s="65">
        <f>VLOOKUP($A15,'Return Data'!$B$7:$R$2843,14,0)</f>
        <v>5.9021999999999997</v>
      </c>
      <c r="Q15" s="66">
        <f t="shared" si="7"/>
        <v>20</v>
      </c>
      <c r="R15" s="65">
        <f>VLOOKUP($A15,'Return Data'!$B$7:$R$2843,16,0)</f>
        <v>8.4215</v>
      </c>
      <c r="S15" s="67">
        <f t="shared" si="4"/>
        <v>14</v>
      </c>
    </row>
    <row r="16" spans="1:19" x14ac:dyDescent="0.3">
      <c r="A16" s="82" t="s">
        <v>62</v>
      </c>
      <c r="B16" s="64">
        <f>VLOOKUP($A16,'Return Data'!$B$7:$R$2843,3,0)</f>
        <v>44302</v>
      </c>
      <c r="C16" s="65">
        <f>VLOOKUP($A16,'Return Data'!$B$7:$R$2843,4,0)</f>
        <v>72.061800000000005</v>
      </c>
      <c r="D16" s="65">
        <f>VLOOKUP($A16,'Return Data'!$B$7:$R$2843,9,0)</f>
        <v>7.69</v>
      </c>
      <c r="E16" s="66">
        <f t="shared" si="0"/>
        <v>25</v>
      </c>
      <c r="F16" s="65">
        <f>VLOOKUP($A16,'Return Data'!$B$7:$R$2843,10,0)</f>
        <v>-1.1411</v>
      </c>
      <c r="G16" s="66">
        <f t="shared" si="1"/>
        <v>18</v>
      </c>
      <c r="H16" s="65">
        <f>VLOOKUP($A16,'Return Data'!$B$7:$R$2843,11,0)</f>
        <v>2.6577999999999999</v>
      </c>
      <c r="I16" s="66">
        <f t="shared" si="2"/>
        <v>17</v>
      </c>
      <c r="J16" s="65">
        <f>VLOOKUP($A16,'Return Data'!$B$7:$R$2843,12,0)</f>
        <v>3.5158</v>
      </c>
      <c r="K16" s="66">
        <f t="shared" si="3"/>
        <v>13</v>
      </c>
      <c r="L16" s="65">
        <f>VLOOKUP($A16,'Return Data'!$B$7:$R$2843,13,0)</f>
        <v>7.8661000000000003</v>
      </c>
      <c r="M16" s="66">
        <f t="shared" si="5"/>
        <v>12</v>
      </c>
      <c r="N16" s="65">
        <f>VLOOKUP($A16,'Return Data'!$B$7:$R$2843,17,0)</f>
        <v>7.4428999999999998</v>
      </c>
      <c r="O16" s="66">
        <f t="shared" si="6"/>
        <v>17</v>
      </c>
      <c r="P16" s="65">
        <f>VLOOKUP($A16,'Return Data'!$B$7:$R$2843,14,0)</f>
        <v>5.4939999999999998</v>
      </c>
      <c r="Q16" s="66">
        <f t="shared" si="7"/>
        <v>21</v>
      </c>
      <c r="R16" s="65">
        <f>VLOOKUP($A16,'Return Data'!$B$7:$R$2843,16,0)</f>
        <v>7.8615000000000004</v>
      </c>
      <c r="S16" s="67">
        <f t="shared" si="4"/>
        <v>18</v>
      </c>
    </row>
    <row r="17" spans="1:19" x14ac:dyDescent="0.3">
      <c r="A17" s="82" t="s">
        <v>63</v>
      </c>
      <c r="B17" s="64">
        <f>VLOOKUP($A17,'Return Data'!$B$7:$R$2843,3,0)</f>
        <v>44302</v>
      </c>
      <c r="C17" s="65">
        <f>VLOOKUP($A17,'Return Data'!$B$7:$R$2843,4,0)</f>
        <v>29.947299999999998</v>
      </c>
      <c r="D17" s="65">
        <f>VLOOKUP($A17,'Return Data'!$B$7:$R$2843,9,0)</f>
        <v>12.6288</v>
      </c>
      <c r="E17" s="66">
        <f t="shared" si="0"/>
        <v>17</v>
      </c>
      <c r="F17" s="65">
        <f>VLOOKUP($A17,'Return Data'!$B$7:$R$2843,10,0)</f>
        <v>-2.1156999999999999</v>
      </c>
      <c r="G17" s="66">
        <f t="shared" si="1"/>
        <v>23</v>
      </c>
      <c r="H17" s="65">
        <f>VLOOKUP($A17,'Return Data'!$B$7:$R$2843,11,0)</f>
        <v>1.4815</v>
      </c>
      <c r="I17" s="66">
        <f t="shared" si="2"/>
        <v>22</v>
      </c>
      <c r="J17" s="65">
        <f>VLOOKUP($A17,'Return Data'!$B$7:$R$2843,12,0)</f>
        <v>1.7265999999999999</v>
      </c>
      <c r="K17" s="66">
        <f t="shared" si="3"/>
        <v>22</v>
      </c>
      <c r="L17" s="65">
        <f>VLOOKUP($A17,'Return Data'!$B$7:$R$2843,13,0)</f>
        <v>6.5034999999999998</v>
      </c>
      <c r="M17" s="66">
        <f t="shared" si="5"/>
        <v>24</v>
      </c>
      <c r="N17" s="65">
        <f>VLOOKUP($A17,'Return Data'!$B$7:$R$2843,17,0)</f>
        <v>8.6664999999999992</v>
      </c>
      <c r="O17" s="66">
        <f t="shared" si="6"/>
        <v>14</v>
      </c>
      <c r="P17" s="65">
        <f>VLOOKUP($A17,'Return Data'!$B$7:$R$2843,14,0)</f>
        <v>8.1646999999999998</v>
      </c>
      <c r="Q17" s="66">
        <f t="shared" si="7"/>
        <v>12</v>
      </c>
      <c r="R17" s="65">
        <f>VLOOKUP($A17,'Return Data'!$B$7:$R$2843,16,0)</f>
        <v>7.7946999999999997</v>
      </c>
      <c r="S17" s="67">
        <f t="shared" si="4"/>
        <v>20</v>
      </c>
    </row>
    <row r="18" spans="1:19" x14ac:dyDescent="0.3">
      <c r="A18" s="82" t="s">
        <v>64</v>
      </c>
      <c r="B18" s="64">
        <f>VLOOKUP($A18,'Return Data'!$B$7:$R$2843,3,0)</f>
        <v>44302</v>
      </c>
      <c r="C18" s="65">
        <f>VLOOKUP($A18,'Return Data'!$B$7:$R$2843,4,0)</f>
        <v>29.359500000000001</v>
      </c>
      <c r="D18" s="65">
        <f>VLOOKUP($A18,'Return Data'!$B$7:$R$2843,9,0)</f>
        <v>12.7082</v>
      </c>
      <c r="E18" s="66">
        <f t="shared" si="0"/>
        <v>15</v>
      </c>
      <c r="F18" s="65">
        <f>VLOOKUP($A18,'Return Data'!$B$7:$R$2843,10,0)</f>
        <v>3.7145000000000001</v>
      </c>
      <c r="G18" s="66">
        <f t="shared" si="1"/>
        <v>3</v>
      </c>
      <c r="H18" s="65">
        <f>VLOOKUP($A18,'Return Data'!$B$7:$R$2843,11,0)</f>
        <v>5.7434000000000003</v>
      </c>
      <c r="I18" s="66">
        <f t="shared" si="2"/>
        <v>3</v>
      </c>
      <c r="J18" s="65">
        <f>VLOOKUP($A18,'Return Data'!$B$7:$R$2843,12,0)</f>
        <v>6.0476000000000001</v>
      </c>
      <c r="K18" s="66">
        <f t="shared" si="3"/>
        <v>3</v>
      </c>
      <c r="L18" s="65">
        <f>VLOOKUP($A18,'Return Data'!$B$7:$R$2843,13,0)</f>
        <v>10.8002</v>
      </c>
      <c r="M18" s="66">
        <f t="shared" si="5"/>
        <v>1</v>
      </c>
      <c r="N18" s="65">
        <f>VLOOKUP($A18,'Return Data'!$B$7:$R$2843,17,0)</f>
        <v>10.9222</v>
      </c>
      <c r="O18" s="66">
        <f t="shared" si="6"/>
        <v>4</v>
      </c>
      <c r="P18" s="65">
        <f>VLOOKUP($A18,'Return Data'!$B$7:$R$2843,14,0)</f>
        <v>9.6218000000000004</v>
      </c>
      <c r="Q18" s="66">
        <f t="shared" si="7"/>
        <v>5</v>
      </c>
      <c r="R18" s="65">
        <f>VLOOKUP($A18,'Return Data'!$B$7:$R$2843,16,0)</f>
        <v>10.819599999999999</v>
      </c>
      <c r="S18" s="67">
        <f t="shared" si="4"/>
        <v>1</v>
      </c>
    </row>
    <row r="19" spans="1:19" x14ac:dyDescent="0.3">
      <c r="A19" s="82" t="s">
        <v>65</v>
      </c>
      <c r="B19" s="64">
        <f>VLOOKUP($A19,'Return Data'!$B$7:$R$2843,3,0)</f>
        <v>44302</v>
      </c>
      <c r="C19" s="65">
        <f>VLOOKUP($A19,'Return Data'!$B$7:$R$2843,4,0)</f>
        <v>18.4389</v>
      </c>
      <c r="D19" s="65">
        <f>VLOOKUP($A19,'Return Data'!$B$7:$R$2843,9,0)</f>
        <v>8.3407</v>
      </c>
      <c r="E19" s="66">
        <f t="shared" si="0"/>
        <v>24</v>
      </c>
      <c r="F19" s="65">
        <f>VLOOKUP($A19,'Return Data'!$B$7:$R$2843,10,0)</f>
        <v>0.93969999999999998</v>
      </c>
      <c r="G19" s="66">
        <f t="shared" si="1"/>
        <v>13</v>
      </c>
      <c r="H19" s="65">
        <f>VLOOKUP($A19,'Return Data'!$B$7:$R$2843,11,0)</f>
        <v>4.9825999999999997</v>
      </c>
      <c r="I19" s="66">
        <f t="shared" si="2"/>
        <v>6</v>
      </c>
      <c r="J19" s="65">
        <f>VLOOKUP($A19,'Return Data'!$B$7:$R$2843,12,0)</f>
        <v>5.1201999999999996</v>
      </c>
      <c r="K19" s="66">
        <f t="shared" si="3"/>
        <v>6</v>
      </c>
      <c r="L19" s="65">
        <f>VLOOKUP($A19,'Return Data'!$B$7:$R$2843,13,0)</f>
        <v>9.3855000000000004</v>
      </c>
      <c r="M19" s="66">
        <f t="shared" si="5"/>
        <v>5</v>
      </c>
      <c r="N19" s="65">
        <f>VLOOKUP($A19,'Return Data'!$B$7:$R$2843,17,0)</f>
        <v>7.4287999999999998</v>
      </c>
      <c r="O19" s="66">
        <f t="shared" si="6"/>
        <v>18</v>
      </c>
      <c r="P19" s="65">
        <f>VLOOKUP($A19,'Return Data'!$B$7:$R$2843,14,0)</f>
        <v>7.4676</v>
      </c>
      <c r="Q19" s="66">
        <f t="shared" si="7"/>
        <v>17</v>
      </c>
      <c r="R19" s="65">
        <f>VLOOKUP($A19,'Return Data'!$B$7:$R$2843,16,0)</f>
        <v>6.6143000000000001</v>
      </c>
      <c r="S19" s="67">
        <f t="shared" si="4"/>
        <v>25</v>
      </c>
    </row>
    <row r="20" spans="1:19" x14ac:dyDescent="0.3">
      <c r="A20" s="82" t="s">
        <v>66</v>
      </c>
      <c r="B20" s="64">
        <f>VLOOKUP($A20,'Return Data'!$B$7:$R$2843,3,0)</f>
        <v>44302</v>
      </c>
      <c r="C20" s="65">
        <f>VLOOKUP($A20,'Return Data'!$B$7:$R$2843,4,0)</f>
        <v>28.920200000000001</v>
      </c>
      <c r="D20" s="65">
        <f>VLOOKUP($A20,'Return Data'!$B$7:$R$2843,9,0)</f>
        <v>15.7395</v>
      </c>
      <c r="E20" s="66">
        <f t="shared" si="0"/>
        <v>8</v>
      </c>
      <c r="F20" s="65">
        <f>VLOOKUP($A20,'Return Data'!$B$7:$R$2843,10,0)</f>
        <v>-2.8464</v>
      </c>
      <c r="G20" s="66">
        <f t="shared" si="1"/>
        <v>25</v>
      </c>
      <c r="H20" s="65">
        <f>VLOOKUP($A20,'Return Data'!$B$7:$R$2843,11,0)</f>
        <v>1.1500999999999999</v>
      </c>
      <c r="I20" s="66">
        <f t="shared" si="2"/>
        <v>23</v>
      </c>
      <c r="J20" s="65">
        <f>VLOOKUP($A20,'Return Data'!$B$7:$R$2843,12,0)</f>
        <v>1.8764000000000001</v>
      </c>
      <c r="K20" s="66">
        <f t="shared" si="3"/>
        <v>21</v>
      </c>
      <c r="L20" s="65">
        <f>VLOOKUP($A20,'Return Data'!$B$7:$R$2843,13,0)</f>
        <v>8.4932999999999996</v>
      </c>
      <c r="M20" s="66">
        <f t="shared" si="5"/>
        <v>6</v>
      </c>
      <c r="N20" s="65">
        <f>VLOOKUP($A20,'Return Data'!$B$7:$R$2843,17,0)</f>
        <v>11.1647</v>
      </c>
      <c r="O20" s="66">
        <f t="shared" si="6"/>
        <v>1</v>
      </c>
      <c r="P20" s="65">
        <f>VLOOKUP($A20,'Return Data'!$B$7:$R$2843,14,0)</f>
        <v>10.132899999999999</v>
      </c>
      <c r="Q20" s="66">
        <f t="shared" si="7"/>
        <v>1</v>
      </c>
      <c r="R20" s="65">
        <f>VLOOKUP($A20,'Return Data'!$B$7:$R$2843,16,0)</f>
        <v>9.4713999999999992</v>
      </c>
      <c r="S20" s="67">
        <f t="shared" si="4"/>
        <v>4</v>
      </c>
    </row>
    <row r="21" spans="1:19" x14ac:dyDescent="0.3">
      <c r="A21" s="82" t="s">
        <v>67</v>
      </c>
      <c r="B21" s="64">
        <f>VLOOKUP($A21,'Return Data'!$B$7:$R$2843,3,0)</f>
        <v>44302</v>
      </c>
      <c r="C21" s="65">
        <f>VLOOKUP($A21,'Return Data'!$B$7:$R$2843,4,0)</f>
        <v>17.624099999999999</v>
      </c>
      <c r="D21" s="65">
        <f>VLOOKUP($A21,'Return Data'!$B$7:$R$2843,9,0)</f>
        <v>16.138400000000001</v>
      </c>
      <c r="E21" s="66">
        <f t="shared" si="0"/>
        <v>7</v>
      </c>
      <c r="F21" s="65">
        <f>VLOOKUP($A21,'Return Data'!$B$7:$R$2843,10,0)</f>
        <v>3.0823</v>
      </c>
      <c r="G21" s="66">
        <f t="shared" si="1"/>
        <v>4</v>
      </c>
      <c r="H21" s="65">
        <f>VLOOKUP($A21,'Return Data'!$B$7:$R$2843,11,0)</f>
        <v>5.3830999999999998</v>
      </c>
      <c r="I21" s="66">
        <f t="shared" si="2"/>
        <v>4</v>
      </c>
      <c r="J21" s="65">
        <f>VLOOKUP($A21,'Return Data'!$B$7:$R$2843,12,0)</f>
        <v>5.7956000000000003</v>
      </c>
      <c r="K21" s="66">
        <f t="shared" si="3"/>
        <v>4</v>
      </c>
      <c r="L21" s="65">
        <f>VLOOKUP($A21,'Return Data'!$B$7:$R$2843,13,0)</f>
        <v>6.9865000000000004</v>
      </c>
      <c r="M21" s="66">
        <f t="shared" si="5"/>
        <v>21</v>
      </c>
      <c r="N21" s="65">
        <f>VLOOKUP($A21,'Return Data'!$B$7:$R$2843,17,0)</f>
        <v>7.4149000000000003</v>
      </c>
      <c r="O21" s="66">
        <f t="shared" si="6"/>
        <v>19</v>
      </c>
      <c r="P21" s="65">
        <f>VLOOKUP($A21,'Return Data'!$B$7:$R$2843,14,0)</f>
        <v>7.1763000000000003</v>
      </c>
      <c r="Q21" s="66">
        <f t="shared" si="7"/>
        <v>18</v>
      </c>
      <c r="R21" s="65">
        <f>VLOOKUP($A21,'Return Data'!$B$7:$R$2843,16,0)</f>
        <v>7.5190999999999999</v>
      </c>
      <c r="S21" s="67">
        <f t="shared" si="4"/>
        <v>22</v>
      </c>
    </row>
    <row r="22" spans="1:19" x14ac:dyDescent="0.3">
      <c r="A22" s="82" t="s">
        <v>68</v>
      </c>
      <c r="B22" s="64">
        <f>VLOOKUP($A22,'Return Data'!$B$7:$R$2843,3,0)</f>
        <v>44302</v>
      </c>
      <c r="C22" s="65">
        <f>VLOOKUP($A22,'Return Data'!$B$7:$R$2843,4,0)</f>
        <v>1199.4666</v>
      </c>
      <c r="D22" s="65">
        <f>VLOOKUP($A22,'Return Data'!$B$7:$R$2843,9,0)</f>
        <v>12.6357</v>
      </c>
      <c r="E22" s="66">
        <f t="shared" si="0"/>
        <v>16</v>
      </c>
      <c r="F22" s="65">
        <f>VLOOKUP($A22,'Return Data'!$B$7:$R$2843,10,0)</f>
        <v>2.6749000000000001</v>
      </c>
      <c r="G22" s="66">
        <f t="shared" si="1"/>
        <v>6</v>
      </c>
      <c r="H22" s="65">
        <f>VLOOKUP($A22,'Return Data'!$B$7:$R$2843,11,0)</f>
        <v>5.3262999999999998</v>
      </c>
      <c r="I22" s="66">
        <f t="shared" si="2"/>
        <v>5</v>
      </c>
      <c r="J22" s="65">
        <f>VLOOKUP($A22,'Return Data'!$B$7:$R$2843,12,0)</f>
        <v>4.4668000000000001</v>
      </c>
      <c r="K22" s="66">
        <f t="shared" si="3"/>
        <v>7</v>
      </c>
      <c r="L22" s="65">
        <f>VLOOKUP($A22,'Return Data'!$B$7:$R$2843,13,0)</f>
        <v>6.7218999999999998</v>
      </c>
      <c r="M22" s="66">
        <f t="shared" si="5"/>
        <v>22</v>
      </c>
      <c r="N22" s="65"/>
      <c r="O22" s="66"/>
      <c r="P22" s="65"/>
      <c r="Q22" s="66"/>
      <c r="R22" s="65">
        <f>VLOOKUP($A22,'Return Data'!$B$7:$R$2843,16,0)</f>
        <v>7.9863</v>
      </c>
      <c r="S22" s="67">
        <f t="shared" si="4"/>
        <v>17</v>
      </c>
    </row>
    <row r="23" spans="1:19" x14ac:dyDescent="0.3">
      <c r="A23" s="82" t="s">
        <v>69</v>
      </c>
      <c r="B23" s="64">
        <f>VLOOKUP($A23,'Return Data'!$B$7:$R$2843,3,0)</f>
        <v>44302</v>
      </c>
      <c r="C23" s="65">
        <f>VLOOKUP($A23,'Return Data'!$B$7:$R$2843,4,0)</f>
        <v>33.878900000000002</v>
      </c>
      <c r="D23" s="65">
        <f>VLOOKUP($A23,'Return Data'!$B$7:$R$2843,9,0)</f>
        <v>10.763400000000001</v>
      </c>
      <c r="E23" s="66">
        <f t="shared" si="0"/>
        <v>20</v>
      </c>
      <c r="F23" s="65">
        <f>VLOOKUP($A23,'Return Data'!$B$7:$R$2843,10,0)</f>
        <v>2.31</v>
      </c>
      <c r="G23" s="66">
        <f t="shared" si="1"/>
        <v>7</v>
      </c>
      <c r="H23" s="65">
        <f>VLOOKUP($A23,'Return Data'!$B$7:$R$2843,11,0)</f>
        <v>3.5097</v>
      </c>
      <c r="I23" s="66">
        <f t="shared" si="2"/>
        <v>9</v>
      </c>
      <c r="J23" s="65">
        <f>VLOOKUP($A23,'Return Data'!$B$7:$R$2843,12,0)</f>
        <v>3.5421</v>
      </c>
      <c r="K23" s="66">
        <f t="shared" si="3"/>
        <v>12</v>
      </c>
      <c r="L23" s="65">
        <f>VLOOKUP($A23,'Return Data'!$B$7:$R$2843,13,0)</f>
        <v>7.5438999999999998</v>
      </c>
      <c r="M23" s="66">
        <f t="shared" si="5"/>
        <v>14</v>
      </c>
      <c r="N23" s="65">
        <f>VLOOKUP($A23,'Return Data'!$B$7:$R$2843,17,0)</f>
        <v>6.4995000000000003</v>
      </c>
      <c r="O23" s="66">
        <f t="shared" ref="O23:O33" si="8">RANK(N23,N$8:N$35,0)</f>
        <v>20</v>
      </c>
      <c r="P23" s="65">
        <f>VLOOKUP($A23,'Return Data'!$B$7:$R$2843,14,0)</f>
        <v>6.9619</v>
      </c>
      <c r="Q23" s="66">
        <f t="shared" ref="Q23:Q33" si="9">RANK(P23,P$8:P$35,0)</f>
        <v>19</v>
      </c>
      <c r="R23" s="65">
        <f>VLOOKUP($A23,'Return Data'!$B$7:$R$2843,16,0)</f>
        <v>8.1879000000000008</v>
      </c>
      <c r="S23" s="67">
        <f t="shared" si="4"/>
        <v>16</v>
      </c>
    </row>
    <row r="24" spans="1:19" x14ac:dyDescent="0.3">
      <c r="A24" s="82" t="s">
        <v>70</v>
      </c>
      <c r="B24" s="64">
        <f>VLOOKUP($A24,'Return Data'!$B$7:$R$2843,3,0)</f>
        <v>44302</v>
      </c>
      <c r="C24" s="65">
        <f>VLOOKUP($A24,'Return Data'!$B$7:$R$2843,4,0)</f>
        <v>30.5883</v>
      </c>
      <c r="D24" s="65">
        <f>VLOOKUP($A24,'Return Data'!$B$7:$R$2843,9,0)</f>
        <v>17.279</v>
      </c>
      <c r="E24" s="66">
        <f t="shared" si="0"/>
        <v>5</v>
      </c>
      <c r="F24" s="65">
        <f>VLOOKUP($A24,'Return Data'!$B$7:$R$2843,10,0)</f>
        <v>-1.8391</v>
      </c>
      <c r="G24" s="66">
        <f t="shared" si="1"/>
        <v>21</v>
      </c>
      <c r="H24" s="65">
        <f>VLOOKUP($A24,'Return Data'!$B$7:$R$2843,11,0)</f>
        <v>3.1722000000000001</v>
      </c>
      <c r="I24" s="66">
        <f t="shared" si="2"/>
        <v>14</v>
      </c>
      <c r="J24" s="65">
        <f>VLOOKUP($A24,'Return Data'!$B$7:$R$2843,12,0)</f>
        <v>3.8573</v>
      </c>
      <c r="K24" s="66">
        <f t="shared" si="3"/>
        <v>10</v>
      </c>
      <c r="L24" s="65">
        <f>VLOOKUP($A24,'Return Data'!$B$7:$R$2843,13,0)</f>
        <v>9.9293999999999993</v>
      </c>
      <c r="M24" s="66">
        <f t="shared" si="5"/>
        <v>4</v>
      </c>
      <c r="N24" s="65">
        <f>VLOOKUP($A24,'Return Data'!$B$7:$R$2843,17,0)</f>
        <v>10.2424</v>
      </c>
      <c r="O24" s="66">
        <f t="shared" si="8"/>
        <v>7</v>
      </c>
      <c r="P24" s="65">
        <f>VLOOKUP($A24,'Return Data'!$B$7:$R$2843,14,0)</f>
        <v>9.8542000000000005</v>
      </c>
      <c r="Q24" s="66">
        <f t="shared" si="9"/>
        <v>3</v>
      </c>
      <c r="R24" s="65">
        <f>VLOOKUP($A24,'Return Data'!$B$7:$R$2843,16,0)</f>
        <v>9.6999999999999993</v>
      </c>
      <c r="S24" s="67">
        <f t="shared" si="4"/>
        <v>2</v>
      </c>
    </row>
    <row r="25" spans="1:19" x14ac:dyDescent="0.3">
      <c r="A25" s="82" t="s">
        <v>71</v>
      </c>
      <c r="B25" s="64">
        <f>VLOOKUP($A25,'Return Data'!$B$7:$R$2843,3,0)</f>
        <v>44302</v>
      </c>
      <c r="C25" s="65">
        <f>VLOOKUP($A25,'Return Data'!$B$7:$R$2843,4,0)</f>
        <v>24.576799999999999</v>
      </c>
      <c r="D25" s="65">
        <f>VLOOKUP($A25,'Return Data'!$B$7:$R$2843,9,0)</f>
        <v>13.505000000000001</v>
      </c>
      <c r="E25" s="66">
        <f t="shared" si="0"/>
        <v>14</v>
      </c>
      <c r="F25" s="65">
        <f>VLOOKUP($A25,'Return Data'!$B$7:$R$2843,10,0)</f>
        <v>-3.387</v>
      </c>
      <c r="G25" s="66">
        <f t="shared" si="1"/>
        <v>26</v>
      </c>
      <c r="H25" s="65">
        <f>VLOOKUP($A25,'Return Data'!$B$7:$R$2843,11,0)</f>
        <v>0.48010000000000003</v>
      </c>
      <c r="I25" s="66">
        <f t="shared" si="2"/>
        <v>25</v>
      </c>
      <c r="J25" s="65">
        <f>VLOOKUP($A25,'Return Data'!$B$7:$R$2843,12,0)</f>
        <v>1.6912</v>
      </c>
      <c r="K25" s="66">
        <f t="shared" si="3"/>
        <v>23</v>
      </c>
      <c r="L25" s="65">
        <f>VLOOKUP($A25,'Return Data'!$B$7:$R$2843,13,0)</f>
        <v>7.3522999999999996</v>
      </c>
      <c r="M25" s="66">
        <f t="shared" si="5"/>
        <v>18</v>
      </c>
      <c r="N25" s="65">
        <f>VLOOKUP($A25,'Return Data'!$B$7:$R$2843,17,0)</f>
        <v>8.9388000000000005</v>
      </c>
      <c r="O25" s="66">
        <f t="shared" si="8"/>
        <v>12</v>
      </c>
      <c r="P25" s="65">
        <f>VLOOKUP($A25,'Return Data'!$B$7:$R$2843,14,0)</f>
        <v>8.4773999999999994</v>
      </c>
      <c r="Q25" s="66">
        <f t="shared" si="9"/>
        <v>9</v>
      </c>
      <c r="R25" s="65">
        <f>VLOOKUP($A25,'Return Data'!$B$7:$R$2843,16,0)</f>
        <v>8.9555000000000007</v>
      </c>
      <c r="S25" s="67">
        <f t="shared" si="4"/>
        <v>8</v>
      </c>
    </row>
    <row r="26" spans="1:19" x14ac:dyDescent="0.3">
      <c r="A26" s="82" t="s">
        <v>72</v>
      </c>
      <c r="B26" s="64">
        <f>VLOOKUP($A26,'Return Data'!$B$7:$R$2843,3,0)</f>
        <v>44302</v>
      </c>
      <c r="C26" s="65">
        <f>VLOOKUP($A26,'Return Data'!$B$7:$R$2843,4,0)</f>
        <v>13.858000000000001</v>
      </c>
      <c r="D26" s="65">
        <f>VLOOKUP($A26,'Return Data'!$B$7:$R$2843,9,0)</f>
        <v>8.6615000000000002</v>
      </c>
      <c r="E26" s="66">
        <f t="shared" si="0"/>
        <v>23</v>
      </c>
      <c r="F26" s="65">
        <f>VLOOKUP($A26,'Return Data'!$B$7:$R$2843,10,0)</f>
        <v>1.9311</v>
      </c>
      <c r="G26" s="66">
        <f t="shared" si="1"/>
        <v>9</v>
      </c>
      <c r="H26" s="65">
        <f>VLOOKUP($A26,'Return Data'!$B$7:$R$2843,11,0)</f>
        <v>2.8489</v>
      </c>
      <c r="I26" s="66">
        <f t="shared" si="2"/>
        <v>16</v>
      </c>
      <c r="J26" s="65">
        <f>VLOOKUP($A26,'Return Data'!$B$7:$R$2843,12,0)</f>
        <v>2.5301</v>
      </c>
      <c r="K26" s="66">
        <f t="shared" si="3"/>
        <v>17</v>
      </c>
      <c r="L26" s="65">
        <f>VLOOKUP($A26,'Return Data'!$B$7:$R$2843,13,0)</f>
        <v>7.0761000000000003</v>
      </c>
      <c r="M26" s="66">
        <f t="shared" si="5"/>
        <v>20</v>
      </c>
      <c r="N26" s="65">
        <f>VLOOKUP($A26,'Return Data'!$B$7:$R$2843,17,0)</f>
        <v>10.4819</v>
      </c>
      <c r="O26" s="66">
        <f t="shared" si="8"/>
        <v>5</v>
      </c>
      <c r="P26" s="65">
        <f>VLOOKUP($A26,'Return Data'!$B$7:$R$2843,14,0)</f>
        <v>9.5244999999999997</v>
      </c>
      <c r="Q26" s="66">
        <f t="shared" si="9"/>
        <v>7</v>
      </c>
      <c r="R26" s="65">
        <f>VLOOKUP($A26,'Return Data'!$B$7:$R$2843,16,0)</f>
        <v>8.3558000000000003</v>
      </c>
      <c r="S26" s="67">
        <f t="shared" si="4"/>
        <v>15</v>
      </c>
    </row>
    <row r="27" spans="1:19" x14ac:dyDescent="0.3">
      <c r="A27" s="82" t="s">
        <v>73</v>
      </c>
      <c r="B27" s="64">
        <f>VLOOKUP($A27,'Return Data'!$B$7:$R$2843,3,0)</f>
        <v>44302</v>
      </c>
      <c r="C27" s="65">
        <f>VLOOKUP($A27,'Return Data'!$B$7:$R$2843,4,0)</f>
        <v>30.5472</v>
      </c>
      <c r="D27" s="65">
        <f>VLOOKUP($A27,'Return Data'!$B$7:$R$2843,9,0)</f>
        <v>27.1295</v>
      </c>
      <c r="E27" s="66">
        <f t="shared" si="0"/>
        <v>2</v>
      </c>
      <c r="F27" s="65">
        <f>VLOOKUP($A27,'Return Data'!$B$7:$R$2843,10,0)</f>
        <v>-1.1234</v>
      </c>
      <c r="G27" s="66">
        <f t="shared" si="1"/>
        <v>17</v>
      </c>
      <c r="H27" s="65">
        <f>VLOOKUP($A27,'Return Data'!$B$7:$R$2843,11,0)</f>
        <v>3.3182</v>
      </c>
      <c r="I27" s="66">
        <f t="shared" si="2"/>
        <v>11</v>
      </c>
      <c r="J27" s="65">
        <f>VLOOKUP($A27,'Return Data'!$B$7:$R$2843,12,0)</f>
        <v>2.7988</v>
      </c>
      <c r="K27" s="66">
        <f t="shared" si="3"/>
        <v>16</v>
      </c>
      <c r="L27" s="65">
        <f>VLOOKUP($A27,'Return Data'!$B$7:$R$2843,13,0)</f>
        <v>8.0219000000000005</v>
      </c>
      <c r="M27" s="66">
        <f t="shared" si="5"/>
        <v>9</v>
      </c>
      <c r="N27" s="65">
        <f>VLOOKUP($A27,'Return Data'!$B$7:$R$2843,17,0)</f>
        <v>9.4109999999999996</v>
      </c>
      <c r="O27" s="66">
        <f t="shared" si="8"/>
        <v>9</v>
      </c>
      <c r="P27" s="65">
        <f>VLOOKUP($A27,'Return Data'!$B$7:$R$2843,14,0)</f>
        <v>8.3184000000000005</v>
      </c>
      <c r="Q27" s="66">
        <f t="shared" si="9"/>
        <v>10</v>
      </c>
      <c r="R27" s="65">
        <f>VLOOKUP($A27,'Return Data'!$B$7:$R$2843,16,0)</f>
        <v>8.6166999999999998</v>
      </c>
      <c r="S27" s="67">
        <f t="shared" si="4"/>
        <v>13</v>
      </c>
    </row>
    <row r="28" spans="1:19" x14ac:dyDescent="0.3">
      <c r="A28" s="82" t="s">
        <v>74</v>
      </c>
      <c r="B28" s="64">
        <f>VLOOKUP($A28,'Return Data'!$B$7:$R$2843,3,0)</f>
        <v>44302</v>
      </c>
      <c r="C28" s="65">
        <f>VLOOKUP($A28,'Return Data'!$B$7:$R$2843,4,0)</f>
        <v>2247.7505999999998</v>
      </c>
      <c r="D28" s="65">
        <f>VLOOKUP($A28,'Return Data'!$B$7:$R$2843,9,0)</f>
        <v>15.072699999999999</v>
      </c>
      <c r="E28" s="66">
        <f t="shared" si="0"/>
        <v>10</v>
      </c>
      <c r="F28" s="65">
        <f>VLOOKUP($A28,'Return Data'!$B$7:$R$2843,10,0)</f>
        <v>1.5142</v>
      </c>
      <c r="G28" s="66">
        <f t="shared" si="1"/>
        <v>11</v>
      </c>
      <c r="H28" s="65">
        <f>VLOOKUP($A28,'Return Data'!$B$7:$R$2843,11,0)</f>
        <v>3.3128000000000002</v>
      </c>
      <c r="I28" s="66">
        <f t="shared" si="2"/>
        <v>12</v>
      </c>
      <c r="J28" s="65">
        <f>VLOOKUP($A28,'Return Data'!$B$7:$R$2843,12,0)</f>
        <v>3.6267</v>
      </c>
      <c r="K28" s="66">
        <f t="shared" si="3"/>
        <v>11</v>
      </c>
      <c r="L28" s="65">
        <f>VLOOKUP($A28,'Return Data'!$B$7:$R$2843,13,0)</f>
        <v>8.4046000000000003</v>
      </c>
      <c r="M28" s="66">
        <f t="shared" si="5"/>
        <v>7</v>
      </c>
      <c r="N28" s="65">
        <f>VLOOKUP($A28,'Return Data'!$B$7:$R$2843,17,0)</f>
        <v>9.4556000000000004</v>
      </c>
      <c r="O28" s="66">
        <f t="shared" si="8"/>
        <v>8</v>
      </c>
      <c r="P28" s="65">
        <f>VLOOKUP($A28,'Return Data'!$B$7:$R$2843,14,0)</f>
        <v>9.1577999999999999</v>
      </c>
      <c r="Q28" s="66">
        <f t="shared" si="9"/>
        <v>8</v>
      </c>
      <c r="R28" s="65">
        <f>VLOOKUP($A28,'Return Data'!$B$7:$R$2843,16,0)</f>
        <v>9.0663999999999998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44302</v>
      </c>
      <c r="C30" s="65">
        <f>VLOOKUP($A30,'Return Data'!$B$7:$R$2843,4,0)</f>
        <v>16.398</v>
      </c>
      <c r="D30" s="65">
        <f>VLOOKUP($A30,'Return Data'!$B$7:$R$2843,9,0)</f>
        <v>14.17</v>
      </c>
      <c r="E30" s="66">
        <f t="shared" si="0"/>
        <v>12</v>
      </c>
      <c r="F30" s="65">
        <f>VLOOKUP($A30,'Return Data'!$B$7:$R$2843,10,0)</f>
        <v>2.0628000000000002</v>
      </c>
      <c r="G30" s="66">
        <f t="shared" si="1"/>
        <v>8</v>
      </c>
      <c r="H30" s="65">
        <f>VLOOKUP($A30,'Return Data'!$B$7:$R$2843,11,0)</f>
        <v>3.2082999999999999</v>
      </c>
      <c r="I30" s="66">
        <f t="shared" si="2"/>
        <v>13</v>
      </c>
      <c r="J30" s="65">
        <f>VLOOKUP($A30,'Return Data'!$B$7:$R$2843,12,0)</f>
        <v>4.2172000000000001</v>
      </c>
      <c r="K30" s="66">
        <f t="shared" si="3"/>
        <v>8</v>
      </c>
      <c r="L30" s="65">
        <f>VLOOKUP($A30,'Return Data'!$B$7:$R$2843,13,0)</f>
        <v>6.5366</v>
      </c>
      <c r="M30" s="66">
        <f t="shared" si="5"/>
        <v>23</v>
      </c>
      <c r="N30" s="65">
        <f>VLOOKUP($A30,'Return Data'!$B$7:$R$2843,17,0)</f>
        <v>9.2934999999999999</v>
      </c>
      <c r="O30" s="66">
        <f t="shared" si="8"/>
        <v>11</v>
      </c>
      <c r="P30" s="65">
        <f>VLOOKUP($A30,'Return Data'!$B$7:$R$2843,14,0)</f>
        <v>8.2689000000000004</v>
      </c>
      <c r="Q30" s="66">
        <f t="shared" si="9"/>
        <v>11</v>
      </c>
      <c r="R30" s="65">
        <f>VLOOKUP($A30,'Return Data'!$B$7:$R$2843,16,0)</f>
        <v>8.7208000000000006</v>
      </c>
      <c r="S30" s="67">
        <f t="shared" si="4"/>
        <v>11</v>
      </c>
    </row>
    <row r="31" spans="1:19" x14ac:dyDescent="0.3">
      <c r="A31" s="82" t="s">
        <v>78</v>
      </c>
      <c r="B31" s="64">
        <f>VLOOKUP($A31,'Return Data'!$B$7:$R$2843,3,0)</f>
        <v>44302</v>
      </c>
      <c r="C31" s="65">
        <f>VLOOKUP($A31,'Return Data'!$B$7:$R$2843,4,0)</f>
        <v>29.290800000000001</v>
      </c>
      <c r="D31" s="65">
        <f>VLOOKUP($A31,'Return Data'!$B$7:$R$2843,9,0)</f>
        <v>10.528600000000001</v>
      </c>
      <c r="E31" s="66">
        <f t="shared" si="0"/>
        <v>21</v>
      </c>
      <c r="F31" s="65">
        <f>VLOOKUP($A31,'Return Data'!$B$7:$R$2843,10,0)</f>
        <v>1.5699000000000001</v>
      </c>
      <c r="G31" s="66">
        <f t="shared" si="1"/>
        <v>10</v>
      </c>
      <c r="H31" s="65">
        <f>VLOOKUP($A31,'Return Data'!$B$7:$R$2843,11,0)</f>
        <v>3.1044</v>
      </c>
      <c r="I31" s="66">
        <f t="shared" si="2"/>
        <v>15</v>
      </c>
      <c r="J31" s="65">
        <f>VLOOKUP($A31,'Return Data'!$B$7:$R$2843,12,0)</f>
        <v>2.9115000000000002</v>
      </c>
      <c r="K31" s="66">
        <f t="shared" si="3"/>
        <v>15</v>
      </c>
      <c r="L31" s="65">
        <f>VLOOKUP($A31,'Return Data'!$B$7:$R$2843,13,0)</f>
        <v>8.0155999999999992</v>
      </c>
      <c r="M31" s="66">
        <f t="shared" si="5"/>
        <v>10</v>
      </c>
      <c r="N31" s="65">
        <f>VLOOKUP($A31,'Return Data'!$B$7:$R$2843,17,0)</f>
        <v>10.939399999999999</v>
      </c>
      <c r="O31" s="66">
        <f t="shared" si="8"/>
        <v>3</v>
      </c>
      <c r="P31" s="65">
        <f>VLOOKUP($A31,'Return Data'!$B$7:$R$2843,14,0)</f>
        <v>9.7751999999999999</v>
      </c>
      <c r="Q31" s="66">
        <f t="shared" si="9"/>
        <v>4</v>
      </c>
      <c r="R31" s="65">
        <f>VLOOKUP($A31,'Return Data'!$B$7:$R$2843,16,0)</f>
        <v>8.9705999999999992</v>
      </c>
      <c r="S31" s="67">
        <f t="shared" si="4"/>
        <v>7</v>
      </c>
    </row>
    <row r="32" spans="1:19" x14ac:dyDescent="0.3">
      <c r="A32" s="82" t="s">
        <v>79</v>
      </c>
      <c r="B32" s="64">
        <f>VLOOKUP($A32,'Return Data'!$B$7:$R$2843,3,0)</f>
        <v>44302</v>
      </c>
      <c r="C32" s="65">
        <f>VLOOKUP($A32,'Return Data'!$B$7:$R$2843,4,0)</f>
        <v>35.048099999999998</v>
      </c>
      <c r="D32" s="65">
        <f>VLOOKUP($A32,'Return Data'!$B$7:$R$2843,9,0)</f>
        <v>14.039899999999999</v>
      </c>
      <c r="E32" s="66">
        <f t="shared" si="0"/>
        <v>13</v>
      </c>
      <c r="F32" s="65">
        <f>VLOOKUP($A32,'Return Data'!$B$7:$R$2843,10,0)</f>
        <v>2.9140999999999999</v>
      </c>
      <c r="G32" s="66">
        <f t="shared" si="1"/>
        <v>5</v>
      </c>
      <c r="H32" s="65">
        <f>VLOOKUP($A32,'Return Data'!$B$7:$R$2843,11,0)</f>
        <v>4.5888</v>
      </c>
      <c r="I32" s="66">
        <f t="shared" si="2"/>
        <v>8</v>
      </c>
      <c r="J32" s="65">
        <f>VLOOKUP($A32,'Return Data'!$B$7:$R$2843,12,0)</f>
        <v>4.1173999999999999</v>
      </c>
      <c r="K32" s="66">
        <f t="shared" si="3"/>
        <v>9</v>
      </c>
      <c r="L32" s="65">
        <f>VLOOKUP($A32,'Return Data'!$B$7:$R$2843,13,0)</f>
        <v>8.3071999999999999</v>
      </c>
      <c r="M32" s="66">
        <f t="shared" si="5"/>
        <v>8</v>
      </c>
      <c r="N32" s="65">
        <f>VLOOKUP($A32,'Return Data'!$B$7:$R$2843,17,0)</f>
        <v>8.3948</v>
      </c>
      <c r="O32" s="66">
        <f t="shared" si="8"/>
        <v>15</v>
      </c>
      <c r="P32" s="65">
        <f>VLOOKUP($A32,'Return Data'!$B$7:$R$2843,14,0)</f>
        <v>7.9964000000000004</v>
      </c>
      <c r="Q32" s="66">
        <f t="shared" si="9"/>
        <v>13</v>
      </c>
      <c r="R32" s="65">
        <f>VLOOKUP($A32,'Return Data'!$B$7:$R$2843,16,0)</f>
        <v>9.2094000000000005</v>
      </c>
      <c r="S32" s="67">
        <f t="shared" si="4"/>
        <v>5</v>
      </c>
    </row>
    <row r="33" spans="1:19" x14ac:dyDescent="0.3">
      <c r="A33" s="82" t="s">
        <v>80</v>
      </c>
      <c r="B33" s="64">
        <f>VLOOKUP($A33,'Return Data'!$B$7:$R$2843,3,0)</f>
        <v>44302</v>
      </c>
      <c r="C33" s="65">
        <f>VLOOKUP($A33,'Return Data'!$B$7:$R$2843,4,0)</f>
        <v>19.629000000000001</v>
      </c>
      <c r="D33" s="65">
        <f>VLOOKUP($A33,'Return Data'!$B$7:$R$2843,9,0)</f>
        <v>15.583399999999999</v>
      </c>
      <c r="E33" s="66">
        <f t="shared" si="0"/>
        <v>9</v>
      </c>
      <c r="F33" s="65">
        <f>VLOOKUP($A33,'Return Data'!$B$7:$R$2843,10,0)</f>
        <v>-2.2433000000000001</v>
      </c>
      <c r="G33" s="66">
        <f t="shared" si="1"/>
        <v>24</v>
      </c>
      <c r="H33" s="65">
        <f>VLOOKUP($A33,'Return Data'!$B$7:$R$2843,11,0)</f>
        <v>0.81040000000000001</v>
      </c>
      <c r="I33" s="66">
        <f t="shared" si="2"/>
        <v>24</v>
      </c>
      <c r="J33" s="65">
        <f>VLOOKUP($A33,'Return Data'!$B$7:$R$2843,12,0)</f>
        <v>1.4280999999999999</v>
      </c>
      <c r="K33" s="66">
        <f t="shared" si="3"/>
        <v>25</v>
      </c>
      <c r="L33" s="65">
        <f>VLOOKUP($A33,'Return Data'!$B$7:$R$2843,13,0)</f>
        <v>7.3696999999999999</v>
      </c>
      <c r="M33" s="66">
        <f t="shared" si="5"/>
        <v>17</v>
      </c>
      <c r="N33" s="65">
        <f>VLOOKUP($A33,'Return Data'!$B$7:$R$2843,17,0)</f>
        <v>9.3491</v>
      </c>
      <c r="O33" s="66">
        <f t="shared" si="8"/>
        <v>10</v>
      </c>
      <c r="P33" s="65">
        <f>VLOOKUP($A33,'Return Data'!$B$7:$R$2843,14,0)</f>
        <v>7.9947999999999997</v>
      </c>
      <c r="Q33" s="66">
        <f t="shared" si="9"/>
        <v>14</v>
      </c>
      <c r="R33" s="65">
        <f>VLOOKUP($A33,'Return Data'!$B$7:$R$2843,16,0)</f>
        <v>7.4355000000000002</v>
      </c>
      <c r="S33" s="67">
        <f t="shared" si="4"/>
        <v>23</v>
      </c>
    </row>
    <row r="34" spans="1:19" x14ac:dyDescent="0.3">
      <c r="A34" s="82" t="s">
        <v>363</v>
      </c>
      <c r="B34" s="64">
        <f>VLOOKUP($A34,'Return Data'!$B$7:$R$2843,3,0)</f>
        <v>44302</v>
      </c>
      <c r="C34" s="65">
        <f>VLOOKUP($A34,'Return Data'!$B$7:$R$2843,4,0)</f>
        <v>0.31459999999999999</v>
      </c>
      <c r="D34" s="65">
        <f>VLOOKUP($A34,'Return Data'!$B$7:$R$2843,9,0)</f>
        <v>10.954499999999999</v>
      </c>
      <c r="E34" s="66">
        <f t="shared" si="0"/>
        <v>19</v>
      </c>
      <c r="F34" s="65">
        <f>VLOOKUP($A34,'Return Data'!$B$7:$R$2843,10,0)</f>
        <v>-88.680700000000002</v>
      </c>
      <c r="G34" s="66">
        <f t="shared" si="1"/>
        <v>27</v>
      </c>
      <c r="H34" s="65">
        <f>VLOOKUP($A34,'Return Data'!$B$7:$R$2843,11,0)</f>
        <v>-41.063000000000002</v>
      </c>
      <c r="I34" s="66">
        <f t="shared" si="2"/>
        <v>27</v>
      </c>
      <c r="J34" s="65"/>
      <c r="K34" s="66"/>
      <c r="L34" s="65"/>
      <c r="M34" s="66"/>
      <c r="N34" s="65"/>
      <c r="O34" s="66"/>
      <c r="P34" s="65"/>
      <c r="Q34" s="66"/>
      <c r="R34" s="65">
        <f>VLOOKUP($A34,'Return Data'!$B$7:$R$2843,16,0)</f>
        <v>-13.754</v>
      </c>
      <c r="S34" s="67">
        <f t="shared" si="4"/>
        <v>26</v>
      </c>
    </row>
    <row r="35" spans="1:19" x14ac:dyDescent="0.3">
      <c r="A35" s="82" t="s">
        <v>81</v>
      </c>
      <c r="B35" s="64">
        <f>VLOOKUP($A35,'Return Data'!$B$7:$R$2843,3,0)</f>
        <v>44302</v>
      </c>
      <c r="C35" s="65">
        <f>VLOOKUP($A35,'Return Data'!$B$7:$R$2843,4,0)</f>
        <v>22.180700000000002</v>
      </c>
      <c r="D35" s="65">
        <f>VLOOKUP($A35,'Return Data'!$B$7:$R$2843,9,0)</f>
        <v>8.9160000000000004</v>
      </c>
      <c r="E35" s="66">
        <f t="shared" si="0"/>
        <v>22</v>
      </c>
      <c r="F35" s="65">
        <f>VLOOKUP($A35,'Return Data'!$B$7:$R$2843,10,0)</f>
        <v>0.19539999999999999</v>
      </c>
      <c r="G35" s="66">
        <f t="shared" si="1"/>
        <v>14</v>
      </c>
      <c r="H35" s="65">
        <f>VLOOKUP($A35,'Return Data'!$B$7:$R$2843,11,0)</f>
        <v>1.9952000000000001</v>
      </c>
      <c r="I35" s="66">
        <f t="shared" si="2"/>
        <v>20</v>
      </c>
      <c r="J35" s="65">
        <f>VLOOKUP($A35,'Return Data'!$B$7:$R$2843,12,0)</f>
        <v>1.5437000000000001</v>
      </c>
      <c r="K35" s="66">
        <f>RANK(J35,J$8:J$35,0)</f>
        <v>24</v>
      </c>
      <c r="L35" s="65">
        <f>VLOOKUP($A35,'Return Data'!$B$7:$R$2843,13,0)</f>
        <v>7.2557</v>
      </c>
      <c r="M35" s="66">
        <f>RANK(L35,L$8:L$35,0)</f>
        <v>19</v>
      </c>
      <c r="N35" s="65">
        <f>VLOOKUP($A35,'Return Data'!$B$7:$R$2843,17,0)</f>
        <v>1.6897</v>
      </c>
      <c r="O35" s="66">
        <f>RANK(N35,N$8:N$35,0)</f>
        <v>24</v>
      </c>
      <c r="P35" s="65">
        <f>VLOOKUP($A35,'Return Data'!$B$7:$R$2843,14,0)</f>
        <v>2.194</v>
      </c>
      <c r="Q35" s="66">
        <f>RANK(P35,P$8:P$35,0)</f>
        <v>24</v>
      </c>
      <c r="R35" s="65">
        <f>VLOOKUP($A35,'Return Data'!$B$7:$R$2843,16,0)</f>
        <v>7.1306000000000003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13.874829629629629</v>
      </c>
      <c r="E37" s="88"/>
      <c r="F37" s="89">
        <f>AVERAGE(F8:F35)</f>
        <v>-2.3538370370370369</v>
      </c>
      <c r="G37" s="88"/>
      <c r="H37" s="89">
        <f>AVERAGE(H8:H35)</f>
        <v>2.0628999999999995</v>
      </c>
      <c r="I37" s="88"/>
      <c r="J37" s="89">
        <f>AVERAGE(J8:J35)</f>
        <v>3.5391499999999998</v>
      </c>
      <c r="K37" s="88"/>
      <c r="L37" s="89">
        <f>AVERAGE(L8:L35)</f>
        <v>8.0134719999999984</v>
      </c>
      <c r="M37" s="88"/>
      <c r="N37" s="89">
        <f>AVERAGE(N8:N35)</f>
        <v>8.2943583333333333</v>
      </c>
      <c r="O37" s="88"/>
      <c r="P37" s="89">
        <f>AVERAGE(P8:P35)</f>
        <v>7.8012416666666669</v>
      </c>
      <c r="Q37" s="88"/>
      <c r="R37" s="89">
        <f>AVERAGE(R8:R35)</f>
        <v>6.6874703703703684</v>
      </c>
      <c r="S37" s="90"/>
    </row>
    <row r="38" spans="1:19" x14ac:dyDescent="0.3">
      <c r="A38" s="87" t="s">
        <v>28</v>
      </c>
      <c r="B38" s="88"/>
      <c r="C38" s="88"/>
      <c r="D38" s="89">
        <f>MIN(D8:D35)</f>
        <v>0</v>
      </c>
      <c r="E38" s="88"/>
      <c r="F38" s="89">
        <f>MIN(F8:F35)</f>
        <v>-88.680700000000002</v>
      </c>
      <c r="G38" s="88"/>
      <c r="H38" s="89">
        <f>MIN(H8:H35)</f>
        <v>-41.063000000000002</v>
      </c>
      <c r="I38" s="88"/>
      <c r="J38" s="89">
        <f>MIN(J8:J35)</f>
        <v>0</v>
      </c>
      <c r="K38" s="88"/>
      <c r="L38" s="89">
        <f>MIN(L8:L35)</f>
        <v>6.3391999999999999</v>
      </c>
      <c r="M38" s="88"/>
      <c r="N38" s="89">
        <f>MIN(N8:N35)</f>
        <v>1.6897</v>
      </c>
      <c r="O38" s="88"/>
      <c r="P38" s="89">
        <f>MIN(P8:P35)</f>
        <v>2.194</v>
      </c>
      <c r="Q38" s="88"/>
      <c r="R38" s="89">
        <f>MIN(R8:R35)</f>
        <v>-17.8491</v>
      </c>
      <c r="S38" s="90"/>
    </row>
    <row r="39" spans="1:19" ht="15" thickBot="1" x14ac:dyDescent="0.35">
      <c r="A39" s="91" t="s">
        <v>29</v>
      </c>
      <c r="B39" s="92"/>
      <c r="C39" s="92"/>
      <c r="D39" s="93">
        <f>MAX(D8:D35)</f>
        <v>30.5517</v>
      </c>
      <c r="E39" s="92"/>
      <c r="F39" s="93">
        <f>MAX(F8:F35)</f>
        <v>17.2683</v>
      </c>
      <c r="G39" s="92"/>
      <c r="H39" s="93">
        <f>MAX(H8:H35)</f>
        <v>18.0565</v>
      </c>
      <c r="I39" s="92"/>
      <c r="J39" s="93">
        <f>MAX(J8:J35)</f>
        <v>9.9079999999999995</v>
      </c>
      <c r="K39" s="92"/>
      <c r="L39" s="93">
        <f>MAX(L8:L35)</f>
        <v>10.8002</v>
      </c>
      <c r="M39" s="92"/>
      <c r="N39" s="93">
        <f>MAX(N8:N35)</f>
        <v>11.1647</v>
      </c>
      <c r="O39" s="92"/>
      <c r="P39" s="93">
        <f>MAX(P8:P35)</f>
        <v>10.132899999999999</v>
      </c>
      <c r="Q39" s="92"/>
      <c r="R39" s="93">
        <f>MAX(R8:R35)</f>
        <v>10.819599999999999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2" t="s">
        <v>347</v>
      </c>
    </row>
    <row r="3" spans="1:19" ht="15" thickBot="1" x14ac:dyDescent="0.35">
      <c r="A3" s="153"/>
    </row>
    <row r="4" spans="1:19" ht="15" thickBot="1" x14ac:dyDescent="0.35"/>
    <row r="5" spans="1:19" x14ac:dyDescent="0.3">
      <c r="A5" s="29" t="s">
        <v>349</v>
      </c>
      <c r="B5" s="150" t="s">
        <v>8</v>
      </c>
      <c r="C5" s="150" t="s">
        <v>9</v>
      </c>
      <c r="D5" s="156" t="s">
        <v>48</v>
      </c>
      <c r="E5" s="156"/>
      <c r="F5" s="156" t="s">
        <v>1</v>
      </c>
      <c r="G5" s="156"/>
      <c r="H5" s="156" t="s">
        <v>2</v>
      </c>
      <c r="I5" s="156"/>
      <c r="J5" s="156" t="s">
        <v>3</v>
      </c>
      <c r="K5" s="156"/>
      <c r="L5" s="156" t="s">
        <v>4</v>
      </c>
      <c r="M5" s="156"/>
      <c r="N5" s="156" t="s">
        <v>382</v>
      </c>
      <c r="O5" s="156"/>
      <c r="P5" s="156" t="s">
        <v>5</v>
      </c>
      <c r="Q5" s="156"/>
      <c r="R5" s="156" t="s">
        <v>46</v>
      </c>
      <c r="S5" s="159"/>
    </row>
    <row r="6" spans="1:19" x14ac:dyDescent="0.3">
      <c r="A6" s="17" t="s">
        <v>7</v>
      </c>
      <c r="B6" s="151"/>
      <c r="C6" s="15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44302</v>
      </c>
      <c r="C8" s="65">
        <f>VLOOKUP($A8,'Return Data'!$B$7:$R$2843,4,0)</f>
        <v>23.938700000000001</v>
      </c>
      <c r="D8" s="65">
        <f>VLOOKUP($A8,'Return Data'!$B$7:$R$2843,9,0)</f>
        <v>15.790699999999999</v>
      </c>
      <c r="E8" s="66">
        <f t="shared" ref="E8:E39" si="0">RANK(D8,D$8:D$39,0)</f>
        <v>8</v>
      </c>
      <c r="F8" s="65">
        <f>VLOOKUP($A8,'Return Data'!$B$7:$R$2843,10,0)</f>
        <v>4.1954000000000002</v>
      </c>
      <c r="G8" s="66">
        <f t="shared" ref="G8:G39" si="1">RANK(F8,F$8:F$39,0)</f>
        <v>3</v>
      </c>
      <c r="H8" s="65">
        <f>VLOOKUP($A8,'Return Data'!$B$7:$R$2843,11,0)</f>
        <v>4.4162999999999997</v>
      </c>
      <c r="I8" s="66">
        <f t="shared" ref="I8:I39" si="2">RANK(H8,H$8:H$39,0)</f>
        <v>7</v>
      </c>
      <c r="J8" s="65">
        <f>VLOOKUP($A8,'Return Data'!$B$7:$R$2843,12,0)</f>
        <v>5.4650999999999996</v>
      </c>
      <c r="K8" s="66">
        <f t="shared" ref="K8:K37" si="3">RANK(J8,J$8:J$39,0)</f>
        <v>3</v>
      </c>
      <c r="L8" s="65">
        <f>VLOOKUP($A8,'Return Data'!$B$7:$R$2843,13,0)</f>
        <v>9.4411000000000005</v>
      </c>
      <c r="M8" s="66">
        <f>RANK(L8,L$8:L$39,0)</f>
        <v>4</v>
      </c>
      <c r="N8" s="65">
        <f>VLOOKUP($A8,'Return Data'!$B$7:$R$2843,17,0)</f>
        <v>4.8273000000000001</v>
      </c>
      <c r="O8" s="66">
        <f>RANK(N8,N$8:N$39,0)</f>
        <v>24</v>
      </c>
      <c r="P8" s="65">
        <f>VLOOKUP($A8,'Return Data'!$B$7:$R$2843,14,0)</f>
        <v>4.8775000000000004</v>
      </c>
      <c r="Q8" s="66">
        <f>RANK(P8,P$8:P$39,0)</f>
        <v>22</v>
      </c>
      <c r="R8" s="65">
        <f>VLOOKUP($A8,'Return Data'!$B$7:$R$2843,16,0)</f>
        <v>7.5258000000000003</v>
      </c>
      <c r="S8" s="67">
        <f t="shared" ref="S8:S39" si="4">RANK(R8,R$8:R$39,0)</f>
        <v>15</v>
      </c>
    </row>
    <row r="9" spans="1:19" x14ac:dyDescent="0.3">
      <c r="A9" s="82" t="s">
        <v>83</v>
      </c>
      <c r="B9" s="64">
        <f>VLOOKUP($A9,'Return Data'!$B$7:$R$2843,3,0)</f>
        <v>44302</v>
      </c>
      <c r="C9" s="65">
        <f>VLOOKUP($A9,'Return Data'!$B$7:$R$2843,4,0)</f>
        <v>34.6111</v>
      </c>
      <c r="D9" s="65">
        <f>VLOOKUP($A9,'Return Data'!$B$7:$R$2843,9,0)</f>
        <v>15.799899999999999</v>
      </c>
      <c r="E9" s="66">
        <f t="shared" si="0"/>
        <v>7</v>
      </c>
      <c r="F9" s="65">
        <f>VLOOKUP($A9,'Return Data'!$B$7:$R$2843,10,0)</f>
        <v>4.2062999999999997</v>
      </c>
      <c r="G9" s="66">
        <f t="shared" si="1"/>
        <v>2</v>
      </c>
      <c r="H9" s="65">
        <f>VLOOKUP($A9,'Return Data'!$B$7:$R$2843,11,0)</f>
        <v>4.4305000000000003</v>
      </c>
      <c r="I9" s="66">
        <f t="shared" si="2"/>
        <v>6</v>
      </c>
      <c r="J9" s="65">
        <f>VLOOKUP($A9,'Return Data'!$B$7:$R$2843,12,0)</f>
        <v>5.4772999999999996</v>
      </c>
      <c r="K9" s="66">
        <f t="shared" si="3"/>
        <v>2</v>
      </c>
      <c r="L9" s="65">
        <f>VLOOKUP($A9,'Return Data'!$B$7:$R$2843,13,0)</f>
        <v>9.4515999999999991</v>
      </c>
      <c r="M9" s="66">
        <f>RANK(L9,L$8:L$39,0)</f>
        <v>3</v>
      </c>
      <c r="N9" s="65">
        <f>VLOOKUP($A9,'Return Data'!$B$7:$R$2843,17,0)</f>
        <v>4.8343999999999996</v>
      </c>
      <c r="O9" s="66">
        <f>RANK(N9,N$8:N$39,0)</f>
        <v>23</v>
      </c>
      <c r="P9" s="65">
        <f>VLOOKUP($A9,'Return Data'!$B$7:$R$2843,14,0)</f>
        <v>4.8823999999999996</v>
      </c>
      <c r="Q9" s="66">
        <f>RANK(P9,P$8:P$39,0)</f>
        <v>21</v>
      </c>
      <c r="R9" s="65">
        <f>VLOOKUP($A9,'Return Data'!$B$7:$R$2843,16,0)</f>
        <v>7.7849000000000004</v>
      </c>
      <c r="S9" s="67">
        <f t="shared" si="4"/>
        <v>13</v>
      </c>
    </row>
    <row r="10" spans="1:19" x14ac:dyDescent="0.3">
      <c r="A10" s="82" t="s">
        <v>84</v>
      </c>
      <c r="B10" s="64">
        <f>VLOOKUP($A10,'Return Data'!$B$7:$R$2843,3,0)</f>
        <v>44302</v>
      </c>
      <c r="C10" s="65">
        <f>VLOOKUP($A10,'Return Data'!$B$7:$R$2843,4,0)</f>
        <v>0.96740000000000004</v>
      </c>
      <c r="D10" s="65">
        <f>VLOOKUP($A10,'Return Data'!$B$7:$R$2843,9,0)</f>
        <v>0</v>
      </c>
      <c r="E10" s="66">
        <f t="shared" si="0"/>
        <v>30</v>
      </c>
      <c r="F10" s="65">
        <f>VLOOKUP($A10,'Return Data'!$B$7:$R$2843,10,0)</f>
        <v>0</v>
      </c>
      <c r="G10" s="66">
        <f t="shared" si="1"/>
        <v>15</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-17.845300000000002</v>
      </c>
      <c r="S10" s="67">
        <f t="shared" si="4"/>
        <v>30</v>
      </c>
    </row>
    <row r="11" spans="1:19" x14ac:dyDescent="0.3">
      <c r="A11" s="82" t="s">
        <v>85</v>
      </c>
      <c r="B11" s="64">
        <f>VLOOKUP($A11,'Return Data'!$B$7:$R$2843,3,0)</f>
        <v>44302</v>
      </c>
      <c r="C11" s="65">
        <f>VLOOKUP($A11,'Return Data'!$B$7:$R$2843,4,0)</f>
        <v>1.3985000000000001</v>
      </c>
      <c r="D11" s="65">
        <f>VLOOKUP($A11,'Return Data'!$B$7:$R$2843,9,0)</f>
        <v>0</v>
      </c>
      <c r="E11" s="66">
        <f t="shared" si="0"/>
        <v>30</v>
      </c>
      <c r="F11" s="65">
        <f>VLOOKUP($A11,'Return Data'!$B$7:$R$2843,10,0)</f>
        <v>0</v>
      </c>
      <c r="G11" s="66">
        <f t="shared" si="1"/>
        <v>15</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-17.846900000000002</v>
      </c>
      <c r="S11" s="67">
        <f t="shared" si="4"/>
        <v>31</v>
      </c>
    </row>
    <row r="12" spans="1:19" x14ac:dyDescent="0.3">
      <c r="A12" s="82" t="s">
        <v>86</v>
      </c>
      <c r="B12" s="64">
        <f>VLOOKUP($A12,'Return Data'!$B$7:$R$2843,3,0)</f>
        <v>44302</v>
      </c>
      <c r="C12" s="65">
        <f>VLOOKUP($A12,'Return Data'!$B$7:$R$2843,4,0)</f>
        <v>23.061900000000001</v>
      </c>
      <c r="D12" s="65">
        <f>VLOOKUP($A12,'Return Data'!$B$7:$R$2843,9,0)</f>
        <v>30.150099999999998</v>
      </c>
      <c r="E12" s="66">
        <f t="shared" si="0"/>
        <v>1</v>
      </c>
      <c r="F12" s="65">
        <f>VLOOKUP($A12,'Return Data'!$B$7:$R$2843,10,0)</f>
        <v>0.66369999999999996</v>
      </c>
      <c r="G12" s="66">
        <f t="shared" si="1"/>
        <v>12</v>
      </c>
      <c r="H12" s="65">
        <f>VLOOKUP($A12,'Return Data'!$B$7:$R$2843,11,0)</f>
        <v>2.9356</v>
      </c>
      <c r="I12" s="66">
        <f t="shared" si="2"/>
        <v>11</v>
      </c>
      <c r="J12" s="65">
        <f>VLOOKUP($A12,'Return Data'!$B$7:$R$2843,12,0)</f>
        <v>2.7002999999999999</v>
      </c>
      <c r="K12" s="66">
        <f t="shared" si="3"/>
        <v>16</v>
      </c>
      <c r="L12" s="65">
        <f>VLOOKUP($A12,'Return Data'!$B$7:$R$2843,13,0)</f>
        <v>10.128500000000001</v>
      </c>
      <c r="M12" s="66">
        <f t="shared" ref="M12:M37" si="5">RANK(L12,L$8:L$39,0)</f>
        <v>1</v>
      </c>
      <c r="N12" s="65">
        <f>VLOOKUP($A12,'Return Data'!$B$7:$R$2843,17,0)</f>
        <v>10.5631</v>
      </c>
      <c r="O12" s="66">
        <f t="shared" ref="O12:O25" si="6">RANK(N12,N$8:N$39,0)</f>
        <v>1</v>
      </c>
      <c r="P12" s="65">
        <f>VLOOKUP($A12,'Return Data'!$B$7:$R$2843,14,0)</f>
        <v>9.3477999999999994</v>
      </c>
      <c r="Q12" s="66">
        <f t="shared" ref="Q12:Q25" si="7">RANK(P12,P$8:P$39,0)</f>
        <v>1</v>
      </c>
      <c r="R12" s="65">
        <f>VLOOKUP($A12,'Return Data'!$B$7:$R$2843,16,0)</f>
        <v>8.7349999999999994</v>
      </c>
      <c r="S12" s="67">
        <f t="shared" si="4"/>
        <v>2</v>
      </c>
    </row>
    <row r="13" spans="1:19" x14ac:dyDescent="0.3">
      <c r="A13" s="82" t="s">
        <v>87</v>
      </c>
      <c r="B13" s="64">
        <f>VLOOKUP($A13,'Return Data'!$B$7:$R$2843,3,0)</f>
        <v>44302</v>
      </c>
      <c r="C13" s="65">
        <f>VLOOKUP($A13,'Return Data'!$B$7:$R$2843,4,0)</f>
        <v>18.287099999999999</v>
      </c>
      <c r="D13" s="65">
        <f>VLOOKUP($A13,'Return Data'!$B$7:$R$2843,9,0)</f>
        <v>12.1776</v>
      </c>
      <c r="E13" s="66">
        <f t="shared" si="0"/>
        <v>16</v>
      </c>
      <c r="F13" s="65">
        <f>VLOOKUP($A13,'Return Data'!$B$7:$R$2843,10,0)</f>
        <v>-2.3246000000000002</v>
      </c>
      <c r="G13" s="66">
        <f t="shared" si="1"/>
        <v>23</v>
      </c>
      <c r="H13" s="65">
        <f>VLOOKUP($A13,'Return Data'!$B$7:$R$2843,11,0)</f>
        <v>6.9053000000000004</v>
      </c>
      <c r="I13" s="66">
        <f t="shared" si="2"/>
        <v>2</v>
      </c>
      <c r="J13" s="65">
        <f>VLOOKUP($A13,'Return Data'!$B$7:$R$2843,12,0)</f>
        <v>5.2878999999999996</v>
      </c>
      <c r="K13" s="66">
        <f t="shared" si="3"/>
        <v>5</v>
      </c>
      <c r="L13" s="65">
        <f>VLOOKUP($A13,'Return Data'!$B$7:$R$2843,13,0)</f>
        <v>7.1539000000000001</v>
      </c>
      <c r="M13" s="66">
        <f t="shared" si="5"/>
        <v>15</v>
      </c>
      <c r="N13" s="65">
        <f>VLOOKUP($A13,'Return Data'!$B$7:$R$2843,17,0)</f>
        <v>2.7869000000000002</v>
      </c>
      <c r="O13" s="66">
        <f t="shared" si="6"/>
        <v>26</v>
      </c>
      <c r="P13" s="65">
        <f>VLOOKUP($A13,'Return Data'!$B$7:$R$2843,14,0)</f>
        <v>3.5562</v>
      </c>
      <c r="Q13" s="66">
        <f t="shared" si="7"/>
        <v>26</v>
      </c>
      <c r="R13" s="65">
        <f>VLOOKUP($A13,'Return Data'!$B$7:$R$2843,16,0)</f>
        <v>7.0998999999999999</v>
      </c>
      <c r="S13" s="67">
        <f t="shared" si="4"/>
        <v>20</v>
      </c>
    </row>
    <row r="14" spans="1:19" x14ac:dyDescent="0.3">
      <c r="A14" s="82" t="s">
        <v>88</v>
      </c>
      <c r="B14" s="64">
        <f>VLOOKUP($A14,'Return Data'!$B$7:$R$2843,3,0)</f>
        <v>44302</v>
      </c>
      <c r="C14" s="65">
        <f>VLOOKUP($A14,'Return Data'!$B$7:$R$2843,4,0)</f>
        <v>35.932000000000002</v>
      </c>
      <c r="D14" s="65">
        <f>VLOOKUP($A14,'Return Data'!$B$7:$R$2843,9,0)</f>
        <v>13.070499999999999</v>
      </c>
      <c r="E14" s="66">
        <f t="shared" si="0"/>
        <v>13</v>
      </c>
      <c r="F14" s="65">
        <f>VLOOKUP($A14,'Return Data'!$B$7:$R$2843,10,0)</f>
        <v>-2.7328999999999999</v>
      </c>
      <c r="G14" s="66">
        <f t="shared" si="1"/>
        <v>27</v>
      </c>
      <c r="H14" s="65">
        <f>VLOOKUP($A14,'Return Data'!$B$7:$R$2843,11,0)</f>
        <v>0.93979999999999997</v>
      </c>
      <c r="I14" s="66">
        <f t="shared" si="2"/>
        <v>23</v>
      </c>
      <c r="J14" s="65">
        <f>VLOOKUP($A14,'Return Data'!$B$7:$R$2843,12,0)</f>
        <v>1.1917</v>
      </c>
      <c r="K14" s="66">
        <f t="shared" si="3"/>
        <v>23</v>
      </c>
      <c r="L14" s="65">
        <f>VLOOKUP($A14,'Return Data'!$B$7:$R$2843,13,0)</f>
        <v>5.1528999999999998</v>
      </c>
      <c r="M14" s="66">
        <f t="shared" si="5"/>
        <v>28</v>
      </c>
      <c r="N14" s="65">
        <f>VLOOKUP($A14,'Return Data'!$B$7:$R$2843,17,0)</f>
        <v>7.0050999999999997</v>
      </c>
      <c r="O14" s="66">
        <f t="shared" si="6"/>
        <v>16</v>
      </c>
      <c r="P14" s="65">
        <f>VLOOKUP($A14,'Return Data'!$B$7:$R$2843,14,0)</f>
        <v>6.5956000000000001</v>
      </c>
      <c r="Q14" s="66">
        <f t="shared" si="7"/>
        <v>16</v>
      </c>
      <c r="R14" s="65">
        <f>VLOOKUP($A14,'Return Data'!$B$7:$R$2843,16,0)</f>
        <v>8.0235000000000003</v>
      </c>
      <c r="S14" s="67">
        <f t="shared" si="4"/>
        <v>11</v>
      </c>
    </row>
    <row r="15" spans="1:19" x14ac:dyDescent="0.3">
      <c r="A15" s="82" t="s">
        <v>89</v>
      </c>
      <c r="B15" s="64">
        <f>VLOOKUP($A15,'Return Data'!$B$7:$R$2843,3,0)</f>
        <v>44302</v>
      </c>
      <c r="C15" s="65">
        <f>VLOOKUP($A15,'Return Data'!$B$7:$R$2843,4,0)</f>
        <v>23.867799999999999</v>
      </c>
      <c r="D15" s="65">
        <f>VLOOKUP($A15,'Return Data'!$B$7:$R$2843,9,0)</f>
        <v>4.3125</v>
      </c>
      <c r="E15" s="66">
        <f t="shared" si="0"/>
        <v>29</v>
      </c>
      <c r="F15" s="65">
        <f>VLOOKUP($A15,'Return Data'!$B$7:$R$2843,10,0)</f>
        <v>-1.9433</v>
      </c>
      <c r="G15" s="66">
        <f t="shared" si="1"/>
        <v>22</v>
      </c>
      <c r="H15" s="65">
        <f>VLOOKUP($A15,'Return Data'!$B$7:$R$2843,11,0)</f>
        <v>0.86919999999999997</v>
      </c>
      <c r="I15" s="66">
        <f t="shared" si="2"/>
        <v>24</v>
      </c>
      <c r="J15" s="65">
        <f>VLOOKUP($A15,'Return Data'!$B$7:$R$2843,12,0)</f>
        <v>1.1325000000000001</v>
      </c>
      <c r="K15" s="66">
        <f t="shared" si="3"/>
        <v>24</v>
      </c>
      <c r="L15" s="65">
        <f>VLOOKUP($A15,'Return Data'!$B$7:$R$2843,13,0)</f>
        <v>6.4989999999999997</v>
      </c>
      <c r="M15" s="66">
        <f t="shared" si="5"/>
        <v>22</v>
      </c>
      <c r="N15" s="65">
        <f>VLOOKUP($A15,'Return Data'!$B$7:$R$2843,17,0)</f>
        <v>7.9372999999999996</v>
      </c>
      <c r="O15" s="66">
        <f t="shared" si="6"/>
        <v>13</v>
      </c>
      <c r="P15" s="65">
        <f>VLOOKUP($A15,'Return Data'!$B$7:$R$2843,14,0)</f>
        <v>7.0732999999999997</v>
      </c>
      <c r="Q15" s="66">
        <f t="shared" si="7"/>
        <v>14</v>
      </c>
      <c r="R15" s="65">
        <f>VLOOKUP($A15,'Return Data'!$B$7:$R$2843,16,0)</f>
        <v>7.5907</v>
      </c>
      <c r="S15" s="67">
        <f t="shared" si="4"/>
        <v>14</v>
      </c>
    </row>
    <row r="16" spans="1:19" x14ac:dyDescent="0.3">
      <c r="A16" s="82" t="s">
        <v>90</v>
      </c>
      <c r="B16" s="64">
        <f>VLOOKUP($A16,'Return Data'!$B$7:$R$2843,3,0)</f>
        <v>44302</v>
      </c>
      <c r="C16" s="65">
        <f>VLOOKUP($A16,'Return Data'!$B$7:$R$2843,4,0)</f>
        <v>2609.0218</v>
      </c>
      <c r="D16" s="65">
        <f>VLOOKUP($A16,'Return Data'!$B$7:$R$2843,9,0)</f>
        <v>17.369199999999999</v>
      </c>
      <c r="E16" s="66">
        <f t="shared" si="0"/>
        <v>4</v>
      </c>
      <c r="F16" s="65">
        <f>VLOOKUP($A16,'Return Data'!$B$7:$R$2843,10,0)</f>
        <v>-2.3803999999999998</v>
      </c>
      <c r="G16" s="66">
        <f t="shared" si="1"/>
        <v>25</v>
      </c>
      <c r="H16" s="65">
        <f>VLOOKUP($A16,'Return Data'!$B$7:$R$2843,11,0)</f>
        <v>1.3658999999999999</v>
      </c>
      <c r="I16" s="66">
        <f t="shared" si="2"/>
        <v>22</v>
      </c>
      <c r="J16" s="65">
        <f>VLOOKUP($A16,'Return Data'!$B$7:$R$2843,12,0)</f>
        <v>1.3754999999999999</v>
      </c>
      <c r="K16" s="66">
        <f t="shared" si="3"/>
        <v>21</v>
      </c>
      <c r="L16" s="65">
        <f>VLOOKUP($A16,'Return Data'!$B$7:$R$2843,13,0)</f>
        <v>7.2630999999999997</v>
      </c>
      <c r="M16" s="66">
        <f t="shared" si="5"/>
        <v>10</v>
      </c>
      <c r="N16" s="65">
        <f>VLOOKUP($A16,'Return Data'!$B$7:$R$2843,17,0)</f>
        <v>9.6395</v>
      </c>
      <c r="O16" s="66">
        <f t="shared" si="6"/>
        <v>5</v>
      </c>
      <c r="P16" s="65">
        <f>VLOOKUP($A16,'Return Data'!$B$7:$R$2843,14,0)</f>
        <v>8.9723000000000006</v>
      </c>
      <c r="Q16" s="66">
        <f t="shared" si="7"/>
        <v>5</v>
      </c>
      <c r="R16" s="65">
        <f>VLOOKUP($A16,'Return Data'!$B$7:$R$2843,16,0)</f>
        <v>7.1173000000000002</v>
      </c>
      <c r="S16" s="67">
        <f t="shared" si="4"/>
        <v>18</v>
      </c>
    </row>
    <row r="17" spans="1:19" x14ac:dyDescent="0.3">
      <c r="A17" s="82" t="s">
        <v>92</v>
      </c>
      <c r="B17" s="64">
        <f>VLOOKUP($A17,'Return Data'!$B$7:$R$2843,3,0)</f>
        <v>44302</v>
      </c>
      <c r="C17" s="65">
        <f>VLOOKUP($A17,'Return Data'!$B$7:$R$2843,4,0)</f>
        <v>71.294600000000003</v>
      </c>
      <c r="D17" s="65">
        <f>VLOOKUP($A17,'Return Data'!$B$7:$R$2843,9,0)</f>
        <v>25.209900000000001</v>
      </c>
      <c r="E17" s="66">
        <f t="shared" si="0"/>
        <v>3</v>
      </c>
      <c r="F17" s="65">
        <f>VLOOKUP($A17,'Return Data'!$B$7:$R$2843,10,0)</f>
        <v>16.756499999999999</v>
      </c>
      <c r="G17" s="66">
        <f t="shared" si="1"/>
        <v>1</v>
      </c>
      <c r="H17" s="65">
        <f>VLOOKUP($A17,'Return Data'!$B$7:$R$2843,11,0)</f>
        <v>17.3538</v>
      </c>
      <c r="I17" s="66">
        <f t="shared" si="2"/>
        <v>1</v>
      </c>
      <c r="J17" s="65">
        <f>VLOOKUP($A17,'Return Data'!$B$7:$R$2843,12,0)</f>
        <v>9.1606000000000005</v>
      </c>
      <c r="K17" s="66">
        <f t="shared" si="3"/>
        <v>1</v>
      </c>
      <c r="L17" s="65">
        <f>VLOOKUP($A17,'Return Data'!$B$7:$R$2843,13,0)</f>
        <v>7.0739000000000001</v>
      </c>
      <c r="M17" s="66">
        <f t="shared" si="5"/>
        <v>17</v>
      </c>
      <c r="N17" s="65">
        <f>VLOOKUP($A17,'Return Data'!$B$7:$R$2843,17,0)</f>
        <v>3.4645000000000001</v>
      </c>
      <c r="O17" s="66">
        <f t="shared" si="6"/>
        <v>25</v>
      </c>
      <c r="P17" s="65">
        <f>VLOOKUP($A17,'Return Data'!$B$7:$R$2843,14,0)</f>
        <v>5.0118</v>
      </c>
      <c r="Q17" s="66">
        <f t="shared" si="7"/>
        <v>20</v>
      </c>
      <c r="R17" s="65">
        <f>VLOOKUP($A17,'Return Data'!$B$7:$R$2843,16,0)</f>
        <v>8.4802</v>
      </c>
      <c r="S17" s="67">
        <f t="shared" si="4"/>
        <v>5</v>
      </c>
    </row>
    <row r="18" spans="1:19" x14ac:dyDescent="0.3">
      <c r="A18" s="82" t="s">
        <v>93</v>
      </c>
      <c r="B18" s="64">
        <f>VLOOKUP($A18,'Return Data'!$B$7:$R$2843,3,0)</f>
        <v>44302</v>
      </c>
      <c r="C18" s="65">
        <f>VLOOKUP($A18,'Return Data'!$B$7:$R$2843,4,0)</f>
        <v>67.863100000000003</v>
      </c>
      <c r="D18" s="65">
        <f>VLOOKUP($A18,'Return Data'!$B$7:$R$2843,9,0)</f>
        <v>7.4939999999999998</v>
      </c>
      <c r="E18" s="66">
        <f t="shared" si="0"/>
        <v>26</v>
      </c>
      <c r="F18" s="65">
        <f>VLOOKUP($A18,'Return Data'!$B$7:$R$2843,10,0)</f>
        <v>-1.5513999999999999</v>
      </c>
      <c r="G18" s="66">
        <f t="shared" si="1"/>
        <v>19</v>
      </c>
      <c r="H18" s="65">
        <f>VLOOKUP($A18,'Return Data'!$B$7:$R$2843,11,0)</f>
        <v>2.1278999999999999</v>
      </c>
      <c r="I18" s="66">
        <f t="shared" si="2"/>
        <v>17</v>
      </c>
      <c r="J18" s="65">
        <f>VLOOKUP($A18,'Return Data'!$B$7:$R$2843,12,0)</f>
        <v>2.9485999999999999</v>
      </c>
      <c r="K18" s="66">
        <f t="shared" si="3"/>
        <v>12</v>
      </c>
      <c r="L18" s="65">
        <f>VLOOKUP($A18,'Return Data'!$B$7:$R$2843,13,0)</f>
        <v>7.2549000000000001</v>
      </c>
      <c r="M18" s="66">
        <f t="shared" si="5"/>
        <v>11</v>
      </c>
      <c r="N18" s="65">
        <f>VLOOKUP($A18,'Return Data'!$B$7:$R$2843,17,0)</f>
        <v>6.7354000000000003</v>
      </c>
      <c r="O18" s="66">
        <f t="shared" si="6"/>
        <v>18</v>
      </c>
      <c r="P18" s="65">
        <f>VLOOKUP($A18,'Return Data'!$B$7:$R$2843,14,0)</f>
        <v>4.8209</v>
      </c>
      <c r="Q18" s="66">
        <f t="shared" si="7"/>
        <v>23</v>
      </c>
      <c r="R18" s="65">
        <f>VLOOKUP($A18,'Return Data'!$B$7:$R$2843,16,0)</f>
        <v>8.3116000000000003</v>
      </c>
      <c r="S18" s="67">
        <f t="shared" si="4"/>
        <v>7</v>
      </c>
    </row>
    <row r="19" spans="1:19" x14ac:dyDescent="0.3">
      <c r="A19" s="82" t="s">
        <v>94</v>
      </c>
      <c r="B19" s="64">
        <f>VLOOKUP($A19,'Return Data'!$B$7:$R$2843,3,0)</f>
        <v>44302</v>
      </c>
      <c r="C19" s="65">
        <f>VLOOKUP($A19,'Return Data'!$B$7:$R$2843,4,0)</f>
        <v>67.863100000000003</v>
      </c>
      <c r="D19" s="65">
        <f>VLOOKUP($A19,'Return Data'!$B$7:$R$2843,9,0)</f>
        <v>7.4939999999999998</v>
      </c>
      <c r="E19" s="66">
        <f t="shared" si="0"/>
        <v>26</v>
      </c>
      <c r="F19" s="65">
        <f>VLOOKUP($A19,'Return Data'!$B$7:$R$2843,10,0)</f>
        <v>-1.5513999999999999</v>
      </c>
      <c r="G19" s="66">
        <f t="shared" si="1"/>
        <v>19</v>
      </c>
      <c r="H19" s="65">
        <f>VLOOKUP($A19,'Return Data'!$B$7:$R$2843,11,0)</f>
        <v>2.1278999999999999</v>
      </c>
      <c r="I19" s="66">
        <f t="shared" si="2"/>
        <v>17</v>
      </c>
      <c r="J19" s="65">
        <f>VLOOKUP($A19,'Return Data'!$B$7:$R$2843,12,0)</f>
        <v>2.9485999999999999</v>
      </c>
      <c r="K19" s="66">
        <f t="shared" si="3"/>
        <v>12</v>
      </c>
      <c r="L19" s="65">
        <f>VLOOKUP($A19,'Return Data'!$B$7:$R$2843,13,0)</f>
        <v>7.2549000000000001</v>
      </c>
      <c r="M19" s="66">
        <f t="shared" si="5"/>
        <v>11</v>
      </c>
      <c r="N19" s="65">
        <f>VLOOKUP($A19,'Return Data'!$B$7:$R$2843,17,0)</f>
        <v>6.7354000000000003</v>
      </c>
      <c r="O19" s="66">
        <f t="shared" si="6"/>
        <v>18</v>
      </c>
      <c r="P19" s="65">
        <f>VLOOKUP($A19,'Return Data'!$B$7:$R$2843,14,0)</f>
        <v>4.8209</v>
      </c>
      <c r="Q19" s="66">
        <f t="shared" si="7"/>
        <v>23</v>
      </c>
      <c r="R19" s="65">
        <f>VLOOKUP($A19,'Return Data'!$B$7:$R$2843,16,0)</f>
        <v>8.3116000000000003</v>
      </c>
      <c r="S19" s="67">
        <f t="shared" si="4"/>
        <v>7</v>
      </c>
    </row>
    <row r="20" spans="1:19" x14ac:dyDescent="0.3">
      <c r="A20" s="82" t="s">
        <v>95</v>
      </c>
      <c r="B20" s="64">
        <f>VLOOKUP($A20,'Return Data'!$B$7:$R$2843,3,0)</f>
        <v>44302</v>
      </c>
      <c r="C20" s="65">
        <f>VLOOKUP($A20,'Return Data'!$B$7:$R$2843,4,0)</f>
        <v>67.863100000000003</v>
      </c>
      <c r="D20" s="65">
        <f>VLOOKUP($A20,'Return Data'!$B$7:$R$2843,9,0)</f>
        <v>7.4939999999999998</v>
      </c>
      <c r="E20" s="66">
        <f t="shared" si="0"/>
        <v>26</v>
      </c>
      <c r="F20" s="65">
        <f>VLOOKUP($A20,'Return Data'!$B$7:$R$2843,10,0)</f>
        <v>-1.5513999999999999</v>
      </c>
      <c r="G20" s="66">
        <f t="shared" si="1"/>
        <v>19</v>
      </c>
      <c r="H20" s="65">
        <f>VLOOKUP($A20,'Return Data'!$B$7:$R$2843,11,0)</f>
        <v>2.1278999999999999</v>
      </c>
      <c r="I20" s="66">
        <f t="shared" si="2"/>
        <v>17</v>
      </c>
      <c r="J20" s="65">
        <f>VLOOKUP($A20,'Return Data'!$B$7:$R$2843,12,0)</f>
        <v>2.9485999999999999</v>
      </c>
      <c r="K20" s="66">
        <f t="shared" si="3"/>
        <v>12</v>
      </c>
      <c r="L20" s="65">
        <f>VLOOKUP($A20,'Return Data'!$B$7:$R$2843,13,0)</f>
        <v>7.2549000000000001</v>
      </c>
      <c r="M20" s="66">
        <f t="shared" si="5"/>
        <v>11</v>
      </c>
      <c r="N20" s="65">
        <f>VLOOKUP($A20,'Return Data'!$B$7:$R$2843,17,0)</f>
        <v>6.7354000000000003</v>
      </c>
      <c r="O20" s="66">
        <f t="shared" si="6"/>
        <v>18</v>
      </c>
      <c r="P20" s="65">
        <f>VLOOKUP($A20,'Return Data'!$B$7:$R$2843,14,0)</f>
        <v>4.8209</v>
      </c>
      <c r="Q20" s="66">
        <f t="shared" si="7"/>
        <v>23</v>
      </c>
      <c r="R20" s="65">
        <f>VLOOKUP($A20,'Return Data'!$B$7:$R$2843,16,0)</f>
        <v>8.3116000000000003</v>
      </c>
      <c r="S20" s="67">
        <f t="shared" si="4"/>
        <v>7</v>
      </c>
    </row>
    <row r="21" spans="1:19" x14ac:dyDescent="0.3">
      <c r="A21" s="82" t="s">
        <v>96</v>
      </c>
      <c r="B21" s="64">
        <f>VLOOKUP($A21,'Return Data'!$B$7:$R$2843,3,0)</f>
        <v>44302</v>
      </c>
      <c r="C21" s="65">
        <f>VLOOKUP($A21,'Return Data'!$B$7:$R$2843,4,0)</f>
        <v>28.105499999999999</v>
      </c>
      <c r="D21" s="65">
        <f>VLOOKUP($A21,'Return Data'!$B$7:$R$2843,9,0)</f>
        <v>11.8352</v>
      </c>
      <c r="E21" s="66">
        <f t="shared" si="0"/>
        <v>19</v>
      </c>
      <c r="F21" s="65">
        <f>VLOOKUP($A21,'Return Data'!$B$7:$R$2843,10,0)</f>
        <v>-2.9016000000000002</v>
      </c>
      <c r="G21" s="66">
        <f t="shared" si="1"/>
        <v>28</v>
      </c>
      <c r="H21" s="65">
        <f>VLOOKUP($A21,'Return Data'!$B$7:$R$2843,11,0)</f>
        <v>0.6895</v>
      </c>
      <c r="I21" s="66">
        <f t="shared" si="2"/>
        <v>25</v>
      </c>
      <c r="J21" s="65">
        <f>VLOOKUP($A21,'Return Data'!$B$7:$R$2843,12,0)</f>
        <v>0.93310000000000004</v>
      </c>
      <c r="K21" s="66">
        <f t="shared" si="3"/>
        <v>28</v>
      </c>
      <c r="L21" s="65">
        <f>VLOOKUP($A21,'Return Data'!$B$7:$R$2843,13,0)</f>
        <v>5.6725000000000003</v>
      </c>
      <c r="M21" s="66">
        <f t="shared" si="5"/>
        <v>27</v>
      </c>
      <c r="N21" s="65">
        <f>VLOOKUP($A21,'Return Data'!$B$7:$R$2843,17,0)</f>
        <v>7.8246000000000002</v>
      </c>
      <c r="O21" s="66">
        <f t="shared" si="6"/>
        <v>14</v>
      </c>
      <c r="P21" s="65">
        <f>VLOOKUP($A21,'Return Data'!$B$7:$R$2843,14,0)</f>
        <v>7.3375000000000004</v>
      </c>
      <c r="Q21" s="66">
        <f t="shared" si="7"/>
        <v>13</v>
      </c>
      <c r="R21" s="65">
        <f>VLOOKUP($A21,'Return Data'!$B$7:$R$2843,16,0)</f>
        <v>7.931</v>
      </c>
      <c r="S21" s="67">
        <f t="shared" si="4"/>
        <v>12</v>
      </c>
    </row>
    <row r="22" spans="1:19" x14ac:dyDescent="0.3">
      <c r="A22" s="82" t="s">
        <v>97</v>
      </c>
      <c r="B22" s="64">
        <f>VLOOKUP($A22,'Return Data'!$B$7:$R$2843,3,0)</f>
        <v>44302</v>
      </c>
      <c r="C22" s="65">
        <f>VLOOKUP($A22,'Return Data'!$B$7:$R$2843,4,0)</f>
        <v>28.033300000000001</v>
      </c>
      <c r="D22" s="65">
        <f>VLOOKUP($A22,'Return Data'!$B$7:$R$2843,9,0)</f>
        <v>11.9131</v>
      </c>
      <c r="E22" s="66">
        <f t="shared" si="0"/>
        <v>18</v>
      </c>
      <c r="F22" s="65">
        <f>VLOOKUP($A22,'Return Data'!$B$7:$R$2843,10,0)</f>
        <v>2.9199000000000002</v>
      </c>
      <c r="G22" s="66">
        <f t="shared" si="1"/>
        <v>4</v>
      </c>
      <c r="H22" s="65">
        <f>VLOOKUP($A22,'Return Data'!$B$7:$R$2843,11,0)</f>
        <v>4.9547999999999996</v>
      </c>
      <c r="I22" s="66">
        <f t="shared" si="2"/>
        <v>3</v>
      </c>
      <c r="J22" s="65">
        <f>VLOOKUP($A22,'Return Data'!$B$7:$R$2843,12,0)</f>
        <v>5.2637</v>
      </c>
      <c r="K22" s="66">
        <f t="shared" si="3"/>
        <v>6</v>
      </c>
      <c r="L22" s="65">
        <f>VLOOKUP($A22,'Return Data'!$B$7:$R$2843,13,0)</f>
        <v>10.0083</v>
      </c>
      <c r="M22" s="66">
        <f t="shared" si="5"/>
        <v>2</v>
      </c>
      <c r="N22" s="65">
        <f>VLOOKUP($A22,'Return Data'!$B$7:$R$2843,17,0)</f>
        <v>10.1608</v>
      </c>
      <c r="O22" s="66">
        <f t="shared" si="6"/>
        <v>4</v>
      </c>
      <c r="P22" s="65">
        <f>VLOOKUP($A22,'Return Data'!$B$7:$R$2843,14,0)</f>
        <v>8.8580000000000005</v>
      </c>
      <c r="Q22" s="66">
        <f t="shared" si="7"/>
        <v>6</v>
      </c>
      <c r="R22" s="65">
        <f>VLOOKUP($A22,'Return Data'!$B$7:$R$2843,16,0)</f>
        <v>9.6011000000000006</v>
      </c>
      <c r="S22" s="67">
        <f t="shared" si="4"/>
        <v>1</v>
      </c>
    </row>
    <row r="23" spans="1:19" x14ac:dyDescent="0.3">
      <c r="A23" s="82" t="s">
        <v>98</v>
      </c>
      <c r="B23" s="64">
        <f>VLOOKUP($A23,'Return Data'!$B$7:$R$2843,3,0)</f>
        <v>44302</v>
      </c>
      <c r="C23" s="65">
        <f>VLOOKUP($A23,'Return Data'!$B$7:$R$2843,4,0)</f>
        <v>17.241199999999999</v>
      </c>
      <c r="D23" s="65">
        <f>VLOOKUP($A23,'Return Data'!$B$7:$R$2843,9,0)</f>
        <v>7.6086999999999998</v>
      </c>
      <c r="E23" s="66">
        <f t="shared" si="0"/>
        <v>25</v>
      </c>
      <c r="F23" s="65">
        <f>VLOOKUP($A23,'Return Data'!$B$7:$R$2843,10,0)</f>
        <v>0.2165</v>
      </c>
      <c r="G23" s="66">
        <f t="shared" si="1"/>
        <v>14</v>
      </c>
      <c r="H23" s="65">
        <f>VLOOKUP($A23,'Return Data'!$B$7:$R$2843,11,0)</f>
        <v>4.2392000000000003</v>
      </c>
      <c r="I23" s="66">
        <f t="shared" si="2"/>
        <v>8</v>
      </c>
      <c r="J23" s="65">
        <f>VLOOKUP($A23,'Return Data'!$B$7:$R$2843,12,0)</f>
        <v>4.3491</v>
      </c>
      <c r="K23" s="66">
        <f t="shared" si="3"/>
        <v>7</v>
      </c>
      <c r="L23" s="65">
        <f>VLOOKUP($A23,'Return Data'!$B$7:$R$2843,13,0)</f>
        <v>8.5642999999999994</v>
      </c>
      <c r="M23" s="66">
        <f t="shared" si="5"/>
        <v>6</v>
      </c>
      <c r="N23" s="65">
        <f>VLOOKUP($A23,'Return Data'!$B$7:$R$2843,17,0)</f>
        <v>6.6041999999999996</v>
      </c>
      <c r="O23" s="66">
        <f t="shared" si="6"/>
        <v>21</v>
      </c>
      <c r="P23" s="65">
        <f>VLOOKUP($A23,'Return Data'!$B$7:$R$2843,14,0)</f>
        <v>6.4687999999999999</v>
      </c>
      <c r="Q23" s="66">
        <f t="shared" si="7"/>
        <v>18</v>
      </c>
      <c r="R23" s="65">
        <f>VLOOKUP($A23,'Return Data'!$B$7:$R$2843,16,0)</f>
        <v>6.1296999999999997</v>
      </c>
      <c r="S23" s="67">
        <f t="shared" si="4"/>
        <v>26</v>
      </c>
    </row>
    <row r="24" spans="1:19" x14ac:dyDescent="0.3">
      <c r="A24" s="82" t="s">
        <v>99</v>
      </c>
      <c r="B24" s="64">
        <f>VLOOKUP($A24,'Return Data'!$B$7:$R$2843,3,0)</f>
        <v>44302</v>
      </c>
      <c r="C24" s="65">
        <f>VLOOKUP($A24,'Return Data'!$B$7:$R$2843,4,0)</f>
        <v>26.983699999999999</v>
      </c>
      <c r="D24" s="65">
        <f>VLOOKUP($A24,'Return Data'!$B$7:$R$2843,9,0)</f>
        <v>14.7476</v>
      </c>
      <c r="E24" s="66">
        <f t="shared" si="0"/>
        <v>10</v>
      </c>
      <c r="F24" s="65">
        <f>VLOOKUP($A24,'Return Data'!$B$7:$R$2843,10,0)</f>
        <v>-3.8117999999999999</v>
      </c>
      <c r="G24" s="66">
        <f t="shared" si="1"/>
        <v>29</v>
      </c>
      <c r="H24" s="65">
        <f>VLOOKUP($A24,'Return Data'!$B$7:$R$2843,11,0)</f>
        <v>0.23960000000000001</v>
      </c>
      <c r="I24" s="66">
        <f t="shared" si="2"/>
        <v>27</v>
      </c>
      <c r="J24" s="65">
        <f>VLOOKUP($A24,'Return Data'!$B$7:$R$2843,12,0)</f>
        <v>0.99770000000000003</v>
      </c>
      <c r="K24" s="66">
        <f t="shared" si="3"/>
        <v>26</v>
      </c>
      <c r="L24" s="65">
        <f>VLOOKUP($A24,'Return Data'!$B$7:$R$2843,13,0)</f>
        <v>7.5805999999999996</v>
      </c>
      <c r="M24" s="66">
        <f t="shared" si="5"/>
        <v>7</v>
      </c>
      <c r="N24" s="65">
        <f>VLOOKUP($A24,'Return Data'!$B$7:$R$2843,17,0)</f>
        <v>10.282299999999999</v>
      </c>
      <c r="O24" s="66">
        <f t="shared" si="6"/>
        <v>2</v>
      </c>
      <c r="P24" s="65">
        <f>VLOOKUP($A24,'Return Data'!$B$7:$R$2843,14,0)</f>
        <v>9.2890999999999995</v>
      </c>
      <c r="Q24" s="66">
        <f t="shared" si="7"/>
        <v>2</v>
      </c>
      <c r="R24" s="65">
        <f>VLOOKUP($A24,'Return Data'!$B$7:$R$2843,16,0)</f>
        <v>8.3477999999999994</v>
      </c>
      <c r="S24" s="67">
        <f t="shared" si="4"/>
        <v>6</v>
      </c>
    </row>
    <row r="25" spans="1:19" x14ac:dyDescent="0.3">
      <c r="A25" s="82" t="s">
        <v>100</v>
      </c>
      <c r="B25" s="64">
        <f>VLOOKUP($A25,'Return Data'!$B$7:$R$2843,3,0)</f>
        <v>44302</v>
      </c>
      <c r="C25" s="65">
        <f>VLOOKUP($A25,'Return Data'!$B$7:$R$2843,4,0)</f>
        <v>16.882000000000001</v>
      </c>
      <c r="D25" s="65">
        <f>VLOOKUP($A25,'Return Data'!$B$7:$R$2843,9,0)</f>
        <v>15.8614</v>
      </c>
      <c r="E25" s="66">
        <f t="shared" si="0"/>
        <v>6</v>
      </c>
      <c r="F25" s="65">
        <f>VLOOKUP($A25,'Return Data'!$B$7:$R$2843,10,0)</f>
        <v>2.6595</v>
      </c>
      <c r="G25" s="66">
        <f t="shared" si="1"/>
        <v>5</v>
      </c>
      <c r="H25" s="65">
        <f>VLOOKUP($A25,'Return Data'!$B$7:$R$2843,11,0)</f>
        <v>4.9107000000000003</v>
      </c>
      <c r="I25" s="66">
        <f t="shared" si="2"/>
        <v>4</v>
      </c>
      <c r="J25" s="65">
        <f>VLOOKUP($A25,'Return Data'!$B$7:$R$2843,12,0)</f>
        <v>5.2960000000000003</v>
      </c>
      <c r="K25" s="66">
        <f t="shared" si="3"/>
        <v>4</v>
      </c>
      <c r="L25" s="65">
        <f>VLOOKUP($A25,'Return Data'!$B$7:$R$2843,13,0)</f>
        <v>6.4291</v>
      </c>
      <c r="M25" s="66">
        <f t="shared" si="5"/>
        <v>23</v>
      </c>
      <c r="N25" s="65">
        <f>VLOOKUP($A25,'Return Data'!$B$7:$R$2843,17,0)</f>
        <v>6.7881</v>
      </c>
      <c r="O25" s="66">
        <f t="shared" si="6"/>
        <v>17</v>
      </c>
      <c r="P25" s="65">
        <f>VLOOKUP($A25,'Return Data'!$B$7:$R$2843,14,0)</f>
        <v>6.5279999999999996</v>
      </c>
      <c r="Q25" s="66">
        <f t="shared" si="7"/>
        <v>17</v>
      </c>
      <c r="R25" s="65">
        <f>VLOOKUP($A25,'Return Data'!$B$7:$R$2843,16,0)</f>
        <v>6.9290000000000003</v>
      </c>
      <c r="S25" s="67">
        <f t="shared" si="4"/>
        <v>22</v>
      </c>
    </row>
    <row r="26" spans="1:19" x14ac:dyDescent="0.3">
      <c r="A26" s="82" t="s">
        <v>101</v>
      </c>
      <c r="B26" s="64">
        <f>VLOOKUP($A26,'Return Data'!$B$7:$R$2843,3,0)</f>
        <v>44302</v>
      </c>
      <c r="C26" s="65">
        <f>VLOOKUP($A26,'Return Data'!$B$7:$R$2843,4,0)</f>
        <v>1184.8811000000001</v>
      </c>
      <c r="D26" s="65">
        <f>VLOOKUP($A26,'Return Data'!$B$7:$R$2843,9,0)</f>
        <v>12.106</v>
      </c>
      <c r="E26" s="66">
        <f t="shared" si="0"/>
        <v>17</v>
      </c>
      <c r="F26" s="65">
        <f>VLOOKUP($A26,'Return Data'!$B$7:$R$2843,10,0)</f>
        <v>2.1545000000000001</v>
      </c>
      <c r="G26" s="66">
        <f t="shared" si="1"/>
        <v>6</v>
      </c>
      <c r="H26" s="65">
        <f>VLOOKUP($A26,'Return Data'!$B$7:$R$2843,11,0)</f>
        <v>4.7971000000000004</v>
      </c>
      <c r="I26" s="66">
        <f t="shared" si="2"/>
        <v>5</v>
      </c>
      <c r="J26" s="65">
        <f>VLOOKUP($A26,'Return Data'!$B$7:$R$2843,12,0)</f>
        <v>3.9312999999999998</v>
      </c>
      <c r="K26" s="66">
        <f t="shared" si="3"/>
        <v>9</v>
      </c>
      <c r="L26" s="65">
        <f>VLOOKUP($A26,'Return Data'!$B$7:$R$2843,13,0)</f>
        <v>6.1680999999999999</v>
      </c>
      <c r="M26" s="66">
        <f t="shared" si="5"/>
        <v>25</v>
      </c>
      <c r="N26" s="65"/>
      <c r="O26" s="66"/>
      <c r="P26" s="65"/>
      <c r="Q26" s="66"/>
      <c r="R26" s="65">
        <f>VLOOKUP($A26,'Return Data'!$B$7:$R$2843,16,0)</f>
        <v>7.4297000000000004</v>
      </c>
      <c r="S26" s="67">
        <f t="shared" si="4"/>
        <v>16</v>
      </c>
    </row>
    <row r="27" spans="1:19" x14ac:dyDescent="0.3">
      <c r="A27" s="82" t="s">
        <v>102</v>
      </c>
      <c r="B27" s="64">
        <f>VLOOKUP($A27,'Return Data'!$B$7:$R$2843,3,0)</f>
        <v>44302</v>
      </c>
      <c r="C27" s="65">
        <f>VLOOKUP($A27,'Return Data'!$B$7:$R$2843,4,0)</f>
        <v>32.362400000000001</v>
      </c>
      <c r="D27" s="65">
        <f>VLOOKUP($A27,'Return Data'!$B$7:$R$2843,9,0)</f>
        <v>10.028</v>
      </c>
      <c r="E27" s="66">
        <f t="shared" si="0"/>
        <v>21</v>
      </c>
      <c r="F27" s="65">
        <f>VLOOKUP($A27,'Return Data'!$B$7:$R$2843,10,0)</f>
        <v>1.5751999999999999</v>
      </c>
      <c r="G27" s="66">
        <f t="shared" si="1"/>
        <v>9</v>
      </c>
      <c r="H27" s="65">
        <f>VLOOKUP($A27,'Return Data'!$B$7:$R$2843,11,0)</f>
        <v>2.7681</v>
      </c>
      <c r="I27" s="66">
        <f t="shared" si="2"/>
        <v>13</v>
      </c>
      <c r="J27" s="65">
        <f>VLOOKUP($A27,'Return Data'!$B$7:$R$2843,12,0)</f>
        <v>2.7942999999999998</v>
      </c>
      <c r="K27" s="66">
        <f t="shared" si="3"/>
        <v>15</v>
      </c>
      <c r="L27" s="65">
        <f>VLOOKUP($A27,'Return Data'!$B$7:$R$2843,13,0)</f>
        <v>6.7614999999999998</v>
      </c>
      <c r="M27" s="66">
        <f t="shared" si="5"/>
        <v>19</v>
      </c>
      <c r="N27" s="65">
        <f>VLOOKUP($A27,'Return Data'!$B$7:$R$2843,17,0)</f>
        <v>5.8261000000000003</v>
      </c>
      <c r="O27" s="66">
        <f t="shared" ref="O27:O37" si="8">RANK(N27,N$8:N$39,0)</f>
        <v>22</v>
      </c>
      <c r="P27" s="65">
        <f>VLOOKUP($A27,'Return Data'!$B$7:$R$2843,14,0)</f>
        <v>6.3331</v>
      </c>
      <c r="Q27" s="66">
        <f t="shared" ref="Q27:Q37" si="9">RANK(P27,P$8:P$39,0)</f>
        <v>19</v>
      </c>
      <c r="R27" s="65">
        <f>VLOOKUP($A27,'Return Data'!$B$7:$R$2843,16,0)</f>
        <v>6.8117000000000001</v>
      </c>
      <c r="S27" s="67">
        <f t="shared" si="4"/>
        <v>24</v>
      </c>
    </row>
    <row r="28" spans="1:19" x14ac:dyDescent="0.3">
      <c r="A28" s="82" t="s">
        <v>103</v>
      </c>
      <c r="B28" s="64">
        <f>VLOOKUP($A28,'Return Data'!$B$7:$R$2843,3,0)</f>
        <v>44302</v>
      </c>
      <c r="C28" s="65">
        <f>VLOOKUP($A28,'Return Data'!$B$7:$R$2843,4,0)</f>
        <v>29.0488</v>
      </c>
      <c r="D28" s="65">
        <f>VLOOKUP($A28,'Return Data'!$B$7:$R$2843,9,0)</f>
        <v>16.5352</v>
      </c>
      <c r="E28" s="66">
        <f t="shared" si="0"/>
        <v>5</v>
      </c>
      <c r="F28" s="65">
        <f>VLOOKUP($A28,'Return Data'!$B$7:$R$2843,10,0)</f>
        <v>-2.5682999999999998</v>
      </c>
      <c r="G28" s="66">
        <f t="shared" si="1"/>
        <v>26</v>
      </c>
      <c r="H28" s="65">
        <f>VLOOKUP($A28,'Return Data'!$B$7:$R$2843,11,0)</f>
        <v>2.4422999999999999</v>
      </c>
      <c r="I28" s="66">
        <f t="shared" si="2"/>
        <v>14</v>
      </c>
      <c r="J28" s="65">
        <f>VLOOKUP($A28,'Return Data'!$B$7:$R$2843,12,0)</f>
        <v>3.1335000000000002</v>
      </c>
      <c r="K28" s="66">
        <f t="shared" si="3"/>
        <v>10</v>
      </c>
      <c r="L28" s="65">
        <f>VLOOKUP($A28,'Return Data'!$B$7:$R$2843,13,0)</f>
        <v>9.1755999999999993</v>
      </c>
      <c r="M28" s="66">
        <f t="shared" si="5"/>
        <v>5</v>
      </c>
      <c r="N28" s="65">
        <f>VLOOKUP($A28,'Return Data'!$B$7:$R$2843,17,0)</f>
        <v>9.5020000000000007</v>
      </c>
      <c r="O28" s="66">
        <f t="shared" si="8"/>
        <v>6</v>
      </c>
      <c r="P28" s="65">
        <f>VLOOKUP($A28,'Return Data'!$B$7:$R$2843,14,0)</f>
        <v>9.1440000000000001</v>
      </c>
      <c r="Q28" s="66">
        <f t="shared" si="9"/>
        <v>3</v>
      </c>
      <c r="R28" s="65">
        <f>VLOOKUP($A28,'Return Data'!$B$7:$R$2843,16,0)</f>
        <v>8.6206999999999994</v>
      </c>
      <c r="S28" s="67">
        <f t="shared" si="4"/>
        <v>3</v>
      </c>
    </row>
    <row r="29" spans="1:19" x14ac:dyDescent="0.3">
      <c r="A29" s="82" t="s">
        <v>104</v>
      </c>
      <c r="B29" s="64">
        <f>VLOOKUP($A29,'Return Data'!$B$7:$R$2843,3,0)</f>
        <v>44302</v>
      </c>
      <c r="C29" s="65">
        <f>VLOOKUP($A29,'Return Data'!$B$7:$R$2843,4,0)</f>
        <v>23.277699999999999</v>
      </c>
      <c r="D29" s="65">
        <f>VLOOKUP($A29,'Return Data'!$B$7:$R$2843,9,0)</f>
        <v>12.7826</v>
      </c>
      <c r="E29" s="66">
        <f t="shared" si="0"/>
        <v>15</v>
      </c>
      <c r="F29" s="65">
        <f>VLOOKUP($A29,'Return Data'!$B$7:$R$2843,10,0)</f>
        <v>-4.0983000000000001</v>
      </c>
      <c r="G29" s="66">
        <f t="shared" si="1"/>
        <v>30</v>
      </c>
      <c r="H29" s="65">
        <f>VLOOKUP($A29,'Return Data'!$B$7:$R$2843,11,0)</f>
        <v>-0.2203</v>
      </c>
      <c r="I29" s="66">
        <f t="shared" si="2"/>
        <v>30</v>
      </c>
      <c r="J29" s="65">
        <f>VLOOKUP($A29,'Return Data'!$B$7:$R$2843,12,0)</f>
        <v>0.998</v>
      </c>
      <c r="K29" s="66">
        <f t="shared" si="3"/>
        <v>25</v>
      </c>
      <c r="L29" s="65">
        <f>VLOOKUP($A29,'Return Data'!$B$7:$R$2843,13,0)</f>
        <v>6.6249000000000002</v>
      </c>
      <c r="M29" s="66">
        <f t="shared" si="5"/>
        <v>21</v>
      </c>
      <c r="N29" s="65">
        <f>VLOOKUP($A29,'Return Data'!$B$7:$R$2843,17,0)</f>
        <v>8.1990999999999996</v>
      </c>
      <c r="O29" s="66">
        <f t="shared" si="8"/>
        <v>12</v>
      </c>
      <c r="P29" s="65">
        <f>VLOOKUP($A29,'Return Data'!$B$7:$R$2843,14,0)</f>
        <v>7.6878000000000002</v>
      </c>
      <c r="Q29" s="66">
        <f t="shared" si="9"/>
        <v>11</v>
      </c>
      <c r="R29" s="65">
        <f>VLOOKUP($A29,'Return Data'!$B$7:$R$2843,16,0)</f>
        <v>5.9417</v>
      </c>
      <c r="S29" s="67">
        <f t="shared" si="4"/>
        <v>28</v>
      </c>
    </row>
    <row r="30" spans="1:19" x14ac:dyDescent="0.3">
      <c r="A30" s="82" t="s">
        <v>105</v>
      </c>
      <c r="B30" s="64">
        <f>VLOOKUP($A30,'Return Data'!$B$7:$R$2843,3,0)</f>
        <v>44302</v>
      </c>
      <c r="C30" s="65">
        <f>VLOOKUP($A30,'Return Data'!$B$7:$R$2843,4,0)</f>
        <v>13.177899999999999</v>
      </c>
      <c r="D30" s="65">
        <f>VLOOKUP($A30,'Return Data'!$B$7:$R$2843,9,0)</f>
        <v>7.6710000000000003</v>
      </c>
      <c r="E30" s="66">
        <f t="shared" si="0"/>
        <v>24</v>
      </c>
      <c r="F30" s="65">
        <f>VLOOKUP($A30,'Return Data'!$B$7:$R$2843,10,0)</f>
        <v>0.96109999999999995</v>
      </c>
      <c r="G30" s="66">
        <f t="shared" si="1"/>
        <v>10</v>
      </c>
      <c r="H30" s="65">
        <f>VLOOKUP($A30,'Return Data'!$B$7:$R$2843,11,0)</f>
        <v>1.8833</v>
      </c>
      <c r="I30" s="66">
        <f t="shared" si="2"/>
        <v>20</v>
      </c>
      <c r="J30" s="65">
        <f>VLOOKUP($A30,'Return Data'!$B$7:$R$2843,12,0)</f>
        <v>1.5792999999999999</v>
      </c>
      <c r="K30" s="66">
        <f t="shared" si="3"/>
        <v>20</v>
      </c>
      <c r="L30" s="65">
        <f>VLOOKUP($A30,'Return Data'!$B$7:$R$2843,13,0)</f>
        <v>6.08</v>
      </c>
      <c r="M30" s="66">
        <f t="shared" si="5"/>
        <v>26</v>
      </c>
      <c r="N30" s="65">
        <f>VLOOKUP($A30,'Return Data'!$B$7:$R$2843,17,0)</f>
        <v>9.3603000000000005</v>
      </c>
      <c r="O30" s="66">
        <f t="shared" si="8"/>
        <v>7</v>
      </c>
      <c r="P30" s="65">
        <f>VLOOKUP($A30,'Return Data'!$B$7:$R$2843,14,0)</f>
        <v>8.2637999999999998</v>
      </c>
      <c r="Q30" s="66">
        <f t="shared" si="9"/>
        <v>7</v>
      </c>
      <c r="R30" s="65">
        <f>VLOOKUP($A30,'Return Data'!$B$7:$R$2843,16,0)</f>
        <v>7.0229999999999997</v>
      </c>
      <c r="S30" s="67">
        <f t="shared" si="4"/>
        <v>21</v>
      </c>
    </row>
    <row r="31" spans="1:19" x14ac:dyDescent="0.3">
      <c r="A31" s="82" t="s">
        <v>106</v>
      </c>
      <c r="B31" s="64">
        <f>VLOOKUP($A31,'Return Data'!$B$7:$R$2843,3,0)</f>
        <v>44302</v>
      </c>
      <c r="C31" s="65">
        <f>VLOOKUP($A31,'Return Data'!$B$7:$R$2843,4,0)</f>
        <v>28.959499999999998</v>
      </c>
      <c r="D31" s="65">
        <f>VLOOKUP($A31,'Return Data'!$B$7:$R$2843,9,0)</f>
        <v>26.710899999999999</v>
      </c>
      <c r="E31" s="66">
        <f t="shared" si="0"/>
        <v>2</v>
      </c>
      <c r="F31" s="65">
        <f>VLOOKUP($A31,'Return Data'!$B$7:$R$2843,10,0)</f>
        <v>-1.5439000000000001</v>
      </c>
      <c r="G31" s="66">
        <f t="shared" si="1"/>
        <v>18</v>
      </c>
      <c r="H31" s="65">
        <f>VLOOKUP($A31,'Return Data'!$B$7:$R$2843,11,0)</f>
        <v>2.8786999999999998</v>
      </c>
      <c r="I31" s="66">
        <f t="shared" si="2"/>
        <v>12</v>
      </c>
      <c r="J31" s="65">
        <f>VLOOKUP($A31,'Return Data'!$B$7:$R$2843,12,0)</f>
        <v>2.3551000000000002</v>
      </c>
      <c r="K31" s="66">
        <f t="shared" si="3"/>
        <v>18</v>
      </c>
      <c r="L31" s="65">
        <f>VLOOKUP($A31,'Return Data'!$B$7:$R$2843,13,0)</f>
        <v>7.5461999999999998</v>
      </c>
      <c r="M31" s="66">
        <f t="shared" si="5"/>
        <v>8</v>
      </c>
      <c r="N31" s="65">
        <f>VLOOKUP($A31,'Return Data'!$B$7:$R$2843,17,0)</f>
        <v>8.7931000000000008</v>
      </c>
      <c r="O31" s="66">
        <f t="shared" si="8"/>
        <v>10</v>
      </c>
      <c r="P31" s="65">
        <f>VLOOKUP($A31,'Return Data'!$B$7:$R$2843,14,0)</f>
        <v>7.6548999999999996</v>
      </c>
      <c r="Q31" s="66">
        <f t="shared" si="9"/>
        <v>12</v>
      </c>
      <c r="R31" s="65">
        <f>VLOOKUP($A31,'Return Data'!$B$7:$R$2843,16,0)</f>
        <v>6.6868999999999996</v>
      </c>
      <c r="S31" s="67">
        <f t="shared" si="4"/>
        <v>25</v>
      </c>
    </row>
    <row r="32" spans="1:19" x14ac:dyDescent="0.3">
      <c r="A32" s="82" t="s">
        <v>107</v>
      </c>
      <c r="B32" s="64">
        <f>VLOOKUP($A32,'Return Data'!$B$7:$R$2843,3,0)</f>
        <v>44302</v>
      </c>
      <c r="C32" s="65">
        <f>VLOOKUP($A32,'Return Data'!$B$7:$R$2843,4,0)</f>
        <v>2085.4193</v>
      </c>
      <c r="D32" s="65">
        <f>VLOOKUP($A32,'Return Data'!$B$7:$R$2843,9,0)</f>
        <v>13.8476</v>
      </c>
      <c r="E32" s="66">
        <f t="shared" si="0"/>
        <v>12</v>
      </c>
      <c r="F32" s="65">
        <f>VLOOKUP($A32,'Return Data'!$B$7:$R$2843,10,0)</f>
        <v>0.29949999999999999</v>
      </c>
      <c r="G32" s="66">
        <f t="shared" si="1"/>
        <v>13</v>
      </c>
      <c r="H32" s="65">
        <f>VLOOKUP($A32,'Return Data'!$B$7:$R$2843,11,0)</f>
        <v>2.1707000000000001</v>
      </c>
      <c r="I32" s="66">
        <f t="shared" si="2"/>
        <v>16</v>
      </c>
      <c r="J32" s="65">
        <f>VLOOKUP($A32,'Return Data'!$B$7:$R$2843,12,0)</f>
        <v>2.5571000000000002</v>
      </c>
      <c r="K32" s="66">
        <f t="shared" si="3"/>
        <v>17</v>
      </c>
      <c r="L32" s="65">
        <f>VLOOKUP($A32,'Return Data'!$B$7:$R$2843,13,0)</f>
        <v>7.3078000000000003</v>
      </c>
      <c r="M32" s="66">
        <f t="shared" si="5"/>
        <v>9</v>
      </c>
      <c r="N32" s="65">
        <f>VLOOKUP($A32,'Return Data'!$B$7:$R$2843,17,0)</f>
        <v>8.4991000000000003</v>
      </c>
      <c r="O32" s="66">
        <f t="shared" si="8"/>
        <v>11</v>
      </c>
      <c r="P32" s="65">
        <f>VLOOKUP($A32,'Return Data'!$B$7:$R$2843,14,0)</f>
        <v>8.2289999999999992</v>
      </c>
      <c r="Q32" s="66">
        <f t="shared" si="9"/>
        <v>8</v>
      </c>
      <c r="R32" s="65">
        <f>VLOOKUP($A32,'Return Data'!$B$7:$R$2843,16,0)</f>
        <v>8.2552000000000003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44302</v>
      </c>
      <c r="C34" s="65">
        <f>VLOOKUP($A34,'Return Data'!$B$7:$R$2843,4,0)</f>
        <v>16.324300000000001</v>
      </c>
      <c r="D34" s="65">
        <f>VLOOKUP($A34,'Return Data'!$B$7:$R$2843,9,0)</f>
        <v>14.0501</v>
      </c>
      <c r="E34" s="66">
        <f t="shared" si="0"/>
        <v>11</v>
      </c>
      <c r="F34" s="65">
        <f>VLOOKUP($A34,'Return Data'!$B$7:$R$2843,10,0)</f>
        <v>1.9431</v>
      </c>
      <c r="G34" s="66">
        <f t="shared" si="1"/>
        <v>8</v>
      </c>
      <c r="H34" s="65">
        <f>VLOOKUP($A34,'Return Data'!$B$7:$R$2843,11,0)</f>
        <v>3.0874000000000001</v>
      </c>
      <c r="I34" s="66">
        <f t="shared" si="2"/>
        <v>10</v>
      </c>
      <c r="J34" s="65">
        <f>VLOOKUP($A34,'Return Data'!$B$7:$R$2843,12,0)</f>
        <v>4.0945999999999998</v>
      </c>
      <c r="K34" s="66">
        <f t="shared" si="3"/>
        <v>8</v>
      </c>
      <c r="L34" s="65">
        <f>VLOOKUP($A34,'Return Data'!$B$7:$R$2843,13,0)</f>
        <v>6.4081999999999999</v>
      </c>
      <c r="M34" s="66">
        <f t="shared" si="5"/>
        <v>24</v>
      </c>
      <c r="N34" s="65">
        <f>VLOOKUP($A34,'Return Data'!$B$7:$R$2843,17,0)</f>
        <v>9.1579999999999995</v>
      </c>
      <c r="O34" s="66">
        <f t="shared" si="8"/>
        <v>8</v>
      </c>
      <c r="P34" s="65">
        <f>VLOOKUP($A34,'Return Data'!$B$7:$R$2843,14,0)</f>
        <v>8.1411999999999995</v>
      </c>
      <c r="Q34" s="66">
        <f t="shared" si="9"/>
        <v>9</v>
      </c>
      <c r="R34" s="65">
        <f>VLOOKUP($A34,'Return Data'!$B$7:$R$2843,16,0)</f>
        <v>8.6036999999999999</v>
      </c>
      <c r="S34" s="67">
        <f t="shared" si="4"/>
        <v>4</v>
      </c>
    </row>
    <row r="35" spans="1:19" x14ac:dyDescent="0.3">
      <c r="A35" s="82" t="s">
        <v>111</v>
      </c>
      <c r="B35" s="64">
        <f>VLOOKUP($A35,'Return Data'!$B$7:$R$2843,3,0)</f>
        <v>44302</v>
      </c>
      <c r="C35" s="65">
        <f>VLOOKUP($A35,'Return Data'!$B$7:$R$2843,4,0)</f>
        <v>27.678899999999999</v>
      </c>
      <c r="D35" s="65">
        <f>VLOOKUP($A35,'Return Data'!$B$7:$R$2843,9,0)</f>
        <v>9.7491000000000003</v>
      </c>
      <c r="E35" s="66">
        <f t="shared" si="0"/>
        <v>22</v>
      </c>
      <c r="F35" s="65">
        <f>VLOOKUP($A35,'Return Data'!$B$7:$R$2843,10,0)</f>
        <v>0.79859999999999998</v>
      </c>
      <c r="G35" s="66">
        <f t="shared" si="1"/>
        <v>11</v>
      </c>
      <c r="H35" s="65">
        <f>VLOOKUP($A35,'Return Data'!$B$7:$R$2843,11,0)</f>
        <v>2.3241999999999998</v>
      </c>
      <c r="I35" s="66">
        <f t="shared" si="2"/>
        <v>15</v>
      </c>
      <c r="J35" s="65">
        <f>VLOOKUP($A35,'Return Data'!$B$7:$R$2843,12,0)</f>
        <v>2.1265000000000001</v>
      </c>
      <c r="K35" s="66">
        <f t="shared" si="3"/>
        <v>19</v>
      </c>
      <c r="L35" s="65">
        <f>VLOOKUP($A35,'Return Data'!$B$7:$R$2843,13,0)</f>
        <v>7.2222999999999997</v>
      </c>
      <c r="M35" s="66">
        <f t="shared" si="5"/>
        <v>14</v>
      </c>
      <c r="N35" s="65">
        <f>VLOOKUP($A35,'Return Data'!$B$7:$R$2843,17,0)</f>
        <v>10.2027</v>
      </c>
      <c r="O35" s="66">
        <f t="shared" si="8"/>
        <v>3</v>
      </c>
      <c r="P35" s="65">
        <f>VLOOKUP($A35,'Return Data'!$B$7:$R$2843,14,0)</f>
        <v>8.9803999999999995</v>
      </c>
      <c r="Q35" s="66">
        <f t="shared" si="9"/>
        <v>4</v>
      </c>
      <c r="R35" s="65">
        <f>VLOOKUP($A35,'Return Data'!$B$7:$R$2843,16,0)</f>
        <v>6.0728999999999997</v>
      </c>
      <c r="S35" s="67">
        <f t="shared" si="4"/>
        <v>27</v>
      </c>
    </row>
    <row r="36" spans="1:19" x14ac:dyDescent="0.3">
      <c r="A36" s="82" t="s">
        <v>112</v>
      </c>
      <c r="B36" s="64">
        <f>VLOOKUP($A36,'Return Data'!$B$7:$R$2843,3,0)</f>
        <v>44302</v>
      </c>
      <c r="C36" s="65">
        <f>VLOOKUP($A36,'Return Data'!$B$7:$R$2843,4,0)</f>
        <v>32.178100000000001</v>
      </c>
      <c r="D36" s="65">
        <f>VLOOKUP($A36,'Return Data'!$B$7:$R$2843,9,0)</f>
        <v>13.0448</v>
      </c>
      <c r="E36" s="66">
        <f t="shared" si="0"/>
        <v>14</v>
      </c>
      <c r="F36" s="65">
        <f>VLOOKUP($A36,'Return Data'!$B$7:$R$2843,10,0)</f>
        <v>2.1366000000000001</v>
      </c>
      <c r="G36" s="66">
        <f t="shared" si="1"/>
        <v>7</v>
      </c>
      <c r="H36" s="65">
        <f>VLOOKUP($A36,'Return Data'!$B$7:$R$2843,11,0)</f>
        <v>3.5261999999999998</v>
      </c>
      <c r="I36" s="66">
        <f t="shared" si="2"/>
        <v>9</v>
      </c>
      <c r="J36" s="65">
        <f>VLOOKUP($A36,'Return Data'!$B$7:$R$2843,12,0)</f>
        <v>2.9645000000000001</v>
      </c>
      <c r="K36" s="66">
        <f t="shared" si="3"/>
        <v>11</v>
      </c>
      <c r="L36" s="65">
        <f>VLOOKUP($A36,'Return Data'!$B$7:$R$2843,13,0)</f>
        <v>7.0625999999999998</v>
      </c>
      <c r="M36" s="66">
        <f t="shared" si="5"/>
        <v>18</v>
      </c>
      <c r="N36" s="65">
        <f>VLOOKUP($A36,'Return Data'!$B$7:$R$2843,17,0)</f>
        <v>7.2159000000000004</v>
      </c>
      <c r="O36" s="66">
        <f t="shared" si="8"/>
        <v>15</v>
      </c>
      <c r="P36" s="65">
        <f>VLOOKUP($A36,'Return Data'!$B$7:$R$2843,14,0)</f>
        <v>6.8333000000000004</v>
      </c>
      <c r="Q36" s="66">
        <f t="shared" si="9"/>
        <v>15</v>
      </c>
      <c r="R36" s="65">
        <f>VLOOKUP($A36,'Return Data'!$B$7:$R$2843,16,0)</f>
        <v>6.8536999999999999</v>
      </c>
      <c r="S36" s="67">
        <f t="shared" si="4"/>
        <v>23</v>
      </c>
    </row>
    <row r="37" spans="1:19" x14ac:dyDescent="0.3">
      <c r="A37" s="82" t="s">
        <v>113</v>
      </c>
      <c r="B37" s="64">
        <f>VLOOKUP($A37,'Return Data'!$B$7:$R$2843,3,0)</f>
        <v>44302</v>
      </c>
      <c r="C37" s="65">
        <f>VLOOKUP($A37,'Return Data'!$B$7:$R$2843,4,0)</f>
        <v>18.783999999999999</v>
      </c>
      <c r="D37" s="65">
        <f>VLOOKUP($A37,'Return Data'!$B$7:$R$2843,9,0)</f>
        <v>15.334899999999999</v>
      </c>
      <c r="E37" s="66">
        <f t="shared" si="0"/>
        <v>9</v>
      </c>
      <c r="F37" s="65">
        <f>VLOOKUP($A37,'Return Data'!$B$7:$R$2843,10,0)</f>
        <v>-2.3563000000000001</v>
      </c>
      <c r="G37" s="66">
        <f t="shared" si="1"/>
        <v>24</v>
      </c>
      <c r="H37" s="65">
        <f>VLOOKUP($A37,'Return Data'!$B$7:$R$2843,11,0)</f>
        <v>0.65880000000000005</v>
      </c>
      <c r="I37" s="66">
        <f t="shared" si="2"/>
        <v>26</v>
      </c>
      <c r="J37" s="65">
        <f>VLOOKUP($A37,'Return Data'!$B$7:$R$2843,12,0)</f>
        <v>1.2094</v>
      </c>
      <c r="K37" s="66">
        <f t="shared" si="3"/>
        <v>22</v>
      </c>
      <c r="L37" s="65">
        <f>VLOOKUP($A37,'Return Data'!$B$7:$R$2843,13,0)</f>
        <v>7.1162000000000001</v>
      </c>
      <c r="M37" s="66">
        <f t="shared" si="5"/>
        <v>16</v>
      </c>
      <c r="N37" s="65">
        <f>VLOOKUP($A37,'Return Data'!$B$7:$R$2843,17,0)</f>
        <v>9.0661000000000005</v>
      </c>
      <c r="O37" s="66">
        <f t="shared" si="8"/>
        <v>9</v>
      </c>
      <c r="P37" s="65">
        <f>VLOOKUP($A37,'Return Data'!$B$7:$R$2843,14,0)</f>
        <v>7.7175000000000002</v>
      </c>
      <c r="Q37" s="66">
        <f t="shared" si="9"/>
        <v>10</v>
      </c>
      <c r="R37" s="65">
        <f>VLOOKUP($A37,'Return Data'!$B$7:$R$2843,16,0)</f>
        <v>7.1101999999999999</v>
      </c>
      <c r="S37" s="67">
        <f t="shared" si="4"/>
        <v>19</v>
      </c>
    </row>
    <row r="38" spans="1:19" x14ac:dyDescent="0.3">
      <c r="A38" s="82" t="s">
        <v>367</v>
      </c>
      <c r="B38" s="64">
        <f>VLOOKUP($A38,'Return Data'!$B$7:$R$2843,3,0)</f>
        <v>44302</v>
      </c>
      <c r="C38" s="65">
        <f>VLOOKUP($A38,'Return Data'!$B$7:$R$2843,4,0)</f>
        <v>0.3</v>
      </c>
      <c r="D38" s="65">
        <f>VLOOKUP($A38,'Return Data'!$B$7:$R$2843,9,0)</f>
        <v>11.492800000000001</v>
      </c>
      <c r="E38" s="66">
        <f t="shared" si="0"/>
        <v>20</v>
      </c>
      <c r="F38" s="65">
        <f>VLOOKUP($A38,'Return Data'!$B$7:$R$2843,10,0)</f>
        <v>-89.283199999999994</v>
      </c>
      <c r="G38" s="66">
        <f t="shared" si="1"/>
        <v>31</v>
      </c>
      <c r="H38" s="65">
        <f>VLOOKUP($A38,'Return Data'!$B$7:$R$2843,11,0)</f>
        <v>-41.383200000000002</v>
      </c>
      <c r="I38" s="66">
        <f t="shared" si="2"/>
        <v>31</v>
      </c>
      <c r="J38" s="65"/>
      <c r="K38" s="66"/>
      <c r="L38" s="65"/>
      <c r="M38" s="66"/>
      <c r="N38" s="65"/>
      <c r="O38" s="66"/>
      <c r="P38" s="65"/>
      <c r="Q38" s="66"/>
      <c r="R38" s="65">
        <f>VLOOKUP($A38,'Return Data'!$B$7:$R$2843,16,0)</f>
        <v>-13.907500000000001</v>
      </c>
      <c r="S38" s="67">
        <f t="shared" si="4"/>
        <v>29</v>
      </c>
    </row>
    <row r="39" spans="1:19" x14ac:dyDescent="0.3">
      <c r="A39" s="82" t="s">
        <v>114</v>
      </c>
      <c r="B39" s="64">
        <f>VLOOKUP($A39,'Return Data'!$B$7:$R$2843,3,0)</f>
        <v>44302</v>
      </c>
      <c r="C39" s="65">
        <f>VLOOKUP($A39,'Return Data'!$B$7:$R$2843,4,0)</f>
        <v>21.052</v>
      </c>
      <c r="D39" s="65">
        <f>VLOOKUP($A39,'Return Data'!$B$7:$R$2843,9,0)</f>
        <v>8.3475000000000001</v>
      </c>
      <c r="E39" s="66">
        <f t="shared" si="0"/>
        <v>23</v>
      </c>
      <c r="F39" s="65">
        <f>VLOOKUP($A39,'Return Data'!$B$7:$R$2843,10,0)</f>
        <v>-0.375</v>
      </c>
      <c r="G39" s="66">
        <f t="shared" si="1"/>
        <v>17</v>
      </c>
      <c r="H39" s="65">
        <f>VLOOKUP($A39,'Return Data'!$B$7:$R$2843,11,0)</f>
        <v>1.4159999999999999</v>
      </c>
      <c r="I39" s="66">
        <f t="shared" si="2"/>
        <v>21</v>
      </c>
      <c r="J39" s="65">
        <f>VLOOKUP($A39,'Return Data'!$B$7:$R$2843,12,0)</f>
        <v>0.96560000000000001</v>
      </c>
      <c r="K39" s="66">
        <f>RANK(J39,J$8:J$39,0)</f>
        <v>27</v>
      </c>
      <c r="L39" s="65">
        <f>VLOOKUP($A39,'Return Data'!$B$7:$R$2843,13,0)</f>
        <v>6.6394000000000002</v>
      </c>
      <c r="M39" s="66">
        <f>RANK(L39,L$8:L$39,0)</f>
        <v>20</v>
      </c>
      <c r="N39" s="65">
        <f>VLOOKUP($A39,'Return Data'!$B$7:$R$2843,17,0)</f>
        <v>1.0810999999999999</v>
      </c>
      <c r="O39" s="66">
        <f>RANK(N39,N$8:N$39,0)</f>
        <v>27</v>
      </c>
      <c r="P39" s="65">
        <f>VLOOKUP($A39,'Return Data'!$B$7:$R$2843,14,0)</f>
        <v>1.5392999999999999</v>
      </c>
      <c r="Q39" s="66">
        <f>RANK(P39,P$8:P$39,0)</f>
        <v>27</v>
      </c>
      <c r="R39" s="65">
        <f>VLOOKUP($A39,'Return Data'!$B$7:$R$2843,16,0)</f>
        <v>7.1208</v>
      </c>
      <c r="S39" s="67">
        <f t="shared" si="4"/>
        <v>17</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12.581577419354838</v>
      </c>
      <c r="E41" s="88"/>
      <c r="F41" s="89">
        <f>AVERAGE(F8:F39)</f>
        <v>-2.5641096774193546</v>
      </c>
      <c r="G41" s="88"/>
      <c r="H41" s="89">
        <f>AVERAGE(H8:H39)</f>
        <v>1.5155870967741933</v>
      </c>
      <c r="I41" s="88"/>
      <c r="J41" s="89">
        <f>AVERAGE(J8:J39)</f>
        <v>2.8728499999999997</v>
      </c>
      <c r="K41" s="88"/>
      <c r="L41" s="89">
        <f>AVERAGE(L8:L39)</f>
        <v>7.367725000000001</v>
      </c>
      <c r="M41" s="88"/>
      <c r="N41" s="89">
        <f>AVERAGE(N8:N39)</f>
        <v>7.4010296296296287</v>
      </c>
      <c r="O41" s="88"/>
      <c r="P41" s="89">
        <f>AVERAGE(P8:P39)</f>
        <v>6.8068629629629651</v>
      </c>
      <c r="Q41" s="88"/>
      <c r="R41" s="89">
        <f>AVERAGE(R8:R39)</f>
        <v>5.2632645161290323</v>
      </c>
      <c r="S41" s="90"/>
    </row>
    <row r="42" spans="1:19" x14ac:dyDescent="0.3">
      <c r="A42" s="87" t="s">
        <v>28</v>
      </c>
      <c r="B42" s="88"/>
      <c r="C42" s="88"/>
      <c r="D42" s="89">
        <f>MIN(D8:D39)</f>
        <v>0</v>
      </c>
      <c r="E42" s="88"/>
      <c r="F42" s="89">
        <f>MIN(F8:F39)</f>
        <v>-89.283199999999994</v>
      </c>
      <c r="G42" s="88"/>
      <c r="H42" s="89">
        <f>MIN(H8:H39)</f>
        <v>-41.383200000000002</v>
      </c>
      <c r="I42" s="88"/>
      <c r="J42" s="89">
        <f>MIN(J8:J39)</f>
        <v>0</v>
      </c>
      <c r="K42" s="88"/>
      <c r="L42" s="89">
        <f>MIN(L8:L39)</f>
        <v>5.1528999999999998</v>
      </c>
      <c r="M42" s="88"/>
      <c r="N42" s="89">
        <f>MIN(N8:N39)</f>
        <v>1.0810999999999999</v>
      </c>
      <c r="O42" s="88"/>
      <c r="P42" s="89">
        <f>MIN(P8:P39)</f>
        <v>1.5392999999999999</v>
      </c>
      <c r="Q42" s="88"/>
      <c r="R42" s="89">
        <f>MIN(R8:R39)</f>
        <v>-17.846900000000002</v>
      </c>
      <c r="S42" s="90"/>
    </row>
    <row r="43" spans="1:19" ht="15" thickBot="1" x14ac:dyDescent="0.35">
      <c r="A43" s="91" t="s">
        <v>29</v>
      </c>
      <c r="B43" s="92"/>
      <c r="C43" s="92"/>
      <c r="D43" s="93">
        <f>MAX(D8:D39)</f>
        <v>30.150099999999998</v>
      </c>
      <c r="E43" s="92"/>
      <c r="F43" s="93">
        <f>MAX(F8:F39)</f>
        <v>16.756499999999999</v>
      </c>
      <c r="G43" s="92"/>
      <c r="H43" s="93">
        <f>MAX(H8:H39)</f>
        <v>17.3538</v>
      </c>
      <c r="I43" s="92"/>
      <c r="J43" s="93">
        <f>MAX(J8:J39)</f>
        <v>9.1606000000000005</v>
      </c>
      <c r="K43" s="92"/>
      <c r="L43" s="93">
        <f>MAX(L8:L39)</f>
        <v>10.128500000000001</v>
      </c>
      <c r="M43" s="92"/>
      <c r="N43" s="93">
        <f>MAX(N8:N39)</f>
        <v>10.5631</v>
      </c>
      <c r="O43" s="92"/>
      <c r="P43" s="93">
        <f>MAX(P8:P39)</f>
        <v>9.3477999999999994</v>
      </c>
      <c r="Q43" s="92"/>
      <c r="R43" s="93">
        <f>MAX(R8:R39)</f>
        <v>9.6011000000000006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1594</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1293</v>
      </c>
      <c r="B8" s="64">
        <f>VLOOKUP($A8,'Return Data'!$B$7:$R$2843,3,0)</f>
        <v>44304</v>
      </c>
      <c r="C8" s="65">
        <f>VLOOKUP($A8,'Return Data'!$B$7:$R$2843,4,0)</f>
        <v>1114.6781000000001</v>
      </c>
      <c r="D8" s="65">
        <f>VLOOKUP($A8,'Return Data'!$B$7:$R$2843,5,0)</f>
        <v>3.2355</v>
      </c>
      <c r="E8" s="66">
        <f t="shared" ref="E8:E37" si="0">RANK(D8,D$8:D$37,0)</f>
        <v>1</v>
      </c>
      <c r="F8" s="65">
        <f>VLOOKUP($A8,'Return Data'!$B$7:$R$2843,6,0)</f>
        <v>3.2250999999999999</v>
      </c>
      <c r="G8" s="66">
        <f t="shared" ref="G8:G37" si="1">RANK(F8,F$8:F$37,0)</f>
        <v>1</v>
      </c>
      <c r="H8" s="65">
        <f>VLOOKUP($A8,'Return Data'!$B$7:$R$2843,7,0)</f>
        <v>3.181</v>
      </c>
      <c r="I8" s="66">
        <f t="shared" ref="I8:I37" si="2">RANK(H8,H$8:H$37,0)</f>
        <v>4</v>
      </c>
      <c r="J8" s="65">
        <f>VLOOKUP($A8,'Return Data'!$B$7:$R$2843,8,0)</f>
        <v>3.1126</v>
      </c>
      <c r="K8" s="66">
        <f t="shared" ref="K8:K37" si="3">RANK(J8,J$8:J$37,0)</f>
        <v>2</v>
      </c>
      <c r="L8" s="65">
        <f>VLOOKUP($A8,'Return Data'!$B$7:$R$2843,9,0)</f>
        <v>3.2147000000000001</v>
      </c>
      <c r="M8" s="66">
        <f t="shared" ref="M8:M37" si="4">RANK(L8,L$8:L$37,0)</f>
        <v>2</v>
      </c>
      <c r="N8" s="65">
        <f>VLOOKUP($A8,'Return Data'!$B$7:$R$2843,10,0)</f>
        <v>3.1055000000000001</v>
      </c>
      <c r="O8" s="66">
        <f t="shared" ref="O8:O37" si="5">RANK(N8,N$8:N$37,0)</f>
        <v>8</v>
      </c>
      <c r="P8" s="65">
        <f>VLOOKUP($A8,'Return Data'!$B$7:$R$2843,11,0)</f>
        <v>3.0266000000000002</v>
      </c>
      <c r="Q8" s="66">
        <f>RANK(P8,P$8:P$37,0)</f>
        <v>13</v>
      </c>
      <c r="R8" s="65">
        <f>VLOOKUP($A8,'Return Data'!$B$7:$R$2843,12,0)</f>
        <v>3.0604</v>
      </c>
      <c r="S8" s="66">
        <f>RANK(R8,R$8:R$37,0)</f>
        <v>13</v>
      </c>
      <c r="T8" s="65">
        <f>VLOOKUP($A8,'Return Data'!$B$7:$R$2843,13,0)</f>
        <v>3.0588000000000002</v>
      </c>
      <c r="U8" s="66">
        <f>RANK(T8,T$8:T$37,0)</f>
        <v>14</v>
      </c>
      <c r="V8" s="65">
        <f>VLOOKUP($A8,'Return Data'!$B$7:$R$2843,17,0)</f>
        <v>4.0606999999999998</v>
      </c>
      <c r="W8" s="66">
        <f t="shared" ref="W8" si="6">RANK(V8,V$8:V$37,0)</f>
        <v>3</v>
      </c>
      <c r="X8" s="65"/>
      <c r="Y8" s="66"/>
      <c r="Z8" s="65">
        <f>VLOOKUP($A8,'Return Data'!$B$7:$R$2843,16,0)</f>
        <v>4.5064000000000002</v>
      </c>
      <c r="AA8" s="67">
        <f t="shared" ref="AA8:AA37" si="7">RANK(Z8,Z$8:Z$37,0)</f>
        <v>5</v>
      </c>
    </row>
    <row r="9" spans="1:27" x14ac:dyDescent="0.3">
      <c r="A9" s="63" t="s">
        <v>1295</v>
      </c>
      <c r="B9" s="64">
        <f>VLOOKUP($A9,'Return Data'!$B$7:$R$2843,3,0)</f>
        <v>44304</v>
      </c>
      <c r="C9" s="65">
        <f>VLOOKUP($A9,'Return Data'!$B$7:$R$2843,4,0)</f>
        <v>1089.5788</v>
      </c>
      <c r="D9" s="65">
        <f>VLOOKUP($A9,'Return Data'!$B$7:$R$2843,5,0)</f>
        <v>3.1894</v>
      </c>
      <c r="E9" s="66">
        <f t="shared" si="0"/>
        <v>6</v>
      </c>
      <c r="F9" s="65">
        <f>VLOOKUP($A9,'Return Data'!$B$7:$R$2843,6,0)</f>
        <v>3.19</v>
      </c>
      <c r="G9" s="66">
        <f t="shared" si="1"/>
        <v>3</v>
      </c>
      <c r="H9" s="65">
        <f>VLOOKUP($A9,'Return Data'!$B$7:$R$2843,7,0)</f>
        <v>3.1646999999999998</v>
      </c>
      <c r="I9" s="66">
        <f t="shared" si="2"/>
        <v>6</v>
      </c>
      <c r="J9" s="65">
        <f>VLOOKUP($A9,'Return Data'!$B$7:$R$2843,8,0)</f>
        <v>3.0274999999999999</v>
      </c>
      <c r="K9" s="66">
        <f t="shared" si="3"/>
        <v>17</v>
      </c>
      <c r="L9" s="65">
        <f>VLOOKUP($A9,'Return Data'!$B$7:$R$2843,9,0)</f>
        <v>3.1614</v>
      </c>
      <c r="M9" s="66">
        <f t="shared" si="4"/>
        <v>9</v>
      </c>
      <c r="N9" s="65">
        <f>VLOOKUP($A9,'Return Data'!$B$7:$R$2843,10,0)</f>
        <v>3.0977999999999999</v>
      </c>
      <c r="O9" s="66">
        <f t="shared" si="5"/>
        <v>11</v>
      </c>
      <c r="P9" s="65">
        <f>VLOOKUP($A9,'Return Data'!$B$7:$R$2843,11,0)</f>
        <v>3.0337000000000001</v>
      </c>
      <c r="Q9" s="66">
        <f>RANK(P9,P$8:P$37,0)</f>
        <v>11</v>
      </c>
      <c r="R9" s="65">
        <f>VLOOKUP($A9,'Return Data'!$B$7:$R$2843,12,0)</f>
        <v>3.0743999999999998</v>
      </c>
      <c r="S9" s="66">
        <f>RANK(R9,R$8:R$37,0)</f>
        <v>12</v>
      </c>
      <c r="T9" s="65">
        <f>VLOOKUP($A9,'Return Data'!$B$7:$R$2843,13,0)</f>
        <v>3.0945999999999998</v>
      </c>
      <c r="U9" s="66">
        <f>RANK(T9,T$8:T$37,0)</f>
        <v>7</v>
      </c>
      <c r="V9" s="65"/>
      <c r="W9" s="66"/>
      <c r="X9" s="65"/>
      <c r="Y9" s="66"/>
      <c r="Z9" s="65">
        <f>VLOOKUP($A9,'Return Data'!$B$7:$R$2843,16,0)</f>
        <v>4.1782000000000004</v>
      </c>
      <c r="AA9" s="67">
        <f t="shared" si="7"/>
        <v>12</v>
      </c>
    </row>
    <row r="10" spans="1:27" x14ac:dyDescent="0.3">
      <c r="A10" s="63" t="s">
        <v>1297</v>
      </c>
      <c r="B10" s="64">
        <f>VLOOKUP($A10,'Return Data'!$B$7:$R$2843,3,0)</f>
        <v>44304</v>
      </c>
      <c r="C10" s="65">
        <f>VLOOKUP($A10,'Return Data'!$B$7:$R$2843,4,0)</f>
        <v>1082.6124</v>
      </c>
      <c r="D10" s="65">
        <f>VLOOKUP($A10,'Return Data'!$B$7:$R$2843,5,0)</f>
        <v>3.1728000000000001</v>
      </c>
      <c r="E10" s="66">
        <f t="shared" si="0"/>
        <v>8</v>
      </c>
      <c r="F10" s="65">
        <f>VLOOKUP($A10,'Return Data'!$B$7:$R$2843,6,0)</f>
        <v>3.1621000000000001</v>
      </c>
      <c r="G10" s="66">
        <f t="shared" si="1"/>
        <v>10</v>
      </c>
      <c r="H10" s="65">
        <f>VLOOKUP($A10,'Return Data'!$B$7:$R$2843,7,0)</f>
        <v>3.1354000000000002</v>
      </c>
      <c r="I10" s="66">
        <f t="shared" si="2"/>
        <v>13</v>
      </c>
      <c r="J10" s="65">
        <f>VLOOKUP($A10,'Return Data'!$B$7:$R$2843,8,0)</f>
        <v>3.0819999999999999</v>
      </c>
      <c r="K10" s="66">
        <f t="shared" si="3"/>
        <v>6</v>
      </c>
      <c r="L10" s="65">
        <f>VLOOKUP($A10,'Return Data'!$B$7:$R$2843,9,0)</f>
        <v>3.1389999999999998</v>
      </c>
      <c r="M10" s="66">
        <f t="shared" si="4"/>
        <v>13</v>
      </c>
      <c r="N10" s="65">
        <f>VLOOKUP($A10,'Return Data'!$B$7:$R$2843,10,0)</f>
        <v>3.1162000000000001</v>
      </c>
      <c r="O10" s="66">
        <f t="shared" si="5"/>
        <v>6</v>
      </c>
      <c r="P10" s="65">
        <f>VLOOKUP($A10,'Return Data'!$B$7:$R$2843,11,0)</f>
        <v>3.0575999999999999</v>
      </c>
      <c r="Q10" s="66">
        <f>RANK(P10,P$8:P$37,0)</f>
        <v>5</v>
      </c>
      <c r="R10" s="65">
        <f>VLOOKUP($A10,'Return Data'!$B$7:$R$2843,12,0)</f>
        <v>3.0937999999999999</v>
      </c>
      <c r="S10" s="66">
        <f>RANK(R10,R$8:R$37,0)</f>
        <v>6</v>
      </c>
      <c r="T10" s="65">
        <f>VLOOKUP($A10,'Return Data'!$B$7:$R$2843,13,0)</f>
        <v>3.0973999999999999</v>
      </c>
      <c r="U10" s="66">
        <f>RANK(T10,T$8:T$37,0)</f>
        <v>6</v>
      </c>
      <c r="V10" s="65"/>
      <c r="W10" s="66"/>
      <c r="X10" s="65"/>
      <c r="Y10" s="66"/>
      <c r="Z10" s="65">
        <f>VLOOKUP($A10,'Return Data'!$B$7:$R$2843,16,0)</f>
        <v>4.0739000000000001</v>
      </c>
      <c r="AA10" s="67">
        <f t="shared" si="7"/>
        <v>15</v>
      </c>
    </row>
    <row r="11" spans="1:27" x14ac:dyDescent="0.3">
      <c r="A11" s="63" t="s">
        <v>1299</v>
      </c>
      <c r="B11" s="64">
        <f>VLOOKUP($A11,'Return Data'!$B$7:$R$2843,3,0)</f>
        <v>44304</v>
      </c>
      <c r="C11" s="65">
        <f>VLOOKUP($A11,'Return Data'!$B$7:$R$2843,4,0)</f>
        <v>1084.9131</v>
      </c>
      <c r="D11" s="65">
        <f>VLOOKUP($A11,'Return Data'!$B$7:$R$2843,5,0)</f>
        <v>3.1478999999999999</v>
      </c>
      <c r="E11" s="66">
        <f t="shared" si="0"/>
        <v>14</v>
      </c>
      <c r="F11" s="65">
        <f>VLOOKUP($A11,'Return Data'!$B$7:$R$2843,6,0)</f>
        <v>3.1408</v>
      </c>
      <c r="G11" s="66">
        <f t="shared" si="1"/>
        <v>15</v>
      </c>
      <c r="H11" s="65">
        <f>VLOOKUP($A11,'Return Data'!$B$7:$R$2843,7,0)</f>
        <v>3.1206</v>
      </c>
      <c r="I11" s="66">
        <f t="shared" si="2"/>
        <v>15</v>
      </c>
      <c r="J11" s="65">
        <f>VLOOKUP($A11,'Return Data'!$B$7:$R$2843,8,0)</f>
        <v>2.9952999999999999</v>
      </c>
      <c r="K11" s="66">
        <f t="shared" si="3"/>
        <v>26</v>
      </c>
      <c r="L11" s="65">
        <f>VLOOKUP($A11,'Return Data'!$B$7:$R$2843,9,0)</f>
        <v>3.1048</v>
      </c>
      <c r="M11" s="66">
        <f t="shared" si="4"/>
        <v>24</v>
      </c>
      <c r="N11" s="65">
        <f>VLOOKUP($A11,'Return Data'!$B$7:$R$2843,10,0)</f>
        <v>3.0901999999999998</v>
      </c>
      <c r="O11" s="66">
        <f t="shared" si="5"/>
        <v>12</v>
      </c>
      <c r="P11" s="65">
        <f>VLOOKUP($A11,'Return Data'!$B$7:$R$2843,11,0)</f>
        <v>3.0507</v>
      </c>
      <c r="Q11" s="66">
        <f>RANK(P11,P$8:P$37,0)</f>
        <v>8</v>
      </c>
      <c r="R11" s="65">
        <f>VLOOKUP($A11,'Return Data'!$B$7:$R$2843,12,0)</f>
        <v>3.0760000000000001</v>
      </c>
      <c r="S11" s="66">
        <f>RANK(R11,R$8:R$37,0)</f>
        <v>11</v>
      </c>
      <c r="T11" s="65">
        <f>VLOOKUP($A11,'Return Data'!$B$7:$R$2843,13,0)</f>
        <v>3.0787</v>
      </c>
      <c r="U11" s="66">
        <f>RANK(T11,T$8:T$37,0)</f>
        <v>10</v>
      </c>
      <c r="V11" s="65"/>
      <c r="W11" s="66"/>
      <c r="X11" s="65"/>
      <c r="Y11" s="66"/>
      <c r="Z11" s="65">
        <f>VLOOKUP($A11,'Return Data'!$B$7:$R$2843,16,0)</f>
        <v>4.1075999999999997</v>
      </c>
      <c r="AA11" s="67">
        <f t="shared" si="7"/>
        <v>14</v>
      </c>
    </row>
    <row r="12" spans="1:27" x14ac:dyDescent="0.3">
      <c r="A12" s="63" t="s">
        <v>1301</v>
      </c>
      <c r="B12" s="64">
        <f>VLOOKUP($A12,'Return Data'!$B$7:$R$2843,3,0)</f>
        <v>44304</v>
      </c>
      <c r="C12" s="65">
        <f>VLOOKUP($A12,'Return Data'!$B$7:$R$2843,4,0)</f>
        <v>1042.4764</v>
      </c>
      <c r="D12" s="65">
        <f>VLOOKUP($A12,'Return Data'!$B$7:$R$2843,5,0)</f>
        <v>3.1478999999999999</v>
      </c>
      <c r="E12" s="66">
        <f t="shared" si="0"/>
        <v>14</v>
      </c>
      <c r="F12" s="65">
        <f>VLOOKUP($A12,'Return Data'!$B$7:$R$2843,6,0)</f>
        <v>3.1484999999999999</v>
      </c>
      <c r="G12" s="66">
        <f t="shared" si="1"/>
        <v>13</v>
      </c>
      <c r="H12" s="65">
        <f>VLOOKUP($A12,'Return Data'!$B$7:$R$2843,7,0)</f>
        <v>3.1766000000000001</v>
      </c>
      <c r="I12" s="66">
        <f t="shared" si="2"/>
        <v>5</v>
      </c>
      <c r="J12" s="65">
        <f>VLOOKUP($A12,'Return Data'!$B$7:$R$2843,8,0)</f>
        <v>3.1002999999999998</v>
      </c>
      <c r="K12" s="66">
        <f t="shared" si="3"/>
        <v>3</v>
      </c>
      <c r="L12" s="65">
        <f>VLOOKUP($A12,'Return Data'!$B$7:$R$2843,9,0)</f>
        <v>3.1747999999999998</v>
      </c>
      <c r="M12" s="66">
        <f t="shared" si="4"/>
        <v>6</v>
      </c>
      <c r="N12" s="65">
        <f>VLOOKUP($A12,'Return Data'!$B$7:$R$2843,10,0)</f>
        <v>3.1324000000000001</v>
      </c>
      <c r="O12" s="66">
        <f t="shared" si="5"/>
        <v>3</v>
      </c>
      <c r="P12" s="65">
        <f>VLOOKUP($A12,'Return Data'!$B$7:$R$2843,11,0)</f>
        <v>3.1006999999999998</v>
      </c>
      <c r="Q12" s="66">
        <f t="shared" ref="Q12:Q37" si="8">RANK(P12,P$8:P$37,0)</f>
        <v>1</v>
      </c>
      <c r="R12" s="65">
        <f>VLOOKUP($A12,'Return Data'!$B$7:$R$2843,12,0)</f>
        <v>3.1596000000000002</v>
      </c>
      <c r="S12" s="66">
        <f t="shared" ref="S12" si="9">RANK(R12,R$8:R$37,0)</f>
        <v>1</v>
      </c>
      <c r="T12" s="65"/>
      <c r="U12" s="66"/>
      <c r="V12" s="65"/>
      <c r="W12" s="66"/>
      <c r="X12" s="65"/>
      <c r="Y12" s="66"/>
      <c r="Z12" s="65">
        <f>VLOOKUP($A12,'Return Data'!$B$7:$R$2843,16,0)</f>
        <v>3.4521999999999999</v>
      </c>
      <c r="AA12" s="67">
        <f t="shared" si="7"/>
        <v>28</v>
      </c>
    </row>
    <row r="13" spans="1:27" x14ac:dyDescent="0.3">
      <c r="A13" s="63" t="s">
        <v>1303</v>
      </c>
      <c r="B13" s="64">
        <f>VLOOKUP($A13,'Return Data'!$B$7:$R$2843,3,0)</f>
        <v>44304</v>
      </c>
      <c r="C13" s="65">
        <f>VLOOKUP($A13,'Return Data'!$B$7:$R$2843,4,0)</f>
        <v>1067.3792000000001</v>
      </c>
      <c r="D13" s="65">
        <f>VLOOKUP($A13,'Return Data'!$B$7:$R$2843,5,0)</f>
        <v>3.1120999999999999</v>
      </c>
      <c r="E13" s="66">
        <f t="shared" si="0"/>
        <v>22</v>
      </c>
      <c r="F13" s="65">
        <f>VLOOKUP($A13,'Return Data'!$B$7:$R$2843,6,0)</f>
        <v>3.1126</v>
      </c>
      <c r="G13" s="66">
        <f t="shared" si="1"/>
        <v>21</v>
      </c>
      <c r="H13" s="65">
        <f>VLOOKUP($A13,'Return Data'!$B$7:$R$2843,7,0)</f>
        <v>3.2105000000000001</v>
      </c>
      <c r="I13" s="66">
        <f t="shared" si="2"/>
        <v>3</v>
      </c>
      <c r="J13" s="65">
        <f>VLOOKUP($A13,'Return Data'!$B$7:$R$2843,8,0)</f>
        <v>3.0629</v>
      </c>
      <c r="K13" s="66">
        <f t="shared" si="3"/>
        <v>8</v>
      </c>
      <c r="L13" s="65">
        <f>VLOOKUP($A13,'Return Data'!$B$7:$R$2843,9,0)</f>
        <v>3.1373000000000002</v>
      </c>
      <c r="M13" s="66">
        <f t="shared" si="4"/>
        <v>14</v>
      </c>
      <c r="N13" s="65">
        <f>VLOOKUP($A13,'Return Data'!$B$7:$R$2843,10,0)</f>
        <v>3.056</v>
      </c>
      <c r="O13" s="66">
        <f t="shared" si="5"/>
        <v>24</v>
      </c>
      <c r="P13" s="65">
        <f>VLOOKUP($A13,'Return Data'!$B$7:$R$2843,11,0)</f>
        <v>3.0057</v>
      </c>
      <c r="Q13" s="66">
        <f t="shared" si="8"/>
        <v>18</v>
      </c>
      <c r="R13" s="65">
        <f>VLOOKUP($A13,'Return Data'!$B$7:$R$2843,12,0)</f>
        <v>3.0476999999999999</v>
      </c>
      <c r="S13" s="66">
        <f t="shared" ref="S13:S37" si="10">RANK(R13,R$8:R$37,0)</f>
        <v>18</v>
      </c>
      <c r="T13" s="65">
        <f>VLOOKUP($A13,'Return Data'!$B$7:$R$2843,13,0)</f>
        <v>3.0775000000000001</v>
      </c>
      <c r="U13" s="66">
        <f t="shared" ref="U13:U37" si="11">RANK(T13,T$8:T$37,0)</f>
        <v>11</v>
      </c>
      <c r="V13" s="65"/>
      <c r="W13" s="66"/>
      <c r="X13" s="65"/>
      <c r="Y13" s="66"/>
      <c r="Z13" s="65">
        <f>VLOOKUP($A13,'Return Data'!$B$7:$R$2843,16,0)</f>
        <v>3.8136000000000001</v>
      </c>
      <c r="AA13" s="67">
        <f t="shared" si="7"/>
        <v>21</v>
      </c>
    </row>
    <row r="14" spans="1:27" x14ac:dyDescent="0.3">
      <c r="A14" s="63" t="s">
        <v>1305</v>
      </c>
      <c r="B14" s="64">
        <f>VLOOKUP($A14,'Return Data'!$B$7:$R$2843,3,0)</f>
        <v>44304</v>
      </c>
      <c r="C14" s="65">
        <f>VLOOKUP($A14,'Return Data'!$B$7:$R$2843,4,0)</f>
        <v>1103.9103</v>
      </c>
      <c r="D14" s="65">
        <f>VLOOKUP($A14,'Return Data'!$B$7:$R$2843,5,0)</f>
        <v>3.1036000000000001</v>
      </c>
      <c r="E14" s="66">
        <f t="shared" si="0"/>
        <v>26</v>
      </c>
      <c r="F14" s="65">
        <f>VLOOKUP($A14,'Return Data'!$B$7:$R$2843,6,0)</f>
        <v>3.1011000000000002</v>
      </c>
      <c r="G14" s="66">
        <f t="shared" si="1"/>
        <v>26</v>
      </c>
      <c r="H14" s="65">
        <f>VLOOKUP($A14,'Return Data'!$B$7:$R$2843,7,0)</f>
        <v>3.0929000000000002</v>
      </c>
      <c r="I14" s="66">
        <f t="shared" si="2"/>
        <v>23</v>
      </c>
      <c r="J14" s="65">
        <f>VLOOKUP($A14,'Return Data'!$B$7:$R$2843,8,0)</f>
        <v>3.0175000000000001</v>
      </c>
      <c r="K14" s="66">
        <f t="shared" si="3"/>
        <v>20</v>
      </c>
      <c r="L14" s="65">
        <f>VLOOKUP($A14,'Return Data'!$B$7:$R$2843,9,0)</f>
        <v>3.1154000000000002</v>
      </c>
      <c r="M14" s="66">
        <f t="shared" si="4"/>
        <v>21</v>
      </c>
      <c r="N14" s="65">
        <f>VLOOKUP($A14,'Return Data'!$B$7:$R$2843,10,0)</f>
        <v>3.0590999999999999</v>
      </c>
      <c r="O14" s="66">
        <f t="shared" si="5"/>
        <v>23</v>
      </c>
      <c r="P14" s="65">
        <f>VLOOKUP($A14,'Return Data'!$B$7:$R$2843,11,0)</f>
        <v>3.0272000000000001</v>
      </c>
      <c r="Q14" s="66">
        <f t="shared" si="8"/>
        <v>12</v>
      </c>
      <c r="R14" s="65">
        <f>VLOOKUP($A14,'Return Data'!$B$7:$R$2843,12,0)</f>
        <v>3.0779000000000001</v>
      </c>
      <c r="S14" s="66">
        <f t="shared" si="10"/>
        <v>10</v>
      </c>
      <c r="T14" s="65">
        <f>VLOOKUP($A14,'Return Data'!$B$7:$R$2843,13,0)</f>
        <v>3.1204000000000001</v>
      </c>
      <c r="U14" s="66">
        <f t="shared" si="11"/>
        <v>4</v>
      </c>
      <c r="V14" s="65"/>
      <c r="W14" s="66"/>
      <c r="X14" s="65"/>
      <c r="Y14" s="66"/>
      <c r="Z14" s="65">
        <f>VLOOKUP($A14,'Return Data'!$B$7:$R$2843,16,0)</f>
        <v>4.4351000000000003</v>
      </c>
      <c r="AA14" s="67">
        <f t="shared" si="7"/>
        <v>8</v>
      </c>
    </row>
    <row r="15" spans="1:27" x14ac:dyDescent="0.3">
      <c r="A15" s="63" t="s">
        <v>1307</v>
      </c>
      <c r="B15" s="64">
        <f>VLOOKUP($A15,'Return Data'!$B$7:$R$2843,3,0)</f>
        <v>44304</v>
      </c>
      <c r="C15" s="65">
        <f>VLOOKUP($A15,'Return Data'!$B$7:$R$2843,4,0)</f>
        <v>1069.2645</v>
      </c>
      <c r="D15" s="65">
        <f>VLOOKUP($A15,'Return Data'!$B$7:$R$2843,5,0)</f>
        <v>3.0929000000000002</v>
      </c>
      <c r="E15" s="66">
        <f t="shared" si="0"/>
        <v>27</v>
      </c>
      <c r="F15" s="65">
        <f>VLOOKUP($A15,'Return Data'!$B$7:$R$2843,6,0)</f>
        <v>3.0922999999999998</v>
      </c>
      <c r="G15" s="66">
        <f t="shared" si="1"/>
        <v>27</v>
      </c>
      <c r="H15" s="65">
        <f>VLOOKUP($A15,'Return Data'!$B$7:$R$2843,7,0)</f>
        <v>3.0848</v>
      </c>
      <c r="I15" s="66">
        <f t="shared" si="2"/>
        <v>25</v>
      </c>
      <c r="J15" s="65">
        <f>VLOOKUP($A15,'Return Data'!$B$7:$R$2843,8,0)</f>
        <v>2.8877000000000002</v>
      </c>
      <c r="K15" s="66">
        <f t="shared" si="3"/>
        <v>30</v>
      </c>
      <c r="L15" s="65">
        <f>VLOOKUP($A15,'Return Data'!$B$7:$R$2843,9,0)</f>
        <v>3.0571999999999999</v>
      </c>
      <c r="M15" s="66">
        <f t="shared" si="4"/>
        <v>28</v>
      </c>
      <c r="N15" s="65">
        <f>VLOOKUP($A15,'Return Data'!$B$7:$R$2843,10,0)</f>
        <v>3.0621</v>
      </c>
      <c r="O15" s="66">
        <f t="shared" si="5"/>
        <v>19</v>
      </c>
      <c r="P15" s="65">
        <f>VLOOKUP($A15,'Return Data'!$B$7:$R$2843,11,0)</f>
        <v>3.0512000000000001</v>
      </c>
      <c r="Q15" s="66">
        <f t="shared" si="8"/>
        <v>7</v>
      </c>
      <c r="R15" s="65">
        <f>VLOOKUP($A15,'Return Data'!$B$7:$R$2843,12,0)</f>
        <v>3.1187</v>
      </c>
      <c r="S15" s="66">
        <f t="shared" si="10"/>
        <v>3</v>
      </c>
      <c r="T15" s="65">
        <f>VLOOKUP($A15,'Return Data'!$B$7:$R$2843,13,0)</f>
        <v>3.1598000000000002</v>
      </c>
      <c r="U15" s="66">
        <f t="shared" si="11"/>
        <v>2</v>
      </c>
      <c r="V15" s="65"/>
      <c r="W15" s="66"/>
      <c r="X15" s="65"/>
      <c r="Y15" s="66"/>
      <c r="Z15" s="65">
        <f>VLOOKUP($A15,'Return Data'!$B$7:$R$2843,16,0)</f>
        <v>3.9217</v>
      </c>
      <c r="AA15" s="67">
        <f t="shared" si="7"/>
        <v>18</v>
      </c>
    </row>
    <row r="16" spans="1:27" x14ac:dyDescent="0.3">
      <c r="A16" s="63" t="s">
        <v>1310</v>
      </c>
      <c r="B16" s="64">
        <f>VLOOKUP($A16,'Return Data'!$B$7:$R$2843,3,0)</f>
        <v>44304</v>
      </c>
      <c r="C16" s="65">
        <f>VLOOKUP($A16,'Return Data'!$B$7:$R$2843,4,0)</f>
        <v>1077.1554000000001</v>
      </c>
      <c r="D16" s="65">
        <f>VLOOKUP($A16,'Return Data'!$B$7:$R$2843,5,0)</f>
        <v>3.0790000000000002</v>
      </c>
      <c r="E16" s="66">
        <f t="shared" si="0"/>
        <v>28</v>
      </c>
      <c r="F16" s="65">
        <f>VLOOKUP($A16,'Return Data'!$B$7:$R$2843,6,0)</f>
        <v>3.0764999999999998</v>
      </c>
      <c r="G16" s="66">
        <f t="shared" si="1"/>
        <v>28</v>
      </c>
      <c r="H16" s="65">
        <f>VLOOKUP($A16,'Return Data'!$B$7:$R$2843,7,0)</f>
        <v>3.0573000000000001</v>
      </c>
      <c r="I16" s="66">
        <f t="shared" si="2"/>
        <v>29</v>
      </c>
      <c r="J16" s="65">
        <f>VLOOKUP($A16,'Return Data'!$B$7:$R$2843,8,0)</f>
        <v>3.0078999999999998</v>
      </c>
      <c r="K16" s="66">
        <f t="shared" si="3"/>
        <v>24</v>
      </c>
      <c r="L16" s="65">
        <f>VLOOKUP($A16,'Return Data'!$B$7:$R$2843,9,0)</f>
        <v>3.0956000000000001</v>
      </c>
      <c r="M16" s="66">
        <f t="shared" si="4"/>
        <v>25</v>
      </c>
      <c r="N16" s="65">
        <f>VLOOKUP($A16,'Return Data'!$B$7:$R$2843,10,0)</f>
        <v>3.0196999999999998</v>
      </c>
      <c r="O16" s="66">
        <f t="shared" si="5"/>
        <v>27</v>
      </c>
      <c r="P16" s="65">
        <f>VLOOKUP($A16,'Return Data'!$B$7:$R$2843,11,0)</f>
        <v>2.9559000000000002</v>
      </c>
      <c r="Q16" s="66">
        <f t="shared" si="8"/>
        <v>28</v>
      </c>
      <c r="R16" s="65">
        <f>VLOOKUP($A16,'Return Data'!$B$7:$R$2843,12,0)</f>
        <v>3.0021</v>
      </c>
      <c r="S16" s="66">
        <f t="shared" si="10"/>
        <v>27</v>
      </c>
      <c r="T16" s="65">
        <f>VLOOKUP($A16,'Return Data'!$B$7:$R$2843,13,0)</f>
        <v>2.9689999999999999</v>
      </c>
      <c r="U16" s="66">
        <f t="shared" si="11"/>
        <v>26</v>
      </c>
      <c r="V16" s="65"/>
      <c r="W16" s="66"/>
      <c r="X16" s="65"/>
      <c r="Y16" s="66"/>
      <c r="Z16" s="65">
        <f>VLOOKUP($A16,'Return Data'!$B$7:$R$2843,16,0)</f>
        <v>3.8892000000000002</v>
      </c>
      <c r="AA16" s="67">
        <f t="shared" si="7"/>
        <v>19</v>
      </c>
    </row>
    <row r="17" spans="1:27" x14ac:dyDescent="0.3">
      <c r="A17" s="63" t="s">
        <v>1312</v>
      </c>
      <c r="B17" s="64">
        <f>VLOOKUP($A17,'Return Data'!$B$7:$R$2843,3,0)</f>
        <v>44304</v>
      </c>
      <c r="C17" s="65">
        <f>VLOOKUP($A17,'Return Data'!$B$7:$R$2843,4,0)</f>
        <v>3062.7035999999998</v>
      </c>
      <c r="D17" s="65">
        <f>VLOOKUP($A17,'Return Data'!$B$7:$R$2843,5,0)</f>
        <v>3.12</v>
      </c>
      <c r="E17" s="66">
        <f t="shared" si="0"/>
        <v>19</v>
      </c>
      <c r="F17" s="65">
        <f>VLOOKUP($A17,'Return Data'!$B$7:$R$2843,6,0)</f>
        <v>3.1017000000000001</v>
      </c>
      <c r="G17" s="66">
        <f t="shared" si="1"/>
        <v>25</v>
      </c>
      <c r="H17" s="65">
        <f>VLOOKUP($A17,'Return Data'!$B$7:$R$2843,7,0)</f>
        <v>3.1082999999999998</v>
      </c>
      <c r="I17" s="66">
        <f t="shared" si="2"/>
        <v>19</v>
      </c>
      <c r="J17" s="65">
        <f>VLOOKUP($A17,'Return Data'!$B$7:$R$2843,8,0)</f>
        <v>3.0142000000000002</v>
      </c>
      <c r="K17" s="66">
        <f t="shared" si="3"/>
        <v>21</v>
      </c>
      <c r="L17" s="65">
        <f>VLOOKUP($A17,'Return Data'!$B$7:$R$2843,9,0)</f>
        <v>3.1179999999999999</v>
      </c>
      <c r="M17" s="66">
        <f t="shared" si="4"/>
        <v>19</v>
      </c>
      <c r="N17" s="65">
        <f>VLOOKUP($A17,'Return Data'!$B$7:$R$2843,10,0)</f>
        <v>3.0556000000000001</v>
      </c>
      <c r="O17" s="66">
        <f t="shared" si="5"/>
        <v>25</v>
      </c>
      <c r="P17" s="65">
        <f>VLOOKUP($A17,'Return Data'!$B$7:$R$2843,11,0)</f>
        <v>2.9868999999999999</v>
      </c>
      <c r="Q17" s="66">
        <f t="shared" si="8"/>
        <v>25</v>
      </c>
      <c r="R17" s="65">
        <f>VLOOKUP($A17,'Return Data'!$B$7:$R$2843,12,0)</f>
        <v>3.0293000000000001</v>
      </c>
      <c r="S17" s="66">
        <f t="shared" si="10"/>
        <v>25</v>
      </c>
      <c r="T17" s="65">
        <f>VLOOKUP($A17,'Return Data'!$B$7:$R$2843,13,0)</f>
        <v>3.0240999999999998</v>
      </c>
      <c r="U17" s="66">
        <f t="shared" si="11"/>
        <v>23</v>
      </c>
      <c r="V17" s="65">
        <f>VLOOKUP($A17,'Return Data'!$B$7:$R$2843,17,0)</f>
        <v>4.0147000000000004</v>
      </c>
      <c r="W17" s="66">
        <f>RANK(V17,V$8:V$37,0)</f>
        <v>5</v>
      </c>
      <c r="X17" s="65">
        <f>VLOOKUP($A17,'Return Data'!$B$7:$R$2843,14,0)</f>
        <v>4.7670000000000003</v>
      </c>
      <c r="Y17" s="66">
        <f>RANK(X17,X$8:X$37,0)</f>
        <v>3</v>
      </c>
      <c r="Z17" s="65">
        <f>VLOOKUP($A17,'Return Data'!$B$7:$R$2843,16,0)</f>
        <v>6.2991999999999999</v>
      </c>
      <c r="AA17" s="67">
        <f t="shared" si="7"/>
        <v>4</v>
      </c>
    </row>
    <row r="18" spans="1:27" x14ac:dyDescent="0.3">
      <c r="A18" s="63" t="s">
        <v>1313</v>
      </c>
      <c r="B18" s="64">
        <f>VLOOKUP($A18,'Return Data'!$B$7:$R$2843,3,0)</f>
        <v>44304</v>
      </c>
      <c r="C18" s="65">
        <f>VLOOKUP($A18,'Return Data'!$B$7:$R$2843,4,0)</f>
        <v>1077.7782999999999</v>
      </c>
      <c r="D18" s="65">
        <f>VLOOKUP($A18,'Return Data'!$B$7:$R$2843,5,0)</f>
        <v>3.2042999999999999</v>
      </c>
      <c r="E18" s="66">
        <f t="shared" si="0"/>
        <v>4</v>
      </c>
      <c r="F18" s="65">
        <f>VLOOKUP($A18,'Return Data'!$B$7:$R$2843,6,0)</f>
        <v>3.1865000000000001</v>
      </c>
      <c r="G18" s="66">
        <f t="shared" si="1"/>
        <v>4</v>
      </c>
      <c r="H18" s="65">
        <f>VLOOKUP($A18,'Return Data'!$B$7:$R$2843,7,0)</f>
        <v>3.15</v>
      </c>
      <c r="I18" s="66">
        <f t="shared" si="2"/>
        <v>9</v>
      </c>
      <c r="J18" s="65">
        <f>VLOOKUP($A18,'Return Data'!$B$7:$R$2843,8,0)</f>
        <v>3.0771999999999999</v>
      </c>
      <c r="K18" s="66">
        <f t="shared" si="3"/>
        <v>7</v>
      </c>
      <c r="L18" s="65">
        <f>VLOOKUP($A18,'Return Data'!$B$7:$R$2843,9,0)</f>
        <v>3.1745000000000001</v>
      </c>
      <c r="M18" s="66">
        <f t="shared" si="4"/>
        <v>7</v>
      </c>
      <c r="N18" s="65">
        <f>VLOOKUP($A18,'Return Data'!$B$7:$R$2843,10,0)</f>
        <v>3.1461999999999999</v>
      </c>
      <c r="O18" s="66">
        <f t="shared" si="5"/>
        <v>1</v>
      </c>
      <c r="P18" s="65">
        <f>VLOOKUP($A18,'Return Data'!$B$7:$R$2843,11,0)</f>
        <v>3.0739000000000001</v>
      </c>
      <c r="Q18" s="66">
        <f t="shared" si="8"/>
        <v>3</v>
      </c>
      <c r="R18" s="65">
        <f>VLOOKUP($A18,'Return Data'!$B$7:$R$2843,12,0)</f>
        <v>3.1151</v>
      </c>
      <c r="S18" s="66">
        <f t="shared" si="10"/>
        <v>4</v>
      </c>
      <c r="T18" s="65">
        <f>VLOOKUP($A18,'Return Data'!$B$7:$R$2843,13,0)</f>
        <v>3.1181000000000001</v>
      </c>
      <c r="U18" s="66">
        <f t="shared" si="11"/>
        <v>5</v>
      </c>
      <c r="V18" s="65"/>
      <c r="W18" s="66"/>
      <c r="X18" s="65"/>
      <c r="Y18" s="66"/>
      <c r="Z18" s="65">
        <f>VLOOKUP($A18,'Return Data'!$B$7:$R$2843,16,0)</f>
        <v>3.9916</v>
      </c>
      <c r="AA18" s="67">
        <f t="shared" si="7"/>
        <v>17</v>
      </c>
    </row>
    <row r="19" spans="1:27" x14ac:dyDescent="0.3">
      <c r="A19" s="63" t="s">
        <v>1316</v>
      </c>
      <c r="B19" s="64">
        <f>VLOOKUP($A19,'Return Data'!$B$7:$R$2843,3,0)</f>
        <v>44304</v>
      </c>
      <c r="C19" s="65">
        <f>VLOOKUP($A19,'Return Data'!$B$7:$R$2843,4,0)</f>
        <v>111.1512</v>
      </c>
      <c r="D19" s="65">
        <f>VLOOKUP($A19,'Return Data'!$B$7:$R$2843,5,0)</f>
        <v>3.1366000000000001</v>
      </c>
      <c r="E19" s="66">
        <f t="shared" si="0"/>
        <v>16</v>
      </c>
      <c r="F19" s="65">
        <f>VLOOKUP($A19,'Return Data'!$B$7:$R$2843,6,0)</f>
        <v>3.1314000000000002</v>
      </c>
      <c r="G19" s="66">
        <f t="shared" si="1"/>
        <v>17</v>
      </c>
      <c r="H19" s="65">
        <f>VLOOKUP($A19,'Return Data'!$B$7:$R$2843,7,0)</f>
        <v>3.1074000000000002</v>
      </c>
      <c r="I19" s="66">
        <f t="shared" si="2"/>
        <v>20</v>
      </c>
      <c r="J19" s="65">
        <f>VLOOKUP($A19,'Return Data'!$B$7:$R$2843,8,0)</f>
        <v>3.0293000000000001</v>
      </c>
      <c r="K19" s="66">
        <f t="shared" si="3"/>
        <v>16</v>
      </c>
      <c r="L19" s="65">
        <f>VLOOKUP($A19,'Return Data'!$B$7:$R$2843,9,0)</f>
        <v>3.1545000000000001</v>
      </c>
      <c r="M19" s="66">
        <f t="shared" si="4"/>
        <v>10</v>
      </c>
      <c r="N19" s="65">
        <f>VLOOKUP($A19,'Return Data'!$B$7:$R$2843,10,0)</f>
        <v>3.0712000000000002</v>
      </c>
      <c r="O19" s="66">
        <f t="shared" si="5"/>
        <v>15</v>
      </c>
      <c r="P19" s="65">
        <f>VLOOKUP($A19,'Return Data'!$B$7:$R$2843,11,0)</f>
        <v>3.0024000000000002</v>
      </c>
      <c r="Q19" s="66">
        <f t="shared" si="8"/>
        <v>20</v>
      </c>
      <c r="R19" s="65">
        <f>VLOOKUP($A19,'Return Data'!$B$7:$R$2843,12,0)</f>
        <v>3.0417000000000001</v>
      </c>
      <c r="S19" s="66">
        <f t="shared" si="10"/>
        <v>21</v>
      </c>
      <c r="T19" s="65">
        <f>VLOOKUP($A19,'Return Data'!$B$7:$R$2843,13,0)</f>
        <v>3.0333000000000001</v>
      </c>
      <c r="U19" s="66">
        <f t="shared" si="11"/>
        <v>20</v>
      </c>
      <c r="V19" s="65"/>
      <c r="W19" s="66"/>
      <c r="X19" s="65"/>
      <c r="Y19" s="66"/>
      <c r="Z19" s="65">
        <f>VLOOKUP($A19,'Return Data'!$B$7:$R$2843,16,0)</f>
        <v>4.4499000000000004</v>
      </c>
      <c r="AA19" s="67">
        <f t="shared" si="7"/>
        <v>7</v>
      </c>
    </row>
    <row r="20" spans="1:27" x14ac:dyDescent="0.3">
      <c r="A20" s="63" t="s">
        <v>1317</v>
      </c>
      <c r="B20" s="64">
        <f>VLOOKUP($A20,'Return Data'!$B$7:$R$2843,3,0)</f>
        <v>44304</v>
      </c>
      <c r="C20" s="65">
        <f>VLOOKUP($A20,'Return Data'!$B$7:$R$2843,4,0)</f>
        <v>1099.5595000000001</v>
      </c>
      <c r="D20" s="65">
        <f>VLOOKUP($A20,'Return Data'!$B$7:$R$2843,5,0)</f>
        <v>3.1272000000000002</v>
      </c>
      <c r="E20" s="66">
        <f t="shared" si="0"/>
        <v>18</v>
      </c>
      <c r="F20" s="65">
        <f>VLOOKUP($A20,'Return Data'!$B$7:$R$2843,6,0)</f>
        <v>3.13</v>
      </c>
      <c r="G20" s="66">
        <f t="shared" si="1"/>
        <v>18</v>
      </c>
      <c r="H20" s="65">
        <f>VLOOKUP($A20,'Return Data'!$B$7:$R$2843,7,0)</f>
        <v>3.2504</v>
      </c>
      <c r="I20" s="66">
        <f t="shared" si="2"/>
        <v>1</v>
      </c>
      <c r="J20" s="65">
        <f>VLOOKUP($A20,'Return Data'!$B$7:$R$2843,8,0)</f>
        <v>3.0459000000000001</v>
      </c>
      <c r="K20" s="66">
        <f t="shared" si="3"/>
        <v>11</v>
      </c>
      <c r="L20" s="65">
        <f>VLOOKUP($A20,'Return Data'!$B$7:$R$2843,9,0)</f>
        <v>3.1351</v>
      </c>
      <c r="M20" s="66">
        <f t="shared" si="4"/>
        <v>15</v>
      </c>
      <c r="N20" s="65">
        <f>VLOOKUP($A20,'Return Data'!$B$7:$R$2843,10,0)</f>
        <v>3.0619999999999998</v>
      </c>
      <c r="O20" s="66">
        <f t="shared" si="5"/>
        <v>20</v>
      </c>
      <c r="P20" s="65">
        <f>VLOOKUP($A20,'Return Data'!$B$7:$R$2843,11,0)</f>
        <v>2.9975000000000001</v>
      </c>
      <c r="Q20" s="66">
        <f t="shared" si="8"/>
        <v>22</v>
      </c>
      <c r="R20" s="65">
        <f>VLOOKUP($A20,'Return Data'!$B$7:$R$2843,12,0)</f>
        <v>3.048</v>
      </c>
      <c r="S20" s="66">
        <f t="shared" si="10"/>
        <v>17</v>
      </c>
      <c r="T20" s="65">
        <f>VLOOKUP($A20,'Return Data'!$B$7:$R$2843,13,0)</f>
        <v>3.0476000000000001</v>
      </c>
      <c r="U20" s="66">
        <f t="shared" si="11"/>
        <v>16</v>
      </c>
      <c r="V20" s="65"/>
      <c r="W20" s="66"/>
      <c r="X20" s="65"/>
      <c r="Y20" s="66"/>
      <c r="Z20" s="65">
        <f>VLOOKUP($A20,'Return Data'!$B$7:$R$2843,16,0)</f>
        <v>4.3098000000000001</v>
      </c>
      <c r="AA20" s="67">
        <f t="shared" si="7"/>
        <v>10</v>
      </c>
    </row>
    <row r="21" spans="1:27" x14ac:dyDescent="0.3">
      <c r="A21" s="63" t="s">
        <v>1319</v>
      </c>
      <c r="B21" s="64">
        <f>VLOOKUP($A21,'Return Data'!$B$7:$R$2843,3,0)</f>
        <v>44304</v>
      </c>
      <c r="C21" s="65">
        <f>VLOOKUP($A21,'Return Data'!$B$7:$R$2843,4,0)</f>
        <v>1068.8341</v>
      </c>
      <c r="D21" s="65">
        <f>VLOOKUP($A21,'Return Data'!$B$7:$R$2843,5,0)</f>
        <v>3.0669</v>
      </c>
      <c r="E21" s="66">
        <f t="shared" si="0"/>
        <v>29</v>
      </c>
      <c r="F21" s="65">
        <f>VLOOKUP($A21,'Return Data'!$B$7:$R$2843,6,0)</f>
        <v>3.0674000000000001</v>
      </c>
      <c r="G21" s="66">
        <f t="shared" si="1"/>
        <v>30</v>
      </c>
      <c r="H21" s="65">
        <f>VLOOKUP($A21,'Return Data'!$B$7:$R$2843,7,0)</f>
        <v>3.0396000000000001</v>
      </c>
      <c r="I21" s="66">
        <f t="shared" si="2"/>
        <v>30</v>
      </c>
      <c r="J21" s="65">
        <f>VLOOKUP($A21,'Return Data'!$B$7:$R$2843,8,0)</f>
        <v>2.9287000000000001</v>
      </c>
      <c r="K21" s="66">
        <f t="shared" si="3"/>
        <v>29</v>
      </c>
      <c r="L21" s="65">
        <f>VLOOKUP($A21,'Return Data'!$B$7:$R$2843,9,0)</f>
        <v>3.0693999999999999</v>
      </c>
      <c r="M21" s="66">
        <f t="shared" si="4"/>
        <v>27</v>
      </c>
      <c r="N21" s="65">
        <f>VLOOKUP($A21,'Return Data'!$B$7:$R$2843,10,0)</f>
        <v>3.0190000000000001</v>
      </c>
      <c r="O21" s="66">
        <f t="shared" si="5"/>
        <v>28</v>
      </c>
      <c r="P21" s="65">
        <f>VLOOKUP($A21,'Return Data'!$B$7:$R$2843,11,0)</f>
        <v>2.9584000000000001</v>
      </c>
      <c r="Q21" s="66">
        <f t="shared" si="8"/>
        <v>27</v>
      </c>
      <c r="R21" s="65">
        <f>VLOOKUP($A21,'Return Data'!$B$7:$R$2843,12,0)</f>
        <v>2.9973000000000001</v>
      </c>
      <c r="S21" s="66">
        <f t="shared" si="10"/>
        <v>28</v>
      </c>
      <c r="T21" s="65">
        <f>VLOOKUP($A21,'Return Data'!$B$7:$R$2843,13,0)</f>
        <v>2.9948000000000001</v>
      </c>
      <c r="U21" s="66">
        <f t="shared" si="11"/>
        <v>24</v>
      </c>
      <c r="V21" s="65"/>
      <c r="W21" s="66"/>
      <c r="X21" s="65"/>
      <c r="Y21" s="66"/>
      <c r="Z21" s="65">
        <f>VLOOKUP($A21,'Return Data'!$B$7:$R$2843,16,0)</f>
        <v>3.8088000000000002</v>
      </c>
      <c r="AA21" s="67">
        <f t="shared" si="7"/>
        <v>22</v>
      </c>
    </row>
    <row r="22" spans="1:27" x14ac:dyDescent="0.3">
      <c r="A22" s="63" t="s">
        <v>1321</v>
      </c>
      <c r="B22" s="64">
        <f>VLOOKUP($A22,'Return Data'!$B$7:$R$2843,3,0)</f>
        <v>44304</v>
      </c>
      <c r="C22" s="65">
        <f>VLOOKUP($A22,'Return Data'!$B$7:$R$2843,4,0)</f>
        <v>1042.0305000000001</v>
      </c>
      <c r="D22" s="65">
        <f>VLOOKUP($A22,'Return Data'!$B$7:$R$2843,5,0)</f>
        <v>3.1141999999999999</v>
      </c>
      <c r="E22" s="66">
        <f t="shared" si="0"/>
        <v>20</v>
      </c>
      <c r="F22" s="65">
        <f>VLOOKUP($A22,'Return Data'!$B$7:$R$2843,6,0)</f>
        <v>3.1135999999999999</v>
      </c>
      <c r="G22" s="66">
        <f t="shared" si="1"/>
        <v>19</v>
      </c>
      <c r="H22" s="65">
        <f>VLOOKUP($A22,'Return Data'!$B$7:$R$2843,7,0)</f>
        <v>3.1118000000000001</v>
      </c>
      <c r="I22" s="66">
        <f t="shared" si="2"/>
        <v>17</v>
      </c>
      <c r="J22" s="65">
        <f>VLOOKUP($A22,'Return Data'!$B$7:$R$2843,8,0)</f>
        <v>3.0266999999999999</v>
      </c>
      <c r="K22" s="66">
        <f t="shared" si="3"/>
        <v>18</v>
      </c>
      <c r="L22" s="65">
        <f>VLOOKUP($A22,'Return Data'!$B$7:$R$2843,9,0)</f>
        <v>3.1301999999999999</v>
      </c>
      <c r="M22" s="66">
        <f t="shared" si="4"/>
        <v>17</v>
      </c>
      <c r="N22" s="65">
        <f>VLOOKUP($A22,'Return Data'!$B$7:$R$2843,10,0)</f>
        <v>3.0661</v>
      </c>
      <c r="O22" s="66">
        <f t="shared" si="5"/>
        <v>16</v>
      </c>
      <c r="P22" s="65">
        <f>VLOOKUP($A22,'Return Data'!$B$7:$R$2843,11,0)</f>
        <v>3.0023</v>
      </c>
      <c r="Q22" s="66">
        <f t="shared" si="8"/>
        <v>21</v>
      </c>
      <c r="R22" s="65">
        <f>VLOOKUP($A22,'Return Data'!$B$7:$R$2843,12,0)</f>
        <v>3.0358999999999998</v>
      </c>
      <c r="S22" s="66">
        <f t="shared" ref="S22" si="12">RANK(R22,R$8:R$37,0)</f>
        <v>23</v>
      </c>
      <c r="T22" s="65"/>
      <c r="U22" s="66"/>
      <c r="V22" s="65"/>
      <c r="W22" s="66"/>
      <c r="X22" s="65"/>
      <c r="Y22" s="66"/>
      <c r="Z22" s="65">
        <f>VLOOKUP($A22,'Return Data'!$B$7:$R$2843,16,0)</f>
        <v>3.2772999999999999</v>
      </c>
      <c r="AA22" s="67">
        <f t="shared" si="7"/>
        <v>30</v>
      </c>
    </row>
    <row r="23" spans="1:27" x14ac:dyDescent="0.3">
      <c r="A23" s="63" t="s">
        <v>1323</v>
      </c>
      <c r="B23" s="64">
        <f>VLOOKUP($A23,'Return Data'!$B$7:$R$2843,3,0)</f>
        <v>44304</v>
      </c>
      <c r="C23" s="65">
        <f>VLOOKUP($A23,'Return Data'!$B$7:$R$2843,4,0)</f>
        <v>1052.1079999999999</v>
      </c>
      <c r="D23" s="65">
        <f>VLOOKUP($A23,'Return Data'!$B$7:$R$2843,5,0)</f>
        <v>3.1122000000000001</v>
      </c>
      <c r="E23" s="66">
        <f t="shared" si="0"/>
        <v>21</v>
      </c>
      <c r="F23" s="65">
        <f>VLOOKUP($A23,'Return Data'!$B$7:$R$2843,6,0)</f>
        <v>3.1126999999999998</v>
      </c>
      <c r="G23" s="66">
        <f t="shared" si="1"/>
        <v>20</v>
      </c>
      <c r="H23" s="65">
        <f>VLOOKUP($A23,'Return Data'!$B$7:$R$2843,7,0)</f>
        <v>3.0691000000000002</v>
      </c>
      <c r="I23" s="66">
        <f t="shared" si="2"/>
        <v>27</v>
      </c>
      <c r="J23" s="65">
        <f>VLOOKUP($A23,'Return Data'!$B$7:$R$2843,8,0)</f>
        <v>2.9521999999999999</v>
      </c>
      <c r="K23" s="66">
        <f t="shared" si="3"/>
        <v>27</v>
      </c>
      <c r="L23" s="65">
        <f>VLOOKUP($A23,'Return Data'!$B$7:$R$2843,9,0)</f>
        <v>3.0461</v>
      </c>
      <c r="M23" s="66">
        <f t="shared" si="4"/>
        <v>29</v>
      </c>
      <c r="N23" s="65">
        <f>VLOOKUP($A23,'Return Data'!$B$7:$R$2843,10,0)</f>
        <v>2.9952000000000001</v>
      </c>
      <c r="O23" s="66">
        <f t="shared" si="5"/>
        <v>29</v>
      </c>
      <c r="P23" s="65">
        <f>VLOOKUP($A23,'Return Data'!$B$7:$R$2843,11,0)</f>
        <v>2.9399000000000002</v>
      </c>
      <c r="Q23" s="66">
        <f t="shared" si="8"/>
        <v>29</v>
      </c>
      <c r="R23" s="65">
        <f>VLOOKUP($A23,'Return Data'!$B$7:$R$2843,12,0)</f>
        <v>2.9836</v>
      </c>
      <c r="S23" s="66">
        <f t="shared" si="10"/>
        <v>29</v>
      </c>
      <c r="T23" s="65">
        <f>VLOOKUP($A23,'Return Data'!$B$7:$R$2843,13,0)</f>
        <v>2.9897999999999998</v>
      </c>
      <c r="U23" s="66">
        <f t="shared" si="11"/>
        <v>25</v>
      </c>
      <c r="V23" s="65"/>
      <c r="W23" s="66"/>
      <c r="X23" s="65"/>
      <c r="Y23" s="66"/>
      <c r="Z23" s="65">
        <f>VLOOKUP($A23,'Return Data'!$B$7:$R$2843,16,0)</f>
        <v>3.4799000000000002</v>
      </c>
      <c r="AA23" s="67">
        <f t="shared" si="7"/>
        <v>27</v>
      </c>
    </row>
    <row r="24" spans="1:27" x14ac:dyDescent="0.3">
      <c r="A24" s="63" t="s">
        <v>1325</v>
      </c>
      <c r="B24" s="64">
        <f>VLOOKUP($A24,'Return Data'!$B$7:$R$2843,3,0)</f>
        <v>44304</v>
      </c>
      <c r="C24" s="65">
        <f>VLOOKUP($A24,'Return Data'!$B$7:$R$2843,4,0)</f>
        <v>1047.5633</v>
      </c>
      <c r="D24" s="65">
        <f>VLOOKUP($A24,'Return Data'!$B$7:$R$2843,5,0)</f>
        <v>3.1604999999999999</v>
      </c>
      <c r="E24" s="66">
        <f t="shared" si="0"/>
        <v>12</v>
      </c>
      <c r="F24" s="65">
        <f>VLOOKUP($A24,'Return Data'!$B$7:$R$2843,6,0)</f>
        <v>3.1610999999999998</v>
      </c>
      <c r="G24" s="66">
        <f t="shared" si="1"/>
        <v>11</v>
      </c>
      <c r="H24" s="65">
        <f>VLOOKUP($A24,'Return Data'!$B$7:$R$2843,7,0)</f>
        <v>3.1556999999999999</v>
      </c>
      <c r="I24" s="66">
        <f t="shared" si="2"/>
        <v>7</v>
      </c>
      <c r="J24" s="65">
        <f>VLOOKUP($A24,'Return Data'!$B$7:$R$2843,8,0)</f>
        <v>3.0842000000000001</v>
      </c>
      <c r="K24" s="66">
        <f t="shared" si="3"/>
        <v>5</v>
      </c>
      <c r="L24" s="65">
        <f>VLOOKUP($A24,'Return Data'!$B$7:$R$2843,9,0)</f>
        <v>3.1663000000000001</v>
      </c>
      <c r="M24" s="66">
        <f t="shared" si="4"/>
        <v>8</v>
      </c>
      <c r="N24" s="65">
        <f>VLOOKUP($A24,'Return Data'!$B$7:$R$2843,10,0)</f>
        <v>3.1156999999999999</v>
      </c>
      <c r="O24" s="66">
        <f t="shared" si="5"/>
        <v>7</v>
      </c>
      <c r="P24" s="65">
        <f>VLOOKUP($A24,'Return Data'!$B$7:$R$2843,11,0)</f>
        <v>3.0512999999999999</v>
      </c>
      <c r="Q24" s="66">
        <f t="shared" si="8"/>
        <v>6</v>
      </c>
      <c r="R24" s="65">
        <f>VLOOKUP($A24,'Return Data'!$B$7:$R$2843,12,0)</f>
        <v>3.0792000000000002</v>
      </c>
      <c r="S24" s="66">
        <f t="shared" ref="S24" si="13">RANK(R24,R$8:R$37,0)</f>
        <v>9</v>
      </c>
      <c r="T24" s="65"/>
      <c r="U24" s="66"/>
      <c r="V24" s="65"/>
      <c r="W24" s="66"/>
      <c r="X24" s="65"/>
      <c r="Y24" s="66"/>
      <c r="Z24" s="65">
        <f>VLOOKUP($A24,'Return Data'!$B$7:$R$2843,16,0)</f>
        <v>3.4363000000000001</v>
      </c>
      <c r="AA24" s="67">
        <f t="shared" si="7"/>
        <v>29</v>
      </c>
    </row>
    <row r="25" spans="1:27" x14ac:dyDescent="0.3">
      <c r="A25" s="63" t="s">
        <v>1327</v>
      </c>
      <c r="B25" s="64">
        <f>VLOOKUP($A25,'Return Data'!$B$7:$R$2843,3,0)</f>
        <v>44304</v>
      </c>
      <c r="C25" s="65">
        <f>VLOOKUP($A25,'Return Data'!$B$7:$R$2843,4,0)</f>
        <v>1099.5817999999999</v>
      </c>
      <c r="D25" s="65">
        <f>VLOOKUP($A25,'Return Data'!$B$7:$R$2843,5,0)</f>
        <v>3.1042000000000001</v>
      </c>
      <c r="E25" s="66">
        <f t="shared" si="0"/>
        <v>25</v>
      </c>
      <c r="F25" s="65">
        <f>VLOOKUP($A25,'Return Data'!$B$7:$R$2843,6,0)</f>
        <v>3.1055999999999999</v>
      </c>
      <c r="G25" s="66">
        <f t="shared" si="1"/>
        <v>23</v>
      </c>
      <c r="H25" s="65">
        <f>VLOOKUP($A25,'Return Data'!$B$7:$R$2843,7,0)</f>
        <v>3.1074000000000002</v>
      </c>
      <c r="I25" s="66">
        <f t="shared" si="2"/>
        <v>20</v>
      </c>
      <c r="J25" s="65">
        <f>VLOOKUP($A25,'Return Data'!$B$7:$R$2843,8,0)</f>
        <v>3.0135000000000001</v>
      </c>
      <c r="K25" s="66">
        <f t="shared" si="3"/>
        <v>23</v>
      </c>
      <c r="L25" s="65">
        <f>VLOOKUP($A25,'Return Data'!$B$7:$R$2843,9,0)</f>
        <v>3.1164000000000001</v>
      </c>
      <c r="M25" s="66">
        <f t="shared" si="4"/>
        <v>20</v>
      </c>
      <c r="N25" s="65">
        <f>VLOOKUP($A25,'Return Data'!$B$7:$R$2843,10,0)</f>
        <v>3.0594000000000001</v>
      </c>
      <c r="O25" s="66">
        <f t="shared" si="5"/>
        <v>21</v>
      </c>
      <c r="P25" s="65">
        <f>VLOOKUP($A25,'Return Data'!$B$7:$R$2843,11,0)</f>
        <v>3.0061</v>
      </c>
      <c r="Q25" s="66">
        <f t="shared" si="8"/>
        <v>17</v>
      </c>
      <c r="R25" s="65">
        <f>VLOOKUP($A25,'Return Data'!$B$7:$R$2843,12,0)</f>
        <v>3.0440999999999998</v>
      </c>
      <c r="S25" s="66">
        <f t="shared" si="10"/>
        <v>19</v>
      </c>
      <c r="T25" s="65">
        <f>VLOOKUP($A25,'Return Data'!$B$7:$R$2843,13,0)</f>
        <v>3.036</v>
      </c>
      <c r="U25" s="66">
        <f t="shared" si="11"/>
        <v>18</v>
      </c>
      <c r="V25" s="65"/>
      <c r="W25" s="66"/>
      <c r="X25" s="65"/>
      <c r="Y25" s="66"/>
      <c r="Z25" s="65">
        <f>VLOOKUP($A25,'Return Data'!$B$7:$R$2843,16,0)</f>
        <v>4.2946999999999997</v>
      </c>
      <c r="AA25" s="67">
        <f t="shared" si="7"/>
        <v>11</v>
      </c>
    </row>
    <row r="26" spans="1:27" x14ac:dyDescent="0.3">
      <c r="A26" s="63" t="s">
        <v>1329</v>
      </c>
      <c r="B26" s="64">
        <f>VLOOKUP($A26,'Return Data'!$B$7:$R$2843,3,0)</f>
        <v>44304</v>
      </c>
      <c r="C26" s="65">
        <f>VLOOKUP($A26,'Return Data'!$B$7:$R$2843,4,0)</f>
        <v>2680.2</v>
      </c>
      <c r="D26" s="65">
        <f>VLOOKUP($A26,'Return Data'!$B$7:$R$2843,5,0)</f>
        <v>3.1642999999999999</v>
      </c>
      <c r="E26" s="66">
        <f t="shared" si="0"/>
        <v>10</v>
      </c>
      <c r="F26" s="65">
        <f>VLOOKUP($A26,'Return Data'!$B$7:$R$2843,6,0)</f>
        <v>3.1648000000000001</v>
      </c>
      <c r="G26" s="66">
        <f t="shared" si="1"/>
        <v>8</v>
      </c>
      <c r="H26" s="65">
        <f>VLOOKUP($A26,'Return Data'!$B$7:$R$2843,7,0)</f>
        <v>3.1413000000000002</v>
      </c>
      <c r="I26" s="66">
        <f t="shared" si="2"/>
        <v>12</v>
      </c>
      <c r="J26" s="65">
        <f>VLOOKUP($A26,'Return Data'!$B$7:$R$2843,8,0)</f>
        <v>3.0402999999999998</v>
      </c>
      <c r="K26" s="66">
        <f t="shared" si="3"/>
        <v>12</v>
      </c>
      <c r="L26" s="65">
        <f>VLOOKUP($A26,'Return Data'!$B$7:$R$2843,9,0)</f>
        <v>3.1429</v>
      </c>
      <c r="M26" s="66">
        <f t="shared" si="4"/>
        <v>11</v>
      </c>
      <c r="N26" s="65">
        <f>VLOOKUP($A26,'Return Data'!$B$7:$R$2843,10,0)</f>
        <v>3.1019999999999999</v>
      </c>
      <c r="O26" s="66">
        <f t="shared" si="5"/>
        <v>9</v>
      </c>
      <c r="P26" s="65">
        <f>VLOOKUP($A26,'Return Data'!$B$7:$R$2843,11,0)</f>
        <v>3.0129999999999999</v>
      </c>
      <c r="Q26" s="66">
        <f t="shared" si="8"/>
        <v>14</v>
      </c>
      <c r="R26" s="65">
        <f>VLOOKUP($A26,'Return Data'!$B$7:$R$2843,12,0)</f>
        <v>3.0535000000000001</v>
      </c>
      <c r="S26" s="66">
        <f t="shared" si="10"/>
        <v>16</v>
      </c>
      <c r="T26" s="65">
        <f>VLOOKUP($A26,'Return Data'!$B$7:$R$2843,13,0)</f>
        <v>3.0577000000000001</v>
      </c>
      <c r="U26" s="66">
        <f t="shared" si="11"/>
        <v>15</v>
      </c>
      <c r="V26" s="65">
        <f>VLOOKUP($A26,'Return Data'!$B$7:$R$2843,17,0)</f>
        <v>4.0608000000000004</v>
      </c>
      <c r="W26" s="66">
        <f t="shared" ref="W26:W36" si="14">RANK(V26,V$8:V$37,0)</f>
        <v>2</v>
      </c>
      <c r="X26" s="65">
        <f>VLOOKUP($A26,'Return Data'!$B$7:$R$2843,14,0)</f>
        <v>4.8014999999999999</v>
      </c>
      <c r="Y26" s="66">
        <f t="shared" ref="Y26:Y36" si="15">RANK(X26,X$8:X$37,0)</f>
        <v>1</v>
      </c>
      <c r="Z26" s="65">
        <f>VLOOKUP($A26,'Return Data'!$B$7:$R$2843,16,0)</f>
        <v>6.7183000000000002</v>
      </c>
      <c r="AA26" s="67">
        <f t="shared" si="7"/>
        <v>1</v>
      </c>
    </row>
    <row r="27" spans="1:27" x14ac:dyDescent="0.3">
      <c r="A27" s="63" t="s">
        <v>1331</v>
      </c>
      <c r="B27" s="64">
        <f>VLOOKUP($A27,'Return Data'!$B$7:$R$2843,3,0)</f>
        <v>44304</v>
      </c>
      <c r="C27" s="65">
        <f>VLOOKUP($A27,'Return Data'!$B$7:$R$2843,4,0)</f>
        <v>1068.1875</v>
      </c>
      <c r="D27" s="65">
        <f>VLOOKUP($A27,'Return Data'!$B$7:$R$2843,5,0)</f>
        <v>3.1063000000000001</v>
      </c>
      <c r="E27" s="66">
        <f t="shared" si="0"/>
        <v>24</v>
      </c>
      <c r="F27" s="65">
        <f>VLOOKUP($A27,'Return Data'!$B$7:$R$2843,6,0)</f>
        <v>3.1057000000000001</v>
      </c>
      <c r="G27" s="66">
        <f t="shared" si="1"/>
        <v>22</v>
      </c>
      <c r="H27" s="65">
        <f>VLOOKUP($A27,'Return Data'!$B$7:$R$2843,7,0)</f>
        <v>3.0741999999999998</v>
      </c>
      <c r="I27" s="66">
        <f t="shared" si="2"/>
        <v>26</v>
      </c>
      <c r="J27" s="65">
        <f>VLOOKUP($A27,'Return Data'!$B$7:$R$2843,8,0)</f>
        <v>3.0589</v>
      </c>
      <c r="K27" s="66">
        <f t="shared" si="3"/>
        <v>9</v>
      </c>
      <c r="L27" s="65">
        <f>VLOOKUP($A27,'Return Data'!$B$7:$R$2843,9,0)</f>
        <v>3.1307</v>
      </c>
      <c r="M27" s="66">
        <f t="shared" si="4"/>
        <v>16</v>
      </c>
      <c r="N27" s="65">
        <f>VLOOKUP($A27,'Return Data'!$B$7:$R$2843,10,0)</f>
        <v>3.0817999999999999</v>
      </c>
      <c r="O27" s="66">
        <f t="shared" si="5"/>
        <v>13</v>
      </c>
      <c r="P27" s="65">
        <f>VLOOKUP($A27,'Return Data'!$B$7:$R$2843,11,0)</f>
        <v>3.0055000000000001</v>
      </c>
      <c r="Q27" s="66">
        <f t="shared" si="8"/>
        <v>19</v>
      </c>
      <c r="R27" s="65">
        <f>VLOOKUP($A27,'Return Data'!$B$7:$R$2843,12,0)</f>
        <v>3.0440999999999998</v>
      </c>
      <c r="S27" s="66">
        <f t="shared" si="10"/>
        <v>19</v>
      </c>
      <c r="T27" s="65">
        <f>VLOOKUP($A27,'Return Data'!$B$7:$R$2843,13,0)</f>
        <v>3.0350999999999999</v>
      </c>
      <c r="U27" s="66">
        <f t="shared" si="11"/>
        <v>19</v>
      </c>
      <c r="V27" s="65"/>
      <c r="W27" s="66"/>
      <c r="X27" s="65"/>
      <c r="Y27" s="66"/>
      <c r="Z27" s="65">
        <f>VLOOKUP($A27,'Return Data'!$B$7:$R$2843,16,0)</f>
        <v>3.8008999999999999</v>
      </c>
      <c r="AA27" s="67">
        <f t="shared" si="7"/>
        <v>23</v>
      </c>
    </row>
    <row r="28" spans="1:27" x14ac:dyDescent="0.3">
      <c r="A28" s="63" t="s">
        <v>1333</v>
      </c>
      <c r="B28" s="64">
        <f>VLOOKUP($A28,'Return Data'!$B$7:$R$2843,3,0)</f>
        <v>44304</v>
      </c>
      <c r="C28" s="65">
        <f>VLOOKUP($A28,'Return Data'!$B$7:$R$2843,4,0)</f>
        <v>1066.518</v>
      </c>
      <c r="D28" s="65">
        <f>VLOOKUP($A28,'Return Data'!$B$7:$R$2843,5,0)</f>
        <v>3.1831</v>
      </c>
      <c r="E28" s="66">
        <f t="shared" si="0"/>
        <v>7</v>
      </c>
      <c r="F28" s="65">
        <f>VLOOKUP($A28,'Return Data'!$B$7:$R$2843,6,0)</f>
        <v>3.1836000000000002</v>
      </c>
      <c r="G28" s="66">
        <f t="shared" si="1"/>
        <v>6</v>
      </c>
      <c r="H28" s="65">
        <f>VLOOKUP($A28,'Return Data'!$B$7:$R$2843,7,0)</f>
        <v>3.1107999999999998</v>
      </c>
      <c r="I28" s="66">
        <f t="shared" si="2"/>
        <v>18</v>
      </c>
      <c r="J28" s="65">
        <f>VLOOKUP($A28,'Return Data'!$B$7:$R$2843,8,0)</f>
        <v>3.0465</v>
      </c>
      <c r="K28" s="66">
        <f t="shared" si="3"/>
        <v>10</v>
      </c>
      <c r="L28" s="65">
        <f>VLOOKUP($A28,'Return Data'!$B$7:$R$2843,9,0)</f>
        <v>3.1793</v>
      </c>
      <c r="M28" s="66">
        <f t="shared" si="4"/>
        <v>5</v>
      </c>
      <c r="N28" s="65">
        <f>VLOOKUP($A28,'Return Data'!$B$7:$R$2843,10,0)</f>
        <v>3.0981999999999998</v>
      </c>
      <c r="O28" s="66">
        <f t="shared" si="5"/>
        <v>10</v>
      </c>
      <c r="P28" s="65">
        <f>VLOOKUP($A28,'Return Data'!$B$7:$R$2843,11,0)</f>
        <v>3.0360999999999998</v>
      </c>
      <c r="Q28" s="66">
        <f t="shared" si="8"/>
        <v>10</v>
      </c>
      <c r="R28" s="65">
        <f>VLOOKUP($A28,'Return Data'!$B$7:$R$2843,12,0)</f>
        <v>3.0903</v>
      </c>
      <c r="S28" s="66">
        <f t="shared" si="10"/>
        <v>7</v>
      </c>
      <c r="T28" s="65">
        <f>VLOOKUP($A28,'Return Data'!$B$7:$R$2843,13,0)</f>
        <v>3.0880999999999998</v>
      </c>
      <c r="U28" s="66">
        <f t="shared" si="11"/>
        <v>8</v>
      </c>
      <c r="V28" s="65"/>
      <c r="W28" s="66"/>
      <c r="X28" s="65"/>
      <c r="Y28" s="66"/>
      <c r="Z28" s="65">
        <f>VLOOKUP($A28,'Return Data'!$B$7:$R$2843,16,0)</f>
        <v>3.7709999999999999</v>
      </c>
      <c r="AA28" s="67">
        <f t="shared" si="7"/>
        <v>24</v>
      </c>
    </row>
    <row r="29" spans="1:27" x14ac:dyDescent="0.3">
      <c r="A29" s="63" t="s">
        <v>1335</v>
      </c>
      <c r="B29" s="64">
        <f>VLOOKUP($A29,'Return Data'!$B$7:$R$2843,3,0)</f>
        <v>44304</v>
      </c>
      <c r="C29" s="65">
        <f>VLOOKUP($A29,'Return Data'!$B$7:$R$2843,4,0)</f>
        <v>1055.9157</v>
      </c>
      <c r="D29" s="65">
        <f>VLOOKUP($A29,'Return Data'!$B$7:$R$2843,5,0)</f>
        <v>3.1945999999999999</v>
      </c>
      <c r="E29" s="66">
        <f t="shared" si="0"/>
        <v>5</v>
      </c>
      <c r="F29" s="65">
        <f>VLOOKUP($A29,'Return Data'!$B$7:$R$2843,6,0)</f>
        <v>3.1924999999999999</v>
      </c>
      <c r="G29" s="66">
        <f t="shared" si="1"/>
        <v>2</v>
      </c>
      <c r="H29" s="65">
        <f>VLOOKUP($A29,'Return Data'!$B$7:$R$2843,7,0)</f>
        <v>3.1543999999999999</v>
      </c>
      <c r="I29" s="66">
        <f t="shared" si="2"/>
        <v>8</v>
      </c>
      <c r="J29" s="65">
        <f>VLOOKUP($A29,'Return Data'!$B$7:$R$2843,8,0)</f>
        <v>3.0855999999999999</v>
      </c>
      <c r="K29" s="66">
        <f t="shared" si="3"/>
        <v>4</v>
      </c>
      <c r="L29" s="65">
        <f>VLOOKUP($A29,'Return Data'!$B$7:$R$2843,9,0)</f>
        <v>3.1970999999999998</v>
      </c>
      <c r="M29" s="66">
        <f t="shared" si="4"/>
        <v>3</v>
      </c>
      <c r="N29" s="65">
        <f>VLOOKUP($A29,'Return Data'!$B$7:$R$2843,10,0)</f>
        <v>3.1444999999999999</v>
      </c>
      <c r="O29" s="66">
        <f t="shared" si="5"/>
        <v>2</v>
      </c>
      <c r="P29" s="65">
        <f>VLOOKUP($A29,'Return Data'!$B$7:$R$2843,11,0)</f>
        <v>3.0880000000000001</v>
      </c>
      <c r="Q29" s="66">
        <f t="shared" si="8"/>
        <v>2</v>
      </c>
      <c r="R29" s="65">
        <f>VLOOKUP($A29,'Return Data'!$B$7:$R$2843,12,0)</f>
        <v>3.1347</v>
      </c>
      <c r="S29" s="66">
        <f t="shared" si="10"/>
        <v>2</v>
      </c>
      <c r="T29" s="65">
        <f>VLOOKUP($A29,'Return Data'!$B$7:$R$2843,13,0)</f>
        <v>3.1604999999999999</v>
      </c>
      <c r="U29" s="66">
        <f t="shared" ref="U29" si="16">RANK(T29,T$8:T$37,0)</f>
        <v>1</v>
      </c>
      <c r="V29" s="65"/>
      <c r="W29" s="66"/>
      <c r="X29" s="65"/>
      <c r="Y29" s="66"/>
      <c r="Z29" s="65">
        <f>VLOOKUP($A29,'Return Data'!$B$7:$R$2843,16,0)</f>
        <v>3.6699000000000002</v>
      </c>
      <c r="AA29" s="67">
        <f t="shared" si="7"/>
        <v>25</v>
      </c>
    </row>
    <row r="30" spans="1:27" x14ac:dyDescent="0.3">
      <c r="A30" s="63" t="s">
        <v>1337</v>
      </c>
      <c r="B30" s="64">
        <f>VLOOKUP($A30,'Return Data'!$B$7:$R$2843,3,0)</f>
        <v>44304</v>
      </c>
      <c r="C30" s="65">
        <f>VLOOKUP($A30,'Return Data'!$B$7:$R$2843,4,0)</f>
        <v>110.6421</v>
      </c>
      <c r="D30" s="65">
        <f>VLOOKUP($A30,'Return Data'!$B$7:$R$2843,5,0)</f>
        <v>3.1509999999999998</v>
      </c>
      <c r="E30" s="66">
        <f t="shared" si="0"/>
        <v>13</v>
      </c>
      <c r="F30" s="65">
        <f>VLOOKUP($A30,'Return Data'!$B$7:$R$2843,6,0)</f>
        <v>3.1457999999999999</v>
      </c>
      <c r="G30" s="66">
        <f t="shared" si="1"/>
        <v>14</v>
      </c>
      <c r="H30" s="65">
        <f>VLOOKUP($A30,'Return Data'!$B$7:$R$2843,7,0)</f>
        <v>3.117</v>
      </c>
      <c r="I30" s="66">
        <f t="shared" si="2"/>
        <v>16</v>
      </c>
      <c r="J30" s="65">
        <f>VLOOKUP($A30,'Return Data'!$B$7:$R$2843,8,0)</f>
        <v>3.0244</v>
      </c>
      <c r="K30" s="66">
        <f t="shared" si="3"/>
        <v>19</v>
      </c>
      <c r="L30" s="65">
        <f>VLOOKUP($A30,'Return Data'!$B$7:$R$2843,9,0)</f>
        <v>3.1274000000000002</v>
      </c>
      <c r="M30" s="66">
        <f t="shared" si="4"/>
        <v>18</v>
      </c>
      <c r="N30" s="65">
        <f>VLOOKUP($A30,'Return Data'!$B$7:$R$2843,10,0)</f>
        <v>3.0594000000000001</v>
      </c>
      <c r="O30" s="66">
        <f t="shared" si="5"/>
        <v>21</v>
      </c>
      <c r="P30" s="65">
        <f>VLOOKUP($A30,'Return Data'!$B$7:$R$2843,11,0)</f>
        <v>3.0129000000000001</v>
      </c>
      <c r="Q30" s="66">
        <f t="shared" si="8"/>
        <v>15</v>
      </c>
      <c r="R30" s="65">
        <f>VLOOKUP($A30,'Return Data'!$B$7:$R$2843,12,0)</f>
        <v>3.0548999999999999</v>
      </c>
      <c r="S30" s="66">
        <f t="shared" si="10"/>
        <v>15</v>
      </c>
      <c r="T30" s="65">
        <f>VLOOKUP($A30,'Return Data'!$B$7:$R$2843,13,0)</f>
        <v>3.0745</v>
      </c>
      <c r="U30" s="66">
        <f t="shared" si="11"/>
        <v>12</v>
      </c>
      <c r="V30" s="65"/>
      <c r="W30" s="66"/>
      <c r="X30" s="65"/>
      <c r="Y30" s="66"/>
      <c r="Z30" s="65">
        <f>VLOOKUP($A30,'Return Data'!$B$7:$R$2843,16,0)</f>
        <v>4.4276999999999997</v>
      </c>
      <c r="AA30" s="67">
        <f t="shared" si="7"/>
        <v>9</v>
      </c>
    </row>
    <row r="31" spans="1:27" x14ac:dyDescent="0.3">
      <c r="A31" s="63" t="s">
        <v>1339</v>
      </c>
      <c r="B31" s="64">
        <f>VLOOKUP($A31,'Return Data'!$B$7:$R$2843,3,0)</f>
        <v>44304</v>
      </c>
      <c r="C31" s="65">
        <f>VLOOKUP($A31,'Return Data'!$B$7:$R$2843,4,0)</f>
        <v>1063.6441</v>
      </c>
      <c r="D31" s="65">
        <f>VLOOKUP($A31,'Return Data'!$B$7:$R$2843,5,0)</f>
        <v>3.226</v>
      </c>
      <c r="E31" s="66">
        <f t="shared" si="0"/>
        <v>2</v>
      </c>
      <c r="F31" s="65">
        <f>VLOOKUP($A31,'Return Data'!$B$7:$R$2843,6,0)</f>
        <v>3.1854</v>
      </c>
      <c r="G31" s="66">
        <f t="shared" si="1"/>
        <v>5</v>
      </c>
      <c r="H31" s="65">
        <f>VLOOKUP($A31,'Return Data'!$B$7:$R$2843,7,0)</f>
        <v>3.2124999999999999</v>
      </c>
      <c r="I31" s="66">
        <f t="shared" si="2"/>
        <v>2</v>
      </c>
      <c r="J31" s="65">
        <f>VLOOKUP($A31,'Return Data'!$B$7:$R$2843,8,0)</f>
        <v>3.1316999999999999</v>
      </c>
      <c r="K31" s="66">
        <f t="shared" si="3"/>
        <v>1</v>
      </c>
      <c r="L31" s="65">
        <f>VLOOKUP($A31,'Return Data'!$B$7:$R$2843,9,0)</f>
        <v>3.1819000000000002</v>
      </c>
      <c r="M31" s="66">
        <f t="shared" si="4"/>
        <v>4</v>
      </c>
      <c r="N31" s="65">
        <f>VLOOKUP($A31,'Return Data'!$B$7:$R$2843,10,0)</f>
        <v>3.1234999999999999</v>
      </c>
      <c r="O31" s="66">
        <f t="shared" si="5"/>
        <v>5</v>
      </c>
      <c r="P31" s="65">
        <f>VLOOKUP($A31,'Return Data'!$B$7:$R$2843,11,0)</f>
        <v>3.073</v>
      </c>
      <c r="Q31" s="66">
        <f t="shared" si="8"/>
        <v>4</v>
      </c>
      <c r="R31" s="65">
        <f>VLOOKUP($A31,'Return Data'!$B$7:$R$2843,12,0)</f>
        <v>3.1067</v>
      </c>
      <c r="S31" s="66">
        <f t="shared" si="10"/>
        <v>5</v>
      </c>
      <c r="T31" s="65">
        <f>VLOOKUP($A31,'Return Data'!$B$7:$R$2843,13,0)</f>
        <v>3.1514000000000002</v>
      </c>
      <c r="U31" s="66">
        <f t="shared" si="11"/>
        <v>3</v>
      </c>
      <c r="V31" s="65"/>
      <c r="W31" s="66"/>
      <c r="X31" s="65"/>
      <c r="Y31" s="66"/>
      <c r="Z31" s="65">
        <f>VLOOKUP($A31,'Return Data'!$B$7:$R$2843,16,0)</f>
        <v>3.8248000000000002</v>
      </c>
      <c r="AA31" s="67">
        <f t="shared" si="7"/>
        <v>20</v>
      </c>
    </row>
    <row r="32" spans="1:27" x14ac:dyDescent="0.3">
      <c r="A32" s="63" t="s">
        <v>1341</v>
      </c>
      <c r="B32" s="64">
        <f>VLOOKUP($A32,'Return Data'!$B$7:$R$2843,3,0)</f>
        <v>44304</v>
      </c>
      <c r="C32" s="65">
        <f>VLOOKUP($A32,'Return Data'!$B$7:$R$2843,4,0)</f>
        <v>3356.8681000000001</v>
      </c>
      <c r="D32" s="65">
        <f>VLOOKUP($A32,'Return Data'!$B$7:$R$2843,5,0)</f>
        <v>3.1633</v>
      </c>
      <c r="E32" s="66">
        <f t="shared" si="0"/>
        <v>11</v>
      </c>
      <c r="F32" s="65">
        <f>VLOOKUP($A32,'Return Data'!$B$7:$R$2843,6,0)</f>
        <v>3.1515</v>
      </c>
      <c r="G32" s="66">
        <f t="shared" si="1"/>
        <v>12</v>
      </c>
      <c r="H32" s="65">
        <f>VLOOKUP($A32,'Return Data'!$B$7:$R$2843,7,0)</f>
        <v>3.1343000000000001</v>
      </c>
      <c r="I32" s="66">
        <f t="shared" si="2"/>
        <v>14</v>
      </c>
      <c r="J32" s="65">
        <f>VLOOKUP($A32,'Return Data'!$B$7:$R$2843,8,0)</f>
        <v>3.0367000000000002</v>
      </c>
      <c r="K32" s="66">
        <f t="shared" si="3"/>
        <v>15</v>
      </c>
      <c r="L32" s="65">
        <f>VLOOKUP($A32,'Return Data'!$B$7:$R$2843,9,0)</f>
        <v>3.1417000000000002</v>
      </c>
      <c r="M32" s="66">
        <f t="shared" si="4"/>
        <v>12</v>
      </c>
      <c r="N32" s="65">
        <f>VLOOKUP($A32,'Return Data'!$B$7:$R$2843,10,0)</f>
        <v>3.0632999999999999</v>
      </c>
      <c r="O32" s="66">
        <f t="shared" si="5"/>
        <v>18</v>
      </c>
      <c r="P32" s="65">
        <f>VLOOKUP($A32,'Return Data'!$B$7:$R$2843,11,0)</f>
        <v>2.9944999999999999</v>
      </c>
      <c r="Q32" s="66">
        <f t="shared" si="8"/>
        <v>24</v>
      </c>
      <c r="R32" s="65">
        <f>VLOOKUP($A32,'Return Data'!$B$7:$R$2843,12,0)</f>
        <v>3.0356999999999998</v>
      </c>
      <c r="S32" s="66">
        <f t="shared" si="10"/>
        <v>24</v>
      </c>
      <c r="T32" s="65">
        <f>VLOOKUP($A32,'Return Data'!$B$7:$R$2843,13,0)</f>
        <v>3.0375000000000001</v>
      </c>
      <c r="U32" s="66">
        <f t="shared" si="11"/>
        <v>17</v>
      </c>
      <c r="V32" s="65">
        <f>VLOOKUP($A32,'Return Data'!$B$7:$R$2843,17,0)</f>
        <v>4.0332999999999997</v>
      </c>
      <c r="W32" s="66">
        <f t="shared" si="14"/>
        <v>4</v>
      </c>
      <c r="X32" s="65">
        <f>VLOOKUP($A32,'Return Data'!$B$7:$R$2843,14,0)</f>
        <v>4.7817999999999996</v>
      </c>
      <c r="Y32" s="66">
        <f t="shared" si="15"/>
        <v>2</v>
      </c>
      <c r="Z32" s="65">
        <f>VLOOKUP($A32,'Return Data'!$B$7:$R$2843,16,0)</f>
        <v>6.6054000000000004</v>
      </c>
      <c r="AA32" s="67">
        <f t="shared" si="7"/>
        <v>3</v>
      </c>
    </row>
    <row r="33" spans="1:27" x14ac:dyDescent="0.3">
      <c r="A33" s="63" t="s">
        <v>1343</v>
      </c>
      <c r="B33" s="64">
        <f>VLOOKUP($A33,'Return Data'!$B$7:$R$2843,3,0)</f>
        <v>44304</v>
      </c>
      <c r="C33" s="65">
        <f>VLOOKUP($A33,'Return Data'!$B$7:$R$2843,4,0)</f>
        <v>1096.0554999999999</v>
      </c>
      <c r="D33" s="65">
        <f>VLOOKUP($A33,'Return Data'!$B$7:$R$2843,5,0)</f>
        <v>3.1073</v>
      </c>
      <c r="E33" s="66">
        <f t="shared" si="0"/>
        <v>23</v>
      </c>
      <c r="F33" s="65">
        <f>VLOOKUP($A33,'Return Data'!$B$7:$R$2843,6,0)</f>
        <v>3.1021999999999998</v>
      </c>
      <c r="G33" s="66">
        <f t="shared" si="1"/>
        <v>24</v>
      </c>
      <c r="H33" s="65">
        <f>VLOOKUP($A33,'Return Data'!$B$7:$R$2843,7,0)</f>
        <v>3.0874000000000001</v>
      </c>
      <c r="I33" s="66">
        <f t="shared" si="2"/>
        <v>24</v>
      </c>
      <c r="J33" s="65">
        <f>VLOOKUP($A33,'Return Data'!$B$7:$R$2843,8,0)</f>
        <v>3.0377999999999998</v>
      </c>
      <c r="K33" s="66">
        <f t="shared" si="3"/>
        <v>13</v>
      </c>
      <c r="L33" s="65">
        <f>VLOOKUP($A33,'Return Data'!$B$7:$R$2843,9,0)</f>
        <v>3.1118000000000001</v>
      </c>
      <c r="M33" s="66">
        <f t="shared" si="4"/>
        <v>22</v>
      </c>
      <c r="N33" s="65">
        <f>VLOOKUP($A33,'Return Data'!$B$7:$R$2843,10,0)</f>
        <v>3.0360999999999998</v>
      </c>
      <c r="O33" s="66">
        <f t="shared" si="5"/>
        <v>26</v>
      </c>
      <c r="P33" s="65">
        <f>VLOOKUP($A33,'Return Data'!$B$7:$R$2843,11,0)</f>
        <v>2.9758</v>
      </c>
      <c r="Q33" s="66">
        <f t="shared" si="8"/>
        <v>26</v>
      </c>
      <c r="R33" s="65">
        <f>VLOOKUP($A33,'Return Data'!$B$7:$R$2843,12,0)</f>
        <v>3.0137</v>
      </c>
      <c r="S33" s="66">
        <f t="shared" si="10"/>
        <v>26</v>
      </c>
      <c r="T33" s="65">
        <f>VLOOKUP($A33,'Return Data'!$B$7:$R$2843,13,0)</f>
        <v>3.0318999999999998</v>
      </c>
      <c r="U33" s="66">
        <f t="shared" si="11"/>
        <v>22</v>
      </c>
      <c r="V33" s="65"/>
      <c r="W33" s="66"/>
      <c r="X33" s="65"/>
      <c r="Y33" s="66"/>
      <c r="Z33" s="65">
        <f>VLOOKUP($A33,'Return Data'!$B$7:$R$2843,16,0)</f>
        <v>4.5033000000000003</v>
      </c>
      <c r="AA33" s="67">
        <f t="shared" si="7"/>
        <v>6</v>
      </c>
    </row>
    <row r="34" spans="1:27" x14ac:dyDescent="0.3">
      <c r="A34" s="63" t="s">
        <v>1345</v>
      </c>
      <c r="B34" s="64">
        <f>VLOOKUP($A34,'Return Data'!$B$7:$R$2843,3,0)</f>
        <v>44304</v>
      </c>
      <c r="C34" s="65">
        <f>VLOOKUP($A34,'Return Data'!$B$7:$R$2843,4,0)</f>
        <v>1087.58</v>
      </c>
      <c r="D34" s="65">
        <f>VLOOKUP($A34,'Return Data'!$B$7:$R$2843,5,0)</f>
        <v>3.1315</v>
      </c>
      <c r="E34" s="66">
        <f t="shared" si="0"/>
        <v>17</v>
      </c>
      <c r="F34" s="65">
        <f>VLOOKUP($A34,'Return Data'!$B$7:$R$2843,6,0)</f>
        <v>3.1320000000000001</v>
      </c>
      <c r="G34" s="66">
        <f t="shared" si="1"/>
        <v>16</v>
      </c>
      <c r="H34" s="65">
        <f>VLOOKUP($A34,'Return Data'!$B$7:$R$2843,7,0)</f>
        <v>3.0966</v>
      </c>
      <c r="I34" s="66">
        <f t="shared" si="2"/>
        <v>22</v>
      </c>
      <c r="J34" s="65">
        <f>VLOOKUP($A34,'Return Data'!$B$7:$R$2843,8,0)</f>
        <v>3.0141</v>
      </c>
      <c r="K34" s="66">
        <f t="shared" si="3"/>
        <v>22</v>
      </c>
      <c r="L34" s="65">
        <f>VLOOKUP($A34,'Return Data'!$B$7:$R$2843,9,0)</f>
        <v>3.2806000000000002</v>
      </c>
      <c r="M34" s="66">
        <f t="shared" si="4"/>
        <v>1</v>
      </c>
      <c r="N34" s="65">
        <f>VLOOKUP($A34,'Return Data'!$B$7:$R$2843,10,0)</f>
        <v>3.1263999999999998</v>
      </c>
      <c r="O34" s="66">
        <f t="shared" si="5"/>
        <v>4</v>
      </c>
      <c r="P34" s="65">
        <f>VLOOKUP($A34,'Return Data'!$B$7:$R$2843,11,0)</f>
        <v>3.0497999999999998</v>
      </c>
      <c r="Q34" s="66">
        <f t="shared" si="8"/>
        <v>9</v>
      </c>
      <c r="R34" s="65">
        <f>VLOOKUP($A34,'Return Data'!$B$7:$R$2843,12,0)</f>
        <v>3.0861999999999998</v>
      </c>
      <c r="S34" s="66">
        <f t="shared" si="10"/>
        <v>8</v>
      </c>
      <c r="T34" s="65">
        <f>VLOOKUP($A34,'Return Data'!$B$7:$R$2843,13,0)</f>
        <v>3.0851000000000002</v>
      </c>
      <c r="U34" s="66">
        <f t="shared" si="11"/>
        <v>9</v>
      </c>
      <c r="V34" s="65"/>
      <c r="W34" s="66"/>
      <c r="X34" s="65"/>
      <c r="Y34" s="66"/>
      <c r="Z34" s="65">
        <f>VLOOKUP($A34,'Return Data'!$B$7:$R$2843,16,0)</f>
        <v>4.1365999999999996</v>
      </c>
      <c r="AA34" s="67">
        <f t="shared" si="7"/>
        <v>13</v>
      </c>
    </row>
    <row r="35" spans="1:27" x14ac:dyDescent="0.3">
      <c r="A35" s="63" t="s">
        <v>1347</v>
      </c>
      <c r="B35" s="64">
        <f>VLOOKUP($A35,'Return Data'!$B$7:$R$2843,3,0)</f>
        <v>44304</v>
      </c>
      <c r="C35" s="65">
        <f>VLOOKUP($A35,'Return Data'!$B$7:$R$2843,4,0)</f>
        <v>1085.3933999999999</v>
      </c>
      <c r="D35" s="65">
        <f>VLOOKUP($A35,'Return Data'!$B$7:$R$2843,5,0)</f>
        <v>3.2084000000000001</v>
      </c>
      <c r="E35" s="66">
        <f t="shared" si="0"/>
        <v>3</v>
      </c>
      <c r="F35" s="65">
        <f>VLOOKUP($A35,'Return Data'!$B$7:$R$2843,6,0)</f>
        <v>3.1663999999999999</v>
      </c>
      <c r="G35" s="66">
        <f t="shared" si="1"/>
        <v>7</v>
      </c>
      <c r="H35" s="65">
        <f>VLOOKUP($A35,'Return Data'!$B$7:$R$2843,7,0)</f>
        <v>3.1436999999999999</v>
      </c>
      <c r="I35" s="66">
        <f t="shared" si="2"/>
        <v>11</v>
      </c>
      <c r="J35" s="65">
        <f>VLOOKUP($A35,'Return Data'!$B$7:$R$2843,8,0)</f>
        <v>3.0062000000000002</v>
      </c>
      <c r="K35" s="66">
        <f t="shared" si="3"/>
        <v>25</v>
      </c>
      <c r="L35" s="65">
        <f>VLOOKUP($A35,'Return Data'!$B$7:$R$2843,9,0)</f>
        <v>3.0937999999999999</v>
      </c>
      <c r="M35" s="66">
        <f t="shared" si="4"/>
        <v>26</v>
      </c>
      <c r="N35" s="65">
        <f>VLOOKUP($A35,'Return Data'!$B$7:$R$2843,10,0)</f>
        <v>3.0659000000000001</v>
      </c>
      <c r="O35" s="66">
        <f t="shared" si="5"/>
        <v>17</v>
      </c>
      <c r="P35" s="65">
        <f>VLOOKUP($A35,'Return Data'!$B$7:$R$2843,11,0)</f>
        <v>2.9973000000000001</v>
      </c>
      <c r="Q35" s="66">
        <f t="shared" si="8"/>
        <v>23</v>
      </c>
      <c r="R35" s="65">
        <f>VLOOKUP($A35,'Return Data'!$B$7:$R$2843,12,0)</f>
        <v>3.0405000000000002</v>
      </c>
      <c r="S35" s="66">
        <f t="shared" si="10"/>
        <v>22</v>
      </c>
      <c r="T35" s="65">
        <f>VLOOKUP($A35,'Return Data'!$B$7:$R$2843,13,0)</f>
        <v>3.0326</v>
      </c>
      <c r="U35" s="66">
        <f t="shared" si="11"/>
        <v>21</v>
      </c>
      <c r="V35" s="65"/>
      <c r="W35" s="66"/>
      <c r="X35" s="65"/>
      <c r="Y35" s="66"/>
      <c r="Z35" s="65">
        <f>VLOOKUP($A35,'Return Data'!$B$7:$R$2843,16,0)</f>
        <v>4.0437000000000003</v>
      </c>
      <c r="AA35" s="67">
        <f t="shared" si="7"/>
        <v>16</v>
      </c>
    </row>
    <row r="36" spans="1:27" x14ac:dyDescent="0.3">
      <c r="A36" s="63" t="s">
        <v>1349</v>
      </c>
      <c r="B36" s="64">
        <f>VLOOKUP($A36,'Return Data'!$B$7:$R$2843,3,0)</f>
        <v>44304</v>
      </c>
      <c r="C36" s="65">
        <f>VLOOKUP($A36,'Return Data'!$B$7:$R$2843,4,0)</f>
        <v>2821.8935999999999</v>
      </c>
      <c r="D36" s="65">
        <f>VLOOKUP($A36,'Return Data'!$B$7:$R$2843,5,0)</f>
        <v>3.1654</v>
      </c>
      <c r="E36" s="66">
        <f t="shared" si="0"/>
        <v>9</v>
      </c>
      <c r="F36" s="65">
        <f>VLOOKUP($A36,'Return Data'!$B$7:$R$2843,6,0)</f>
        <v>3.1638000000000002</v>
      </c>
      <c r="G36" s="66">
        <f t="shared" si="1"/>
        <v>9</v>
      </c>
      <c r="H36" s="65">
        <f>VLOOKUP($A36,'Return Data'!$B$7:$R$2843,7,0)</f>
        <v>3.1478000000000002</v>
      </c>
      <c r="I36" s="66">
        <f t="shared" si="2"/>
        <v>10</v>
      </c>
      <c r="J36" s="65">
        <f>VLOOKUP($A36,'Return Data'!$B$7:$R$2843,8,0)</f>
        <v>3.0371999999999999</v>
      </c>
      <c r="K36" s="66">
        <f t="shared" si="3"/>
        <v>14</v>
      </c>
      <c r="L36" s="65">
        <f>VLOOKUP($A36,'Return Data'!$B$7:$R$2843,9,0)</f>
        <v>3.1070000000000002</v>
      </c>
      <c r="M36" s="66">
        <f t="shared" si="4"/>
        <v>23</v>
      </c>
      <c r="N36" s="65">
        <f>VLOOKUP($A36,'Return Data'!$B$7:$R$2843,10,0)</f>
        <v>3.0714000000000001</v>
      </c>
      <c r="O36" s="66">
        <f t="shared" si="5"/>
        <v>14</v>
      </c>
      <c r="P36" s="65">
        <f>VLOOKUP($A36,'Return Data'!$B$7:$R$2843,11,0)</f>
        <v>3.0103</v>
      </c>
      <c r="Q36" s="66">
        <f t="shared" si="8"/>
        <v>16</v>
      </c>
      <c r="R36" s="65">
        <f>VLOOKUP($A36,'Return Data'!$B$7:$R$2843,12,0)</f>
        <v>3.0585</v>
      </c>
      <c r="S36" s="66">
        <f t="shared" si="10"/>
        <v>14</v>
      </c>
      <c r="T36" s="65">
        <f>VLOOKUP($A36,'Return Data'!$B$7:$R$2843,13,0)</f>
        <v>3.0703</v>
      </c>
      <c r="U36" s="66">
        <f t="shared" si="11"/>
        <v>13</v>
      </c>
      <c r="V36" s="65">
        <f>VLOOKUP($A36,'Return Data'!$B$7:$R$2843,17,0)</f>
        <v>4.0734000000000004</v>
      </c>
      <c r="W36" s="66">
        <f t="shared" si="14"/>
        <v>1</v>
      </c>
      <c r="X36" s="65">
        <f>VLOOKUP($A36,'Return Data'!$B$7:$R$2843,14,0)</f>
        <v>4.7404999999999999</v>
      </c>
      <c r="Y36" s="66">
        <f t="shared" si="15"/>
        <v>4</v>
      </c>
      <c r="Z36" s="65">
        <f>VLOOKUP($A36,'Return Data'!$B$7:$R$2843,16,0)</f>
        <v>6.7106000000000003</v>
      </c>
      <c r="AA36" s="67">
        <f t="shared" si="7"/>
        <v>2</v>
      </c>
    </row>
    <row r="37" spans="1:27" x14ac:dyDescent="0.3">
      <c r="A37" s="63" t="s">
        <v>1351</v>
      </c>
      <c r="B37" s="64">
        <f>VLOOKUP($A37,'Return Data'!$B$7:$R$2843,3,0)</f>
        <v>44304</v>
      </c>
      <c r="C37" s="65">
        <f>VLOOKUP($A37,'Return Data'!$B$7:$R$2843,4,0)</f>
        <v>1060.6775</v>
      </c>
      <c r="D37" s="65">
        <f>VLOOKUP($A37,'Return Data'!$B$7:$R$2843,5,0)</f>
        <v>3.0632000000000001</v>
      </c>
      <c r="E37" s="66">
        <f t="shared" si="0"/>
        <v>30</v>
      </c>
      <c r="F37" s="65">
        <f>VLOOKUP($A37,'Return Data'!$B$7:$R$2843,6,0)</f>
        <v>3.0714999999999999</v>
      </c>
      <c r="G37" s="66">
        <f t="shared" si="1"/>
        <v>29</v>
      </c>
      <c r="H37" s="65">
        <f>VLOOKUP($A37,'Return Data'!$B$7:$R$2843,7,0)</f>
        <v>3.0590999999999999</v>
      </c>
      <c r="I37" s="66">
        <f t="shared" si="2"/>
        <v>28</v>
      </c>
      <c r="J37" s="65">
        <f>VLOOKUP($A37,'Return Data'!$B$7:$R$2843,8,0)</f>
        <v>2.9399000000000002</v>
      </c>
      <c r="K37" s="66">
        <f t="shared" si="3"/>
        <v>28</v>
      </c>
      <c r="L37" s="65">
        <f>VLOOKUP($A37,'Return Data'!$B$7:$R$2843,9,0)</f>
        <v>3.0367000000000002</v>
      </c>
      <c r="M37" s="66">
        <f t="shared" si="4"/>
        <v>30</v>
      </c>
      <c r="N37" s="65">
        <f>VLOOKUP($A37,'Return Data'!$B$7:$R$2843,10,0)</f>
        <v>2.9739</v>
      </c>
      <c r="O37" s="66">
        <f t="shared" si="5"/>
        <v>30</v>
      </c>
      <c r="P37" s="65">
        <f>VLOOKUP($A37,'Return Data'!$B$7:$R$2843,11,0)</f>
        <v>2.9068000000000001</v>
      </c>
      <c r="Q37" s="66">
        <f t="shared" si="8"/>
        <v>30</v>
      </c>
      <c r="R37" s="65">
        <f>VLOOKUP($A37,'Return Data'!$B$7:$R$2843,12,0)</f>
        <v>2.9451000000000001</v>
      </c>
      <c r="S37" s="66">
        <f t="shared" si="10"/>
        <v>30</v>
      </c>
      <c r="T37" s="65">
        <f>VLOOKUP($A37,'Return Data'!$B$7:$R$2843,13,0)</f>
        <v>2.9180999999999999</v>
      </c>
      <c r="U37" s="66">
        <f t="shared" si="11"/>
        <v>27</v>
      </c>
      <c r="V37" s="65"/>
      <c r="W37" s="66"/>
      <c r="X37" s="65"/>
      <c r="Y37" s="66"/>
      <c r="Z37" s="65">
        <f>VLOOKUP($A37,'Return Data'!$B$7:$R$2843,16,0)</f>
        <v>3.6238999999999999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3.143053333333333</v>
      </c>
      <c r="E39" s="74"/>
      <c r="F39" s="75">
        <f>AVERAGE(F8:F37)</f>
        <v>3.1374733333333324</v>
      </c>
      <c r="G39" s="74"/>
      <c r="H39" s="75">
        <f>AVERAGE(H8:H37)</f>
        <v>3.1267533333333333</v>
      </c>
      <c r="I39" s="74"/>
      <c r="J39" s="75">
        <f>AVERAGE(J8:J37)</f>
        <v>3.0308299999999999</v>
      </c>
      <c r="K39" s="74"/>
      <c r="L39" s="75">
        <f>AVERAGE(L8:L37)</f>
        <v>3.1347200000000006</v>
      </c>
      <c r="M39" s="74"/>
      <c r="N39" s="75">
        <f>AVERAGE(N8:N37)</f>
        <v>3.0758599999999996</v>
      </c>
      <c r="O39" s="74"/>
      <c r="P39" s="75">
        <f>AVERAGE(P8:P37)</f>
        <v>3.0163666666666669</v>
      </c>
      <c r="Q39" s="74"/>
      <c r="R39" s="75">
        <f>AVERAGE(R8:R37)</f>
        <v>3.05829</v>
      </c>
      <c r="S39" s="74"/>
      <c r="T39" s="75">
        <f>AVERAGE(T8:T37)</f>
        <v>3.0608407407407401</v>
      </c>
      <c r="U39" s="74"/>
      <c r="V39" s="75">
        <f>AVERAGE(V8:V37)</f>
        <v>4.0485799999999994</v>
      </c>
      <c r="W39" s="74"/>
      <c r="X39" s="75">
        <f>AVERAGE(X8:X37)</f>
        <v>4.7727000000000004</v>
      </c>
      <c r="Y39" s="74"/>
      <c r="Z39" s="75">
        <f>AVERAGE(Z8:Z37)</f>
        <v>4.3187166666666661</v>
      </c>
      <c r="AA39" s="76"/>
    </row>
    <row r="40" spans="1:27" x14ac:dyDescent="0.3">
      <c r="A40" s="73" t="s">
        <v>28</v>
      </c>
      <c r="B40" s="74"/>
      <c r="C40" s="74"/>
      <c r="D40" s="75">
        <f>MIN(D8:D37)</f>
        <v>3.0632000000000001</v>
      </c>
      <c r="E40" s="74"/>
      <c r="F40" s="75">
        <f>MIN(F8:F37)</f>
        <v>3.0674000000000001</v>
      </c>
      <c r="G40" s="74"/>
      <c r="H40" s="75">
        <f>MIN(H8:H37)</f>
        <v>3.0396000000000001</v>
      </c>
      <c r="I40" s="74"/>
      <c r="J40" s="75">
        <f>MIN(J8:J37)</f>
        <v>2.8877000000000002</v>
      </c>
      <c r="K40" s="74"/>
      <c r="L40" s="75">
        <f>MIN(L8:L37)</f>
        <v>3.0367000000000002</v>
      </c>
      <c r="M40" s="74"/>
      <c r="N40" s="75">
        <f>MIN(N8:N37)</f>
        <v>2.9739</v>
      </c>
      <c r="O40" s="74"/>
      <c r="P40" s="75">
        <f>MIN(P8:P37)</f>
        <v>2.9068000000000001</v>
      </c>
      <c r="Q40" s="74"/>
      <c r="R40" s="75">
        <f>MIN(R8:R37)</f>
        <v>2.9451000000000001</v>
      </c>
      <c r="S40" s="74"/>
      <c r="T40" s="75">
        <f>MIN(T8:T37)</f>
        <v>2.9180999999999999</v>
      </c>
      <c r="U40" s="74"/>
      <c r="V40" s="75">
        <f>MIN(V8:V37)</f>
        <v>4.0147000000000004</v>
      </c>
      <c r="W40" s="74"/>
      <c r="X40" s="75">
        <f>MIN(X8:X37)</f>
        <v>4.7404999999999999</v>
      </c>
      <c r="Y40" s="74"/>
      <c r="Z40" s="75">
        <f>MIN(Z8:Z37)</f>
        <v>3.2772999999999999</v>
      </c>
      <c r="AA40" s="76"/>
    </row>
    <row r="41" spans="1:27" ht="15" thickBot="1" x14ac:dyDescent="0.35">
      <c r="A41" s="77" t="s">
        <v>29</v>
      </c>
      <c r="B41" s="78"/>
      <c r="C41" s="78"/>
      <c r="D41" s="79">
        <f>MAX(D8:D37)</f>
        <v>3.2355</v>
      </c>
      <c r="E41" s="78"/>
      <c r="F41" s="79">
        <f>MAX(F8:F37)</f>
        <v>3.2250999999999999</v>
      </c>
      <c r="G41" s="78"/>
      <c r="H41" s="79">
        <f>MAX(H8:H37)</f>
        <v>3.2504</v>
      </c>
      <c r="I41" s="78"/>
      <c r="J41" s="79">
        <f>MAX(J8:J37)</f>
        <v>3.1316999999999999</v>
      </c>
      <c r="K41" s="78"/>
      <c r="L41" s="79">
        <f>MAX(L8:L37)</f>
        <v>3.2806000000000002</v>
      </c>
      <c r="M41" s="78"/>
      <c r="N41" s="79">
        <f>MAX(N8:N37)</f>
        <v>3.1461999999999999</v>
      </c>
      <c r="O41" s="78"/>
      <c r="P41" s="79">
        <f>MAX(P8:P37)</f>
        <v>3.1006999999999998</v>
      </c>
      <c r="Q41" s="78"/>
      <c r="R41" s="79">
        <f>MAX(R8:R37)</f>
        <v>3.1596000000000002</v>
      </c>
      <c r="S41" s="78"/>
      <c r="T41" s="79">
        <f>MAX(T8:T37)</f>
        <v>3.1604999999999999</v>
      </c>
      <c r="U41" s="78"/>
      <c r="V41" s="79">
        <f>MAX(V8:V37)</f>
        <v>4.0734000000000004</v>
      </c>
      <c r="W41" s="78"/>
      <c r="X41" s="79">
        <f>MAX(X8:X37)</f>
        <v>4.8014999999999999</v>
      </c>
      <c r="Y41" s="78"/>
      <c r="Z41" s="79">
        <f>MAX(Z8:Z37)</f>
        <v>6.7183000000000002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1595</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1294</v>
      </c>
      <c r="B8" s="64">
        <f>VLOOKUP($A8,'Return Data'!$B$7:$R$2843,3,0)</f>
        <v>44304</v>
      </c>
      <c r="C8" s="65">
        <f>VLOOKUP($A8,'Return Data'!$B$7:$R$2843,4,0)</f>
        <v>1111.2668000000001</v>
      </c>
      <c r="D8" s="65">
        <f>VLOOKUP($A8,'Return Data'!$B$7:$R$2843,5,0)</f>
        <v>3.1337000000000002</v>
      </c>
      <c r="E8" s="66">
        <f t="shared" ref="E8:E37" si="0">RANK(D8,D$8:D$37,0)</f>
        <v>2</v>
      </c>
      <c r="F8" s="65">
        <f>VLOOKUP($A8,'Return Data'!$B$7:$R$2843,6,0)</f>
        <v>3.1244000000000001</v>
      </c>
      <c r="G8" s="66">
        <f t="shared" ref="G8:G37" si="1">RANK(F8,F$8:F$37,0)</f>
        <v>3</v>
      </c>
      <c r="H8" s="65">
        <f>VLOOKUP($A8,'Return Data'!$B$7:$R$2843,7,0)</f>
        <v>3.0798999999999999</v>
      </c>
      <c r="I8" s="66">
        <f t="shared" ref="I8:I37" si="2">RANK(H8,H$8:H$37,0)</f>
        <v>9</v>
      </c>
      <c r="J8" s="65">
        <f>VLOOKUP($A8,'Return Data'!$B$7:$R$2843,8,0)</f>
        <v>3.0121000000000002</v>
      </c>
      <c r="K8" s="66">
        <f t="shared" ref="K8:K37" si="3">RANK(J8,J$8:J$37,0)</f>
        <v>5</v>
      </c>
      <c r="L8" s="65">
        <f>VLOOKUP($A8,'Return Data'!$B$7:$R$2843,9,0)</f>
        <v>3.1141999999999999</v>
      </c>
      <c r="M8" s="66">
        <f t="shared" ref="M8:M37" si="4">RANK(L8,L$8:L$37,0)</f>
        <v>2</v>
      </c>
      <c r="N8" s="65">
        <f>VLOOKUP($A8,'Return Data'!$B$7:$R$2843,10,0)</f>
        <v>3.0047000000000001</v>
      </c>
      <c r="O8" s="66">
        <f t="shared" ref="O8:O37" si="5">RANK(N8,N$8:N$37,0)</f>
        <v>11</v>
      </c>
      <c r="P8" s="65">
        <f>VLOOKUP($A8,'Return Data'!$B$7:$R$2843,11,0)</f>
        <v>2.9177</v>
      </c>
      <c r="Q8" s="66">
        <f>RANK(P8,P$8:P$37,0)</f>
        <v>18</v>
      </c>
      <c r="R8" s="65">
        <f>VLOOKUP($A8,'Return Data'!$B$7:$R$2843,12,0)</f>
        <v>2.9464000000000001</v>
      </c>
      <c r="S8" s="66">
        <f>RANK(R8,R$8:R$37,0)</f>
        <v>20</v>
      </c>
      <c r="T8" s="65">
        <f>VLOOKUP($A8,'Return Data'!$B$7:$R$2843,13,0)</f>
        <v>2.9416000000000002</v>
      </c>
      <c r="U8" s="66">
        <f>RANK(T8,T$8:T$37,0)</f>
        <v>16</v>
      </c>
      <c r="V8" s="65">
        <f>VLOOKUP($A8,'Return Data'!$B$7:$R$2843,17,0)</f>
        <v>3.9350000000000001</v>
      </c>
      <c r="W8" s="66">
        <f t="shared" ref="W8" si="6">RANK(V8,V$8:V$37,0)</f>
        <v>3</v>
      </c>
      <c r="X8" s="65"/>
      <c r="Y8" s="66"/>
      <c r="Z8" s="65">
        <f>VLOOKUP($A8,'Return Data'!$B$7:$R$2843,16,0)</f>
        <v>4.3765000000000001</v>
      </c>
      <c r="AA8" s="67">
        <f t="shared" ref="AA8:AA37" si="7">RANK(Z8,Z$8:Z$37,0)</f>
        <v>6</v>
      </c>
    </row>
    <row r="9" spans="1:27" x14ac:dyDescent="0.3">
      <c r="A9" s="63" t="s">
        <v>1296</v>
      </c>
      <c r="B9" s="64">
        <f>VLOOKUP($A9,'Return Data'!$B$7:$R$2843,3,0)</f>
        <v>44304</v>
      </c>
      <c r="C9" s="65">
        <f>VLOOKUP($A9,'Return Data'!$B$7:$R$2843,4,0)</f>
        <v>1088.2336</v>
      </c>
      <c r="D9" s="65">
        <f>VLOOKUP($A9,'Return Data'!$B$7:$R$2843,5,0)</f>
        <v>3.1295999999999999</v>
      </c>
      <c r="E9" s="66">
        <f t="shared" si="0"/>
        <v>3</v>
      </c>
      <c r="F9" s="65">
        <f>VLOOKUP($A9,'Return Data'!$B$7:$R$2843,6,0)</f>
        <v>3.1301000000000001</v>
      </c>
      <c r="G9" s="66">
        <f t="shared" si="1"/>
        <v>2</v>
      </c>
      <c r="H9" s="65">
        <f>VLOOKUP($A9,'Return Data'!$B$7:$R$2843,7,0)</f>
        <v>3.1048</v>
      </c>
      <c r="I9" s="66">
        <f t="shared" si="2"/>
        <v>4</v>
      </c>
      <c r="J9" s="65">
        <f>VLOOKUP($A9,'Return Data'!$B$7:$R$2843,8,0)</f>
        <v>2.9674</v>
      </c>
      <c r="K9" s="66">
        <f t="shared" si="3"/>
        <v>9</v>
      </c>
      <c r="L9" s="65">
        <f>VLOOKUP($A9,'Return Data'!$B$7:$R$2843,9,0)</f>
        <v>3.1012</v>
      </c>
      <c r="M9" s="66">
        <f t="shared" si="4"/>
        <v>4</v>
      </c>
      <c r="N9" s="65">
        <f>VLOOKUP($A9,'Return Data'!$B$7:$R$2843,10,0)</f>
        <v>3.0424000000000002</v>
      </c>
      <c r="O9" s="66">
        <f t="shared" si="5"/>
        <v>5</v>
      </c>
      <c r="P9" s="65">
        <f>VLOOKUP($A9,'Return Data'!$B$7:$R$2843,11,0)</f>
        <v>2.9803999999999999</v>
      </c>
      <c r="Q9" s="66">
        <f>RANK(P9,P$8:P$37,0)</f>
        <v>6</v>
      </c>
      <c r="R9" s="65">
        <f>VLOOKUP($A9,'Return Data'!$B$7:$R$2843,12,0)</f>
        <v>3.0215999999999998</v>
      </c>
      <c r="S9" s="66">
        <f>RANK(R9,R$8:R$37,0)</f>
        <v>6</v>
      </c>
      <c r="T9" s="65">
        <f>VLOOKUP($A9,'Return Data'!$B$7:$R$2843,13,0)</f>
        <v>3.0417999999999998</v>
      </c>
      <c r="U9" s="66">
        <f>RANK(T9,T$8:T$37,0)</f>
        <v>6</v>
      </c>
      <c r="V9" s="65"/>
      <c r="W9" s="66"/>
      <c r="X9" s="65"/>
      <c r="Y9" s="66"/>
      <c r="Z9" s="65">
        <f>VLOOKUP($A9,'Return Data'!$B$7:$R$2843,16,0)</f>
        <v>4.1167999999999996</v>
      </c>
      <c r="AA9" s="67">
        <f t="shared" si="7"/>
        <v>12</v>
      </c>
    </row>
    <row r="10" spans="1:27" x14ac:dyDescent="0.3">
      <c r="A10" s="63" t="s">
        <v>1298</v>
      </c>
      <c r="B10" s="64">
        <f>VLOOKUP($A10,'Return Data'!$B$7:$R$2843,3,0)</f>
        <v>44304</v>
      </c>
      <c r="C10" s="65">
        <f>VLOOKUP($A10,'Return Data'!$B$7:$R$2843,4,0)</f>
        <v>1081.4259</v>
      </c>
      <c r="D10" s="65">
        <f>VLOOKUP($A10,'Return Data'!$B$7:$R$2843,5,0)</f>
        <v>3.1223000000000001</v>
      </c>
      <c r="E10" s="66">
        <f t="shared" si="0"/>
        <v>4</v>
      </c>
      <c r="F10" s="65">
        <f>VLOOKUP($A10,'Return Data'!$B$7:$R$2843,6,0)</f>
        <v>3.1126999999999998</v>
      </c>
      <c r="G10" s="66">
        <f t="shared" si="1"/>
        <v>4</v>
      </c>
      <c r="H10" s="65">
        <f>VLOOKUP($A10,'Return Data'!$B$7:$R$2843,7,0)</f>
        <v>3.0853000000000002</v>
      </c>
      <c r="I10" s="66">
        <f t="shared" si="2"/>
        <v>7</v>
      </c>
      <c r="J10" s="65">
        <f>VLOOKUP($A10,'Return Data'!$B$7:$R$2843,8,0)</f>
        <v>3.032</v>
      </c>
      <c r="K10" s="66">
        <f t="shared" si="3"/>
        <v>3</v>
      </c>
      <c r="L10" s="65">
        <f>VLOOKUP($A10,'Return Data'!$B$7:$R$2843,9,0)</f>
        <v>3.0889000000000002</v>
      </c>
      <c r="M10" s="66">
        <f t="shared" si="4"/>
        <v>7</v>
      </c>
      <c r="N10" s="65">
        <f>VLOOKUP($A10,'Return Data'!$B$7:$R$2843,10,0)</f>
        <v>3.0657999999999999</v>
      </c>
      <c r="O10" s="66">
        <f t="shared" si="5"/>
        <v>1</v>
      </c>
      <c r="P10" s="65">
        <f>VLOOKUP($A10,'Return Data'!$B$7:$R$2843,11,0)</f>
        <v>2.9996999999999998</v>
      </c>
      <c r="Q10" s="66">
        <f>RANK(P10,P$8:P$37,0)</f>
        <v>3</v>
      </c>
      <c r="R10" s="65">
        <f>VLOOKUP($A10,'Return Data'!$B$7:$R$2843,12,0)</f>
        <v>3.0280999999999998</v>
      </c>
      <c r="S10" s="66">
        <f>RANK(R10,R$8:R$37,0)</f>
        <v>5</v>
      </c>
      <c r="T10" s="65">
        <f>VLOOKUP($A10,'Return Data'!$B$7:$R$2843,13,0)</f>
        <v>3.0348999999999999</v>
      </c>
      <c r="U10" s="66">
        <f>RANK(T10,T$8:T$37,0)</f>
        <v>7</v>
      </c>
      <c r="V10" s="65"/>
      <c r="W10" s="66"/>
      <c r="X10" s="65"/>
      <c r="Y10" s="66"/>
      <c r="Z10" s="65">
        <f>VLOOKUP($A10,'Return Data'!$B$7:$R$2843,16,0)</f>
        <v>4.0164999999999997</v>
      </c>
      <c r="AA10" s="67">
        <f t="shared" si="7"/>
        <v>14</v>
      </c>
    </row>
    <row r="11" spans="1:27" x14ac:dyDescent="0.3">
      <c r="A11" s="63" t="s">
        <v>1300</v>
      </c>
      <c r="B11" s="64">
        <f>VLOOKUP($A11,'Return Data'!$B$7:$R$2843,3,0)</f>
        <v>44304</v>
      </c>
      <c r="C11" s="65">
        <f>VLOOKUP($A11,'Return Data'!$B$7:$R$2843,4,0)</f>
        <v>1082.5209</v>
      </c>
      <c r="D11" s="65">
        <f>VLOOKUP($A11,'Return Data'!$B$7:$R$2843,5,0)</f>
        <v>3.0468999999999999</v>
      </c>
      <c r="E11" s="66">
        <f t="shared" si="0"/>
        <v>16</v>
      </c>
      <c r="F11" s="65">
        <f>VLOOKUP($A11,'Return Data'!$B$7:$R$2843,6,0)</f>
        <v>3.0398000000000001</v>
      </c>
      <c r="G11" s="66">
        <f t="shared" si="1"/>
        <v>17</v>
      </c>
      <c r="H11" s="65">
        <f>VLOOKUP($A11,'Return Data'!$B$7:$R$2843,7,0)</f>
        <v>3.02</v>
      </c>
      <c r="I11" s="66">
        <f t="shared" si="2"/>
        <v>17</v>
      </c>
      <c r="J11" s="65">
        <f>VLOOKUP($A11,'Return Data'!$B$7:$R$2843,8,0)</f>
        <v>2.895</v>
      </c>
      <c r="K11" s="66">
        <f t="shared" si="3"/>
        <v>26</v>
      </c>
      <c r="L11" s="65">
        <f>VLOOKUP($A11,'Return Data'!$B$7:$R$2843,9,0)</f>
        <v>3.0042</v>
      </c>
      <c r="M11" s="66">
        <f t="shared" si="4"/>
        <v>24</v>
      </c>
      <c r="N11" s="65">
        <f>VLOOKUP($A11,'Return Data'!$B$7:$R$2843,10,0)</f>
        <v>2.9891000000000001</v>
      </c>
      <c r="O11" s="66">
        <f t="shared" si="5"/>
        <v>16</v>
      </c>
      <c r="P11" s="65">
        <f>VLOOKUP($A11,'Return Data'!$B$7:$R$2843,11,0)</f>
        <v>2.9489000000000001</v>
      </c>
      <c r="Q11" s="66">
        <f>RANK(P11,P$8:P$37,0)</f>
        <v>10</v>
      </c>
      <c r="R11" s="65">
        <f>VLOOKUP($A11,'Return Data'!$B$7:$R$2843,12,0)</f>
        <v>2.9735999999999998</v>
      </c>
      <c r="S11" s="66">
        <f>RANK(R11,R$8:R$37,0)</f>
        <v>13</v>
      </c>
      <c r="T11" s="65">
        <f>VLOOKUP($A11,'Return Data'!$B$7:$R$2843,13,0)</f>
        <v>2.9754</v>
      </c>
      <c r="U11" s="66">
        <f>RANK(T11,T$8:T$37,0)</f>
        <v>11</v>
      </c>
      <c r="V11" s="65"/>
      <c r="W11" s="66"/>
      <c r="X11" s="65"/>
      <c r="Y11" s="66"/>
      <c r="Z11" s="65">
        <f>VLOOKUP($A11,'Return Data'!$B$7:$R$2843,16,0)</f>
        <v>3.9940000000000002</v>
      </c>
      <c r="AA11" s="67">
        <f t="shared" si="7"/>
        <v>15</v>
      </c>
    </row>
    <row r="12" spans="1:27" x14ac:dyDescent="0.3">
      <c r="A12" s="63" t="s">
        <v>1302</v>
      </c>
      <c r="B12" s="64">
        <f>VLOOKUP($A12,'Return Data'!$B$7:$R$2843,3,0)</f>
        <v>44304</v>
      </c>
      <c r="C12" s="65">
        <f>VLOOKUP($A12,'Return Data'!$B$7:$R$2843,4,0)</f>
        <v>1041.2738999999999</v>
      </c>
      <c r="D12" s="65">
        <f>VLOOKUP($A12,'Return Data'!$B$7:$R$2843,5,0)</f>
        <v>3.0499000000000001</v>
      </c>
      <c r="E12" s="66">
        <f t="shared" si="0"/>
        <v>15</v>
      </c>
      <c r="F12" s="65">
        <f>VLOOKUP($A12,'Return Data'!$B$7:$R$2843,6,0)</f>
        <v>3.0516000000000001</v>
      </c>
      <c r="G12" s="66">
        <f t="shared" si="1"/>
        <v>14</v>
      </c>
      <c r="H12" s="65">
        <f>VLOOKUP($A12,'Return Data'!$B$7:$R$2843,7,0)</f>
        <v>3.0819999999999999</v>
      </c>
      <c r="I12" s="66">
        <f t="shared" si="2"/>
        <v>8</v>
      </c>
      <c r="J12" s="65">
        <f>VLOOKUP($A12,'Return Data'!$B$7:$R$2843,8,0)</f>
        <v>2.9996999999999998</v>
      </c>
      <c r="K12" s="66">
        <f t="shared" si="3"/>
        <v>6</v>
      </c>
      <c r="L12" s="65">
        <f>VLOOKUP($A12,'Return Data'!$B$7:$R$2843,9,0)</f>
        <v>3.0817999999999999</v>
      </c>
      <c r="M12" s="66">
        <f t="shared" si="4"/>
        <v>8</v>
      </c>
      <c r="N12" s="65">
        <f>VLOOKUP($A12,'Return Data'!$B$7:$R$2843,10,0)</f>
        <v>3.0386000000000002</v>
      </c>
      <c r="O12" s="66">
        <f t="shared" si="5"/>
        <v>6</v>
      </c>
      <c r="P12" s="65">
        <f>VLOOKUP($A12,'Return Data'!$B$7:$R$2843,11,0)</f>
        <v>3.0059999999999998</v>
      </c>
      <c r="Q12" s="66">
        <f t="shared" ref="Q12:Q37" si="8">RANK(P12,P$8:P$37,0)</f>
        <v>1</v>
      </c>
      <c r="R12" s="65">
        <f>VLOOKUP($A12,'Return Data'!$B$7:$R$2843,12,0)</f>
        <v>3.0644</v>
      </c>
      <c r="S12" s="66">
        <f>RANK(R12,R$8:R$37,0)</f>
        <v>2</v>
      </c>
      <c r="T12" s="65"/>
      <c r="U12" s="66"/>
      <c r="V12" s="65"/>
      <c r="W12" s="66"/>
      <c r="X12" s="65"/>
      <c r="Y12" s="66"/>
      <c r="Z12" s="65">
        <f>VLOOKUP($A12,'Return Data'!$B$7:$R$2843,16,0)</f>
        <v>3.3548</v>
      </c>
      <c r="AA12" s="67">
        <f t="shared" si="7"/>
        <v>29</v>
      </c>
    </row>
    <row r="13" spans="1:27" x14ac:dyDescent="0.3">
      <c r="A13" s="63" t="s">
        <v>1304</v>
      </c>
      <c r="B13" s="64">
        <f>VLOOKUP($A13,'Return Data'!$B$7:$R$2843,3,0)</f>
        <v>44304</v>
      </c>
      <c r="C13" s="65">
        <f>VLOOKUP($A13,'Return Data'!$B$7:$R$2843,4,0)</f>
        <v>1066.857</v>
      </c>
      <c r="D13" s="65">
        <f>VLOOKUP($A13,'Return Data'!$B$7:$R$2843,5,0)</f>
        <v>3.0931000000000002</v>
      </c>
      <c r="E13" s="66">
        <f t="shared" si="0"/>
        <v>9</v>
      </c>
      <c r="F13" s="65">
        <f>VLOOKUP($A13,'Return Data'!$B$7:$R$2843,6,0)</f>
        <v>3.0935999999999999</v>
      </c>
      <c r="G13" s="66">
        <f t="shared" si="1"/>
        <v>7</v>
      </c>
      <c r="H13" s="65">
        <f>VLOOKUP($A13,'Return Data'!$B$7:$R$2843,7,0)</f>
        <v>3.2766999999999999</v>
      </c>
      <c r="I13" s="66">
        <f t="shared" si="2"/>
        <v>1</v>
      </c>
      <c r="J13" s="65">
        <f>VLOOKUP($A13,'Return Data'!$B$7:$R$2843,8,0)</f>
        <v>3.0857000000000001</v>
      </c>
      <c r="K13" s="66">
        <f t="shared" si="3"/>
        <v>1</v>
      </c>
      <c r="L13" s="65">
        <f>VLOOKUP($A13,'Return Data'!$B$7:$R$2843,9,0)</f>
        <v>3.1419999999999999</v>
      </c>
      <c r="M13" s="66">
        <f t="shared" si="4"/>
        <v>1</v>
      </c>
      <c r="N13" s="65">
        <f>VLOOKUP($A13,'Return Data'!$B$7:$R$2843,10,0)</f>
        <v>3.0446</v>
      </c>
      <c r="O13" s="66">
        <f t="shared" si="5"/>
        <v>4</v>
      </c>
      <c r="P13" s="65">
        <f>VLOOKUP($A13,'Return Data'!$B$7:$R$2843,11,0)</f>
        <v>2.9897999999999998</v>
      </c>
      <c r="Q13" s="66">
        <f t="shared" si="8"/>
        <v>4</v>
      </c>
      <c r="R13" s="65">
        <f>VLOOKUP($A13,'Return Data'!$B$7:$R$2843,12,0)</f>
        <v>3.03</v>
      </c>
      <c r="S13" s="66">
        <f t="shared" ref="S13:S37" si="9">RANK(R13,R$8:R$37,0)</f>
        <v>4</v>
      </c>
      <c r="T13" s="65">
        <f>VLOOKUP($A13,'Return Data'!$B$7:$R$2843,13,0)</f>
        <v>3.0590000000000002</v>
      </c>
      <c r="U13" s="66">
        <f t="shared" ref="U13:U37" si="10">RANK(T13,T$8:T$37,0)</f>
        <v>3</v>
      </c>
      <c r="V13" s="65"/>
      <c r="W13" s="66"/>
      <c r="X13" s="65"/>
      <c r="Y13" s="66"/>
      <c r="Z13" s="65">
        <f>VLOOKUP($A13,'Return Data'!$B$7:$R$2843,16,0)</f>
        <v>3.7844000000000002</v>
      </c>
      <c r="AA13" s="67">
        <f t="shared" si="7"/>
        <v>20</v>
      </c>
    </row>
    <row r="14" spans="1:27" x14ac:dyDescent="0.3">
      <c r="A14" s="63" t="s">
        <v>1306</v>
      </c>
      <c r="B14" s="64">
        <f>VLOOKUP($A14,'Return Data'!$B$7:$R$2843,3,0)</f>
        <v>44304</v>
      </c>
      <c r="C14" s="65">
        <f>VLOOKUP($A14,'Return Data'!$B$7:$R$2843,4,0)</f>
        <v>1101.6968999999999</v>
      </c>
      <c r="D14" s="65">
        <f>VLOOKUP($A14,'Return Data'!$B$7:$R$2843,5,0)</f>
        <v>3.0236999999999998</v>
      </c>
      <c r="E14" s="66">
        <f t="shared" si="0"/>
        <v>23</v>
      </c>
      <c r="F14" s="65">
        <f>VLOOKUP($A14,'Return Data'!$B$7:$R$2843,6,0)</f>
        <v>3.0211999999999999</v>
      </c>
      <c r="G14" s="66">
        <f t="shared" si="1"/>
        <v>22</v>
      </c>
      <c r="H14" s="65">
        <f>VLOOKUP($A14,'Return Data'!$B$7:$R$2843,7,0)</f>
        <v>3.0127999999999999</v>
      </c>
      <c r="I14" s="66">
        <f t="shared" si="2"/>
        <v>18</v>
      </c>
      <c r="J14" s="65">
        <f>VLOOKUP($A14,'Return Data'!$B$7:$R$2843,8,0)</f>
        <v>2.9375</v>
      </c>
      <c r="K14" s="66">
        <f t="shared" si="3"/>
        <v>16</v>
      </c>
      <c r="L14" s="65">
        <f>VLOOKUP($A14,'Return Data'!$B$7:$R$2843,9,0)</f>
        <v>3.0339999999999998</v>
      </c>
      <c r="M14" s="66">
        <f t="shared" si="4"/>
        <v>19</v>
      </c>
      <c r="N14" s="65">
        <f>VLOOKUP($A14,'Return Data'!$B$7:$R$2843,10,0)</f>
        <v>2.9714999999999998</v>
      </c>
      <c r="O14" s="66">
        <f t="shared" si="5"/>
        <v>19</v>
      </c>
      <c r="P14" s="65">
        <f>VLOOKUP($A14,'Return Data'!$B$7:$R$2843,11,0)</f>
        <v>2.9430000000000001</v>
      </c>
      <c r="Q14" s="66">
        <f t="shared" si="8"/>
        <v>11</v>
      </c>
      <c r="R14" s="65">
        <f>VLOOKUP($A14,'Return Data'!$B$7:$R$2843,12,0)</f>
        <v>2.9994999999999998</v>
      </c>
      <c r="S14" s="66">
        <f t="shared" si="9"/>
        <v>10</v>
      </c>
      <c r="T14" s="65">
        <f>VLOOKUP($A14,'Return Data'!$B$7:$R$2843,13,0)</f>
        <v>3.0430000000000001</v>
      </c>
      <c r="U14" s="66">
        <f t="shared" si="10"/>
        <v>5</v>
      </c>
      <c r="V14" s="65"/>
      <c r="W14" s="66"/>
      <c r="X14" s="65"/>
      <c r="Y14" s="66"/>
      <c r="Z14" s="65">
        <f>VLOOKUP($A14,'Return Data'!$B$7:$R$2843,16,0)</f>
        <v>4.3430999999999997</v>
      </c>
      <c r="AA14" s="67">
        <f t="shared" si="7"/>
        <v>8</v>
      </c>
    </row>
    <row r="15" spans="1:27" x14ac:dyDescent="0.3">
      <c r="A15" s="63" t="s">
        <v>1308</v>
      </c>
      <c r="B15" s="64">
        <f>VLOOKUP($A15,'Return Data'!$B$7:$R$2843,3,0)</f>
        <v>44304</v>
      </c>
      <c r="C15" s="65">
        <f>VLOOKUP($A15,'Return Data'!$B$7:$R$2843,4,0)</f>
        <v>1068.0266999999999</v>
      </c>
      <c r="D15" s="65">
        <f>VLOOKUP($A15,'Return Data'!$B$7:$R$2843,5,0)</f>
        <v>3.0417999999999998</v>
      </c>
      <c r="E15" s="66">
        <f t="shared" si="0"/>
        <v>18</v>
      </c>
      <c r="F15" s="65">
        <f>VLOOKUP($A15,'Return Data'!$B$7:$R$2843,6,0)</f>
        <v>3.0424000000000002</v>
      </c>
      <c r="G15" s="66">
        <f t="shared" si="1"/>
        <v>16</v>
      </c>
      <c r="H15" s="65">
        <f>VLOOKUP($A15,'Return Data'!$B$7:$R$2843,7,0)</f>
        <v>3.0346000000000002</v>
      </c>
      <c r="I15" s="66">
        <f t="shared" si="2"/>
        <v>15</v>
      </c>
      <c r="J15" s="65">
        <f>VLOOKUP($A15,'Return Data'!$B$7:$R$2843,8,0)</f>
        <v>2.8374000000000001</v>
      </c>
      <c r="K15" s="66">
        <f t="shared" si="3"/>
        <v>29</v>
      </c>
      <c r="L15" s="65">
        <f>VLOOKUP($A15,'Return Data'!$B$7:$R$2843,9,0)</f>
        <v>3.0070999999999999</v>
      </c>
      <c r="M15" s="66">
        <f t="shared" si="4"/>
        <v>23</v>
      </c>
      <c r="N15" s="65">
        <f>VLOOKUP($A15,'Return Data'!$B$7:$R$2843,10,0)</f>
        <v>3.0116999999999998</v>
      </c>
      <c r="O15" s="66">
        <f t="shared" si="5"/>
        <v>8</v>
      </c>
      <c r="P15" s="65">
        <f>VLOOKUP($A15,'Return Data'!$B$7:$R$2843,11,0)</f>
        <v>3.0005000000000002</v>
      </c>
      <c r="Q15" s="66">
        <f t="shared" si="8"/>
        <v>2</v>
      </c>
      <c r="R15" s="65">
        <f>VLOOKUP($A15,'Return Data'!$B$7:$R$2843,12,0)</f>
        <v>3.0676000000000001</v>
      </c>
      <c r="S15" s="66">
        <f t="shared" si="9"/>
        <v>1</v>
      </c>
      <c r="T15" s="65">
        <f>VLOOKUP($A15,'Return Data'!$B$7:$R$2843,13,0)</f>
        <v>3.1082999999999998</v>
      </c>
      <c r="U15" s="66">
        <f t="shared" si="10"/>
        <v>1</v>
      </c>
      <c r="V15" s="65"/>
      <c r="W15" s="66"/>
      <c r="X15" s="65"/>
      <c r="Y15" s="66"/>
      <c r="Z15" s="65">
        <f>VLOOKUP($A15,'Return Data'!$B$7:$R$2843,16,0)</f>
        <v>3.8525</v>
      </c>
      <c r="AA15" s="67">
        <f t="shared" si="7"/>
        <v>17</v>
      </c>
    </row>
    <row r="16" spans="1:27" x14ac:dyDescent="0.3">
      <c r="A16" s="63" t="s">
        <v>1309</v>
      </c>
      <c r="B16" s="64">
        <f>VLOOKUP($A16,'Return Data'!$B$7:$R$2843,3,0)</f>
        <v>44304</v>
      </c>
      <c r="C16" s="65">
        <f>VLOOKUP($A16,'Return Data'!$B$7:$R$2843,4,0)</f>
        <v>1075.9437</v>
      </c>
      <c r="D16" s="65">
        <f>VLOOKUP($A16,'Return Data'!$B$7:$R$2843,5,0)</f>
        <v>3.0299</v>
      </c>
      <c r="E16" s="66">
        <f t="shared" si="0"/>
        <v>20</v>
      </c>
      <c r="F16" s="65">
        <f>VLOOKUP($A16,'Return Data'!$B$7:$R$2843,6,0)</f>
        <v>3.0255999999999998</v>
      </c>
      <c r="G16" s="66">
        <f t="shared" si="1"/>
        <v>21</v>
      </c>
      <c r="H16" s="65">
        <f>VLOOKUP($A16,'Return Data'!$B$7:$R$2843,7,0)</f>
        <v>3.0059</v>
      </c>
      <c r="I16" s="66">
        <f t="shared" si="2"/>
        <v>23</v>
      </c>
      <c r="J16" s="65">
        <f>VLOOKUP($A16,'Return Data'!$B$7:$R$2843,8,0)</f>
        <v>2.9567000000000001</v>
      </c>
      <c r="K16" s="66">
        <f t="shared" si="3"/>
        <v>12</v>
      </c>
      <c r="L16" s="65">
        <f>VLOOKUP($A16,'Return Data'!$B$7:$R$2843,9,0)</f>
        <v>3.0446</v>
      </c>
      <c r="M16" s="66">
        <f t="shared" si="4"/>
        <v>15</v>
      </c>
      <c r="N16" s="65">
        <f>VLOOKUP($A16,'Return Data'!$B$7:$R$2843,10,0)</f>
        <v>2.9685999999999999</v>
      </c>
      <c r="O16" s="66">
        <f t="shared" si="5"/>
        <v>22</v>
      </c>
      <c r="P16" s="65">
        <f>VLOOKUP($A16,'Return Data'!$B$7:$R$2843,11,0)</f>
        <v>2.9045000000000001</v>
      </c>
      <c r="Q16" s="66">
        <f t="shared" si="8"/>
        <v>20</v>
      </c>
      <c r="R16" s="65">
        <f>VLOOKUP($A16,'Return Data'!$B$7:$R$2843,12,0)</f>
        <v>2.9504000000000001</v>
      </c>
      <c r="S16" s="66">
        <f t="shared" si="9"/>
        <v>18</v>
      </c>
      <c r="T16" s="65">
        <f>VLOOKUP($A16,'Return Data'!$B$7:$R$2843,13,0)</f>
        <v>2.9095</v>
      </c>
      <c r="U16" s="66">
        <f t="shared" si="10"/>
        <v>23</v>
      </c>
      <c r="V16" s="65"/>
      <c r="W16" s="66"/>
      <c r="X16" s="65"/>
      <c r="Y16" s="66"/>
      <c r="Z16" s="65">
        <f>VLOOKUP($A16,'Return Data'!$B$7:$R$2843,16,0)</f>
        <v>3.8292000000000002</v>
      </c>
      <c r="AA16" s="67">
        <f t="shared" si="7"/>
        <v>19</v>
      </c>
    </row>
    <row r="17" spans="1:27" x14ac:dyDescent="0.3">
      <c r="A17" s="63" t="s">
        <v>1311</v>
      </c>
      <c r="B17" s="64">
        <f>VLOOKUP($A17,'Return Data'!$B$7:$R$2843,3,0)</f>
        <v>44304</v>
      </c>
      <c r="C17" s="65">
        <f>VLOOKUP($A17,'Return Data'!$B$7:$R$2843,4,0)</f>
        <v>3044.7728999999999</v>
      </c>
      <c r="D17" s="65">
        <f>VLOOKUP($A17,'Return Data'!$B$7:$R$2843,5,0)</f>
        <v>3.0202</v>
      </c>
      <c r="E17" s="66">
        <f t="shared" si="0"/>
        <v>24</v>
      </c>
      <c r="F17" s="65">
        <f>VLOOKUP($A17,'Return Data'!$B$7:$R$2843,6,0)</f>
        <v>3.0021</v>
      </c>
      <c r="G17" s="66">
        <f t="shared" si="1"/>
        <v>27</v>
      </c>
      <c r="H17" s="65">
        <f>VLOOKUP($A17,'Return Data'!$B$7:$R$2843,7,0)</f>
        <v>3.0084</v>
      </c>
      <c r="I17" s="66">
        <f t="shared" si="2"/>
        <v>20</v>
      </c>
      <c r="J17" s="65">
        <f>VLOOKUP($A17,'Return Data'!$B$7:$R$2843,8,0)</f>
        <v>2.9136000000000002</v>
      </c>
      <c r="K17" s="66">
        <f t="shared" si="3"/>
        <v>23</v>
      </c>
      <c r="L17" s="65">
        <f>VLOOKUP($A17,'Return Data'!$B$7:$R$2843,9,0)</f>
        <v>3.0175000000000001</v>
      </c>
      <c r="M17" s="66">
        <f t="shared" si="4"/>
        <v>21</v>
      </c>
      <c r="N17" s="65">
        <f>VLOOKUP($A17,'Return Data'!$B$7:$R$2843,10,0)</f>
        <v>2.9548999999999999</v>
      </c>
      <c r="O17" s="66">
        <f t="shared" si="5"/>
        <v>25</v>
      </c>
      <c r="P17" s="65">
        <f>VLOOKUP($A17,'Return Data'!$B$7:$R$2843,11,0)</f>
        <v>2.8851</v>
      </c>
      <c r="Q17" s="66">
        <f t="shared" si="8"/>
        <v>24</v>
      </c>
      <c r="R17" s="65">
        <f>VLOOKUP($A17,'Return Data'!$B$7:$R$2843,12,0)</f>
        <v>2.9266999999999999</v>
      </c>
      <c r="S17" s="66">
        <f t="shared" si="9"/>
        <v>24</v>
      </c>
      <c r="T17" s="65">
        <f>VLOOKUP($A17,'Return Data'!$B$7:$R$2843,13,0)</f>
        <v>2.9209000000000001</v>
      </c>
      <c r="U17" s="66">
        <f t="shared" si="10"/>
        <v>22</v>
      </c>
      <c r="V17" s="65">
        <f>VLOOKUP($A17,'Return Data'!$B$7:$R$2843,17,0)</f>
        <v>3.9102000000000001</v>
      </c>
      <c r="W17" s="66">
        <f>RANK(V17,V$8:V$37,0)</f>
        <v>4</v>
      </c>
      <c r="X17" s="65">
        <f>VLOOKUP($A17,'Return Data'!$B$7:$R$2843,14,0)</f>
        <v>4.6679000000000004</v>
      </c>
      <c r="Y17" s="66">
        <f>RANK(X17,X$8:X$37,0)</f>
        <v>3</v>
      </c>
      <c r="Z17" s="65">
        <f>VLOOKUP($A17,'Return Data'!$B$7:$R$2843,16,0)</f>
        <v>5.9679000000000002</v>
      </c>
      <c r="AA17" s="67">
        <f t="shared" si="7"/>
        <v>4</v>
      </c>
    </row>
    <row r="18" spans="1:27" x14ac:dyDescent="0.3">
      <c r="A18" s="63" t="s">
        <v>1314</v>
      </c>
      <c r="B18" s="64">
        <f>VLOOKUP($A18,'Return Data'!$B$7:$R$2843,3,0)</f>
        <v>44304</v>
      </c>
      <c r="C18" s="65">
        <f>VLOOKUP($A18,'Return Data'!$B$7:$R$2843,4,0)</f>
        <v>1074.6827000000001</v>
      </c>
      <c r="D18" s="65">
        <f>VLOOKUP($A18,'Return Data'!$B$7:$R$2843,5,0)</f>
        <v>3.0554999999999999</v>
      </c>
      <c r="E18" s="66">
        <f t="shared" si="0"/>
        <v>13</v>
      </c>
      <c r="F18" s="65">
        <f>VLOOKUP($A18,'Return Data'!$B$7:$R$2843,6,0)</f>
        <v>3.0371000000000001</v>
      </c>
      <c r="G18" s="66">
        <f t="shared" si="1"/>
        <v>18</v>
      </c>
      <c r="H18" s="65">
        <f>VLOOKUP($A18,'Return Data'!$B$7:$R$2843,7,0)</f>
        <v>3.0002</v>
      </c>
      <c r="I18" s="66">
        <f t="shared" si="2"/>
        <v>24</v>
      </c>
      <c r="J18" s="65">
        <f>VLOOKUP($A18,'Return Data'!$B$7:$R$2843,8,0)</f>
        <v>2.9270999999999998</v>
      </c>
      <c r="K18" s="66">
        <f t="shared" si="3"/>
        <v>20</v>
      </c>
      <c r="L18" s="65">
        <f>VLOOKUP($A18,'Return Data'!$B$7:$R$2843,9,0)</f>
        <v>3.0240999999999998</v>
      </c>
      <c r="M18" s="66">
        <f t="shared" si="4"/>
        <v>20</v>
      </c>
      <c r="N18" s="65">
        <f>VLOOKUP($A18,'Return Data'!$B$7:$R$2843,10,0)</f>
        <v>2.9950000000000001</v>
      </c>
      <c r="O18" s="66">
        <f t="shared" si="5"/>
        <v>14</v>
      </c>
      <c r="P18" s="65">
        <f>VLOOKUP($A18,'Return Data'!$B$7:$R$2843,11,0)</f>
        <v>2.9216000000000002</v>
      </c>
      <c r="Q18" s="66">
        <f t="shared" si="8"/>
        <v>16</v>
      </c>
      <c r="R18" s="65">
        <f>VLOOKUP($A18,'Return Data'!$B$7:$R$2843,12,0)</f>
        <v>2.9615999999999998</v>
      </c>
      <c r="S18" s="66">
        <f t="shared" si="9"/>
        <v>17</v>
      </c>
      <c r="T18" s="65">
        <f>VLOOKUP($A18,'Return Data'!$B$7:$R$2843,13,0)</f>
        <v>2.9634</v>
      </c>
      <c r="U18" s="66">
        <f t="shared" si="10"/>
        <v>14</v>
      </c>
      <c r="V18" s="65"/>
      <c r="W18" s="66"/>
      <c r="X18" s="65"/>
      <c r="Y18" s="66"/>
      <c r="Z18" s="65">
        <f>VLOOKUP($A18,'Return Data'!$B$7:$R$2843,16,0)</f>
        <v>3.8353000000000002</v>
      </c>
      <c r="AA18" s="67">
        <f t="shared" si="7"/>
        <v>18</v>
      </c>
    </row>
    <row r="19" spans="1:27" x14ac:dyDescent="0.3">
      <c r="A19" s="63" t="s">
        <v>1315</v>
      </c>
      <c r="B19" s="64">
        <f>VLOOKUP($A19,'Return Data'!$B$7:$R$2843,3,0)</f>
        <v>44304</v>
      </c>
      <c r="C19" s="65">
        <f>VLOOKUP($A19,'Return Data'!$B$7:$R$2843,4,0)</f>
        <v>110.8817</v>
      </c>
      <c r="D19" s="65">
        <f>VLOOKUP($A19,'Return Data'!$B$7:$R$2843,5,0)</f>
        <v>3.0289999999999999</v>
      </c>
      <c r="E19" s="66">
        <f t="shared" si="0"/>
        <v>22</v>
      </c>
      <c r="F19" s="65">
        <f>VLOOKUP($A19,'Return Data'!$B$7:$R$2843,6,0)</f>
        <v>3.0182000000000002</v>
      </c>
      <c r="G19" s="66">
        <f t="shared" si="1"/>
        <v>23</v>
      </c>
      <c r="H19" s="65">
        <f>VLOOKUP($A19,'Return Data'!$B$7:$R$2843,7,0)</f>
        <v>3.0066999999999999</v>
      </c>
      <c r="I19" s="66">
        <f t="shared" si="2"/>
        <v>22</v>
      </c>
      <c r="J19" s="65">
        <f>VLOOKUP($A19,'Return Data'!$B$7:$R$2843,8,0)</f>
        <v>2.9283000000000001</v>
      </c>
      <c r="K19" s="66">
        <f t="shared" si="3"/>
        <v>18</v>
      </c>
      <c r="L19" s="65">
        <f>VLOOKUP($A19,'Return Data'!$B$7:$R$2843,9,0)</f>
        <v>3.0533000000000001</v>
      </c>
      <c r="M19" s="66">
        <f t="shared" si="4"/>
        <v>13</v>
      </c>
      <c r="N19" s="65">
        <f>VLOOKUP($A19,'Return Data'!$B$7:$R$2843,10,0)</f>
        <v>2.9699</v>
      </c>
      <c r="O19" s="66">
        <f t="shared" si="5"/>
        <v>20</v>
      </c>
      <c r="P19" s="65">
        <f>VLOOKUP($A19,'Return Data'!$B$7:$R$2843,11,0)</f>
        <v>2.9009</v>
      </c>
      <c r="Q19" s="66">
        <f t="shared" si="8"/>
        <v>23</v>
      </c>
      <c r="R19" s="65">
        <f>VLOOKUP($A19,'Return Data'!$B$7:$R$2843,12,0)</f>
        <v>2.9392999999999998</v>
      </c>
      <c r="S19" s="66">
        <f t="shared" si="9"/>
        <v>23</v>
      </c>
      <c r="T19" s="65">
        <f>VLOOKUP($A19,'Return Data'!$B$7:$R$2843,13,0)</f>
        <v>2.9300999999999999</v>
      </c>
      <c r="U19" s="66">
        <f t="shared" si="10"/>
        <v>19</v>
      </c>
      <c r="V19" s="65"/>
      <c r="W19" s="66"/>
      <c r="X19" s="65"/>
      <c r="Y19" s="66"/>
      <c r="Z19" s="65">
        <f>VLOOKUP($A19,'Return Data'!$B$7:$R$2843,16,0)</f>
        <v>4.3455000000000004</v>
      </c>
      <c r="AA19" s="67">
        <f t="shared" si="7"/>
        <v>7</v>
      </c>
    </row>
    <row r="20" spans="1:27" x14ac:dyDescent="0.3">
      <c r="A20" s="63" t="s">
        <v>1318</v>
      </c>
      <c r="B20" s="64">
        <f>VLOOKUP($A20,'Return Data'!$B$7:$R$2843,3,0)</f>
        <v>44304</v>
      </c>
      <c r="C20" s="65">
        <f>VLOOKUP($A20,'Return Data'!$B$7:$R$2843,4,0)</f>
        <v>1096.5174999999999</v>
      </c>
      <c r="D20" s="65">
        <f>VLOOKUP($A20,'Return Data'!$B$7:$R$2843,5,0)</f>
        <v>3.0293999999999999</v>
      </c>
      <c r="E20" s="66">
        <f t="shared" si="0"/>
        <v>21</v>
      </c>
      <c r="F20" s="65">
        <f>VLOOKUP($A20,'Return Data'!$B$7:$R$2843,6,0)</f>
        <v>3.0299</v>
      </c>
      <c r="G20" s="66">
        <f t="shared" si="1"/>
        <v>20</v>
      </c>
      <c r="H20" s="65">
        <f>VLOOKUP($A20,'Return Data'!$B$7:$R$2843,7,0)</f>
        <v>3.1503999999999999</v>
      </c>
      <c r="I20" s="66">
        <f t="shared" si="2"/>
        <v>3</v>
      </c>
      <c r="J20" s="65">
        <f>VLOOKUP($A20,'Return Data'!$B$7:$R$2843,8,0)</f>
        <v>2.9457</v>
      </c>
      <c r="K20" s="66">
        <f t="shared" si="3"/>
        <v>14</v>
      </c>
      <c r="L20" s="65">
        <f>VLOOKUP($A20,'Return Data'!$B$7:$R$2843,9,0)</f>
        <v>3.0345</v>
      </c>
      <c r="M20" s="66">
        <f t="shared" si="4"/>
        <v>18</v>
      </c>
      <c r="N20" s="65">
        <f>VLOOKUP($A20,'Return Data'!$B$7:$R$2843,10,0)</f>
        <v>2.9597000000000002</v>
      </c>
      <c r="O20" s="66">
        <f t="shared" si="5"/>
        <v>23</v>
      </c>
      <c r="P20" s="65">
        <f>VLOOKUP($A20,'Return Data'!$B$7:$R$2843,11,0)</f>
        <v>2.8807999999999998</v>
      </c>
      <c r="Q20" s="66">
        <f t="shared" si="8"/>
        <v>25</v>
      </c>
      <c r="R20" s="65">
        <f>VLOOKUP($A20,'Return Data'!$B$7:$R$2843,12,0)</f>
        <v>2.9253</v>
      </c>
      <c r="S20" s="66">
        <f t="shared" si="9"/>
        <v>25</v>
      </c>
      <c r="T20" s="65">
        <f>VLOOKUP($A20,'Return Data'!$B$7:$R$2843,13,0)</f>
        <v>2.9213</v>
      </c>
      <c r="U20" s="66">
        <f t="shared" si="10"/>
        <v>21</v>
      </c>
      <c r="V20" s="65"/>
      <c r="W20" s="66"/>
      <c r="X20" s="65"/>
      <c r="Y20" s="66"/>
      <c r="Z20" s="65">
        <f>VLOOKUP($A20,'Return Data'!$B$7:$R$2843,16,0)</f>
        <v>4.1814</v>
      </c>
      <c r="AA20" s="67">
        <f t="shared" si="7"/>
        <v>11</v>
      </c>
    </row>
    <row r="21" spans="1:27" x14ac:dyDescent="0.3">
      <c r="A21" s="63" t="s">
        <v>1320</v>
      </c>
      <c r="B21" s="64">
        <f>VLOOKUP($A21,'Return Data'!$B$7:$R$2843,3,0)</f>
        <v>44304</v>
      </c>
      <c r="C21" s="65">
        <f>VLOOKUP($A21,'Return Data'!$B$7:$R$2843,4,0)</f>
        <v>1066.9208000000001</v>
      </c>
      <c r="D21" s="65">
        <f>VLOOKUP($A21,'Return Data'!$B$7:$R$2843,5,0)</f>
        <v>2.9662999999999999</v>
      </c>
      <c r="E21" s="66">
        <f t="shared" si="0"/>
        <v>30</v>
      </c>
      <c r="F21" s="65">
        <f>VLOOKUP($A21,'Return Data'!$B$7:$R$2843,6,0)</f>
        <v>2.9668000000000001</v>
      </c>
      <c r="G21" s="66">
        <f t="shared" si="1"/>
        <v>30</v>
      </c>
      <c r="H21" s="65">
        <f>VLOOKUP($A21,'Return Data'!$B$7:$R$2843,7,0)</f>
        <v>2.9359000000000002</v>
      </c>
      <c r="I21" s="66">
        <f t="shared" si="2"/>
        <v>30</v>
      </c>
      <c r="J21" s="65">
        <f>VLOOKUP($A21,'Return Data'!$B$7:$R$2843,8,0)</f>
        <v>2.8267000000000002</v>
      </c>
      <c r="K21" s="66">
        <f t="shared" si="3"/>
        <v>30</v>
      </c>
      <c r="L21" s="65">
        <f>VLOOKUP($A21,'Return Data'!$B$7:$R$2843,9,0)</f>
        <v>2.9674</v>
      </c>
      <c r="M21" s="66">
        <f t="shared" si="4"/>
        <v>28</v>
      </c>
      <c r="N21" s="65">
        <f>VLOOKUP($A21,'Return Data'!$B$7:$R$2843,10,0)</f>
        <v>2.9184999999999999</v>
      </c>
      <c r="O21" s="66">
        <f t="shared" si="5"/>
        <v>28</v>
      </c>
      <c r="P21" s="65">
        <f>VLOOKUP($A21,'Return Data'!$B$7:$R$2843,11,0)</f>
        <v>2.8570000000000002</v>
      </c>
      <c r="Q21" s="66">
        <f t="shared" si="8"/>
        <v>28</v>
      </c>
      <c r="R21" s="65">
        <f>VLOOKUP($A21,'Return Data'!$B$7:$R$2843,12,0)</f>
        <v>2.8948999999999998</v>
      </c>
      <c r="S21" s="66">
        <f t="shared" si="9"/>
        <v>28</v>
      </c>
      <c r="T21" s="65">
        <f>VLOOKUP($A21,'Return Data'!$B$7:$R$2843,13,0)</f>
        <v>2.8917000000000002</v>
      </c>
      <c r="U21" s="66">
        <f t="shared" si="10"/>
        <v>25</v>
      </c>
      <c r="V21" s="65"/>
      <c r="W21" s="66"/>
      <c r="X21" s="65"/>
      <c r="Y21" s="66"/>
      <c r="Z21" s="65">
        <f>VLOOKUP($A21,'Return Data'!$B$7:$R$2843,16,0)</f>
        <v>3.7044000000000001</v>
      </c>
      <c r="AA21" s="67">
        <f t="shared" si="7"/>
        <v>22</v>
      </c>
    </row>
    <row r="22" spans="1:27" x14ac:dyDescent="0.3">
      <c r="A22" s="63" t="s">
        <v>1322</v>
      </c>
      <c r="B22" s="64">
        <f>VLOOKUP($A22,'Return Data'!$B$7:$R$2843,3,0)</f>
        <v>44304</v>
      </c>
      <c r="C22" s="65">
        <f>VLOOKUP($A22,'Return Data'!$B$7:$R$2843,4,0)</f>
        <v>1041.229</v>
      </c>
      <c r="D22" s="65">
        <f>VLOOKUP($A22,'Return Data'!$B$7:$R$2843,5,0)</f>
        <v>3.0535000000000001</v>
      </c>
      <c r="E22" s="66">
        <f t="shared" si="0"/>
        <v>14</v>
      </c>
      <c r="F22" s="65">
        <f>VLOOKUP($A22,'Return Data'!$B$7:$R$2843,6,0)</f>
        <v>3.0539999999999998</v>
      </c>
      <c r="G22" s="66">
        <f t="shared" si="1"/>
        <v>13</v>
      </c>
      <c r="H22" s="65">
        <f>VLOOKUP($A22,'Return Data'!$B$7:$R$2843,7,0)</f>
        <v>3.052</v>
      </c>
      <c r="I22" s="66">
        <f t="shared" si="2"/>
        <v>12</v>
      </c>
      <c r="J22" s="65">
        <f>VLOOKUP($A22,'Return Data'!$B$7:$R$2843,8,0)</f>
        <v>2.9664999999999999</v>
      </c>
      <c r="K22" s="66">
        <f t="shared" si="3"/>
        <v>10</v>
      </c>
      <c r="L22" s="65">
        <f>VLOOKUP($A22,'Return Data'!$B$7:$R$2843,9,0)</f>
        <v>3.07</v>
      </c>
      <c r="M22" s="66">
        <f t="shared" si="4"/>
        <v>11</v>
      </c>
      <c r="N22" s="65">
        <f>VLOOKUP($A22,'Return Data'!$B$7:$R$2843,10,0)</f>
        <v>3.0055000000000001</v>
      </c>
      <c r="O22" s="66">
        <f t="shared" si="5"/>
        <v>10</v>
      </c>
      <c r="P22" s="65">
        <f>VLOOKUP($A22,'Return Data'!$B$7:$R$2843,11,0)</f>
        <v>2.9413</v>
      </c>
      <c r="Q22" s="66">
        <f t="shared" si="8"/>
        <v>12</v>
      </c>
      <c r="R22" s="65">
        <f>VLOOKUP($A22,'Return Data'!$B$7:$R$2843,12,0)</f>
        <v>2.9744999999999999</v>
      </c>
      <c r="S22" s="66">
        <f>RANK(R22,R$8:R$37,0)</f>
        <v>12</v>
      </c>
      <c r="T22" s="65"/>
      <c r="U22" s="66"/>
      <c r="V22" s="65"/>
      <c r="W22" s="66"/>
      <c r="X22" s="65"/>
      <c r="Y22" s="66"/>
      <c r="Z22" s="65">
        <f>VLOOKUP($A22,'Return Data'!$B$7:$R$2843,16,0)</f>
        <v>3.2151000000000001</v>
      </c>
      <c r="AA22" s="67">
        <f t="shared" si="7"/>
        <v>30</v>
      </c>
    </row>
    <row r="23" spans="1:27" x14ac:dyDescent="0.3">
      <c r="A23" s="63" t="s">
        <v>1324</v>
      </c>
      <c r="B23" s="64">
        <f>VLOOKUP($A23,'Return Data'!$B$7:$R$2843,3,0)</f>
        <v>44304</v>
      </c>
      <c r="C23" s="65">
        <f>VLOOKUP($A23,'Return Data'!$B$7:$R$2843,4,0)</f>
        <v>1050.5489</v>
      </c>
      <c r="D23" s="65">
        <f>VLOOKUP($A23,'Return Data'!$B$7:$R$2843,5,0)</f>
        <v>3.0125000000000002</v>
      </c>
      <c r="E23" s="66">
        <f t="shared" si="0"/>
        <v>25</v>
      </c>
      <c r="F23" s="65">
        <f>VLOOKUP($A23,'Return Data'!$B$7:$R$2843,6,0)</f>
        <v>3.0129999999999999</v>
      </c>
      <c r="G23" s="66">
        <f t="shared" si="1"/>
        <v>25</v>
      </c>
      <c r="H23" s="65">
        <f>VLOOKUP($A23,'Return Data'!$B$7:$R$2843,7,0)</f>
        <v>2.9693000000000001</v>
      </c>
      <c r="I23" s="66">
        <f t="shared" si="2"/>
        <v>28</v>
      </c>
      <c r="J23" s="65">
        <f>VLOOKUP($A23,'Return Data'!$B$7:$R$2843,8,0)</f>
        <v>2.8521000000000001</v>
      </c>
      <c r="K23" s="66">
        <f t="shared" si="3"/>
        <v>27</v>
      </c>
      <c r="L23" s="65">
        <f>VLOOKUP($A23,'Return Data'!$B$7:$R$2843,9,0)</f>
        <v>2.9459</v>
      </c>
      <c r="M23" s="66">
        <f t="shared" si="4"/>
        <v>30</v>
      </c>
      <c r="N23" s="65">
        <f>VLOOKUP($A23,'Return Data'!$B$7:$R$2843,10,0)</f>
        <v>2.8944999999999999</v>
      </c>
      <c r="O23" s="66">
        <f t="shared" si="5"/>
        <v>30</v>
      </c>
      <c r="P23" s="65">
        <f>VLOOKUP($A23,'Return Data'!$B$7:$R$2843,11,0)</f>
        <v>2.8386</v>
      </c>
      <c r="Q23" s="66">
        <f t="shared" si="8"/>
        <v>30</v>
      </c>
      <c r="R23" s="65">
        <f>VLOOKUP($A23,'Return Data'!$B$7:$R$2843,12,0)</f>
        <v>2.8812000000000002</v>
      </c>
      <c r="S23" s="66">
        <f t="shared" si="9"/>
        <v>30</v>
      </c>
      <c r="T23" s="65">
        <f>VLOOKUP($A23,'Return Data'!$B$7:$R$2843,13,0)</f>
        <v>2.8872</v>
      </c>
      <c r="U23" s="66">
        <f t="shared" si="10"/>
        <v>26</v>
      </c>
      <c r="V23" s="65"/>
      <c r="W23" s="66"/>
      <c r="X23" s="65"/>
      <c r="Y23" s="66"/>
      <c r="Z23" s="65">
        <f>VLOOKUP($A23,'Return Data'!$B$7:$R$2843,16,0)</f>
        <v>3.3765999999999998</v>
      </c>
      <c r="AA23" s="67">
        <f t="shared" si="7"/>
        <v>27</v>
      </c>
    </row>
    <row r="24" spans="1:27" x14ac:dyDescent="0.3">
      <c r="A24" s="63" t="s">
        <v>1326</v>
      </c>
      <c r="B24" s="64">
        <f>VLOOKUP($A24,'Return Data'!$B$7:$R$2843,3,0)</f>
        <v>44304</v>
      </c>
      <c r="C24" s="65">
        <f>VLOOKUP($A24,'Return Data'!$B$7:$R$2843,4,0)</f>
        <v>1046.5659000000001</v>
      </c>
      <c r="D24" s="65">
        <f>VLOOKUP($A24,'Return Data'!$B$7:$R$2843,5,0)</f>
        <v>3.0903</v>
      </c>
      <c r="E24" s="66">
        <f t="shared" si="0"/>
        <v>10</v>
      </c>
      <c r="F24" s="65">
        <f>VLOOKUP($A24,'Return Data'!$B$7:$R$2843,6,0)</f>
        <v>3.0895999999999999</v>
      </c>
      <c r="G24" s="66">
        <f t="shared" si="1"/>
        <v>8</v>
      </c>
      <c r="H24" s="65">
        <f>VLOOKUP($A24,'Return Data'!$B$7:$R$2843,7,0)</f>
        <v>3.0853999999999999</v>
      </c>
      <c r="I24" s="66">
        <f t="shared" si="2"/>
        <v>6</v>
      </c>
      <c r="J24" s="65">
        <f>VLOOKUP($A24,'Return Data'!$B$7:$R$2843,8,0)</f>
        <v>3.0143</v>
      </c>
      <c r="K24" s="66">
        <f t="shared" si="3"/>
        <v>4</v>
      </c>
      <c r="L24" s="65">
        <f>VLOOKUP($A24,'Return Data'!$B$7:$R$2843,9,0)</f>
        <v>3.0960999999999999</v>
      </c>
      <c r="M24" s="66">
        <f t="shared" si="4"/>
        <v>5</v>
      </c>
      <c r="N24" s="65">
        <f>VLOOKUP($A24,'Return Data'!$B$7:$R$2843,10,0)</f>
        <v>3.0451999999999999</v>
      </c>
      <c r="O24" s="66">
        <f t="shared" si="5"/>
        <v>3</v>
      </c>
      <c r="P24" s="65">
        <f>VLOOKUP($A24,'Return Data'!$B$7:$R$2843,11,0)</f>
        <v>2.9803999999999999</v>
      </c>
      <c r="Q24" s="66">
        <f t="shared" si="8"/>
        <v>6</v>
      </c>
      <c r="R24" s="65">
        <f>VLOOKUP($A24,'Return Data'!$B$7:$R$2843,12,0)</f>
        <v>3.0076000000000001</v>
      </c>
      <c r="S24" s="66">
        <f>RANK(R24,R$8:R$37,0)</f>
        <v>7</v>
      </c>
      <c r="T24" s="65"/>
      <c r="U24" s="66"/>
      <c r="V24" s="65"/>
      <c r="W24" s="66"/>
      <c r="X24" s="65"/>
      <c r="Y24" s="66"/>
      <c r="Z24" s="65">
        <f>VLOOKUP($A24,'Return Data'!$B$7:$R$2843,16,0)</f>
        <v>3.3647</v>
      </c>
      <c r="AA24" s="67">
        <f t="shared" si="7"/>
        <v>28</v>
      </c>
    </row>
    <row r="25" spans="1:27" x14ac:dyDescent="0.3">
      <c r="A25" s="63" t="s">
        <v>1328</v>
      </c>
      <c r="B25" s="64">
        <f>VLOOKUP($A25,'Return Data'!$B$7:$R$2843,3,0)</f>
        <v>44304</v>
      </c>
      <c r="C25" s="65">
        <f>VLOOKUP($A25,'Return Data'!$B$7:$R$2843,4,0)</f>
        <v>1097.7719999999999</v>
      </c>
      <c r="D25" s="65">
        <f>VLOOKUP($A25,'Return Data'!$B$7:$R$2843,5,0)</f>
        <v>3.0011999999999999</v>
      </c>
      <c r="E25" s="66">
        <f t="shared" si="0"/>
        <v>27</v>
      </c>
      <c r="F25" s="65">
        <f>VLOOKUP($A25,'Return Data'!$B$7:$R$2843,6,0)</f>
        <v>3.0042</v>
      </c>
      <c r="G25" s="66">
        <f t="shared" si="1"/>
        <v>26</v>
      </c>
      <c r="H25" s="65">
        <f>VLOOKUP($A25,'Return Data'!$B$7:$R$2843,7,0)</f>
        <v>3.0070000000000001</v>
      </c>
      <c r="I25" s="66">
        <f t="shared" si="2"/>
        <v>21</v>
      </c>
      <c r="J25" s="65">
        <f>VLOOKUP($A25,'Return Data'!$B$7:$R$2843,8,0)</f>
        <v>2.9129999999999998</v>
      </c>
      <c r="K25" s="66">
        <f t="shared" si="3"/>
        <v>24</v>
      </c>
      <c r="L25" s="65">
        <f>VLOOKUP($A25,'Return Data'!$B$7:$R$2843,9,0)</f>
        <v>3.0158999999999998</v>
      </c>
      <c r="M25" s="66">
        <f t="shared" si="4"/>
        <v>22</v>
      </c>
      <c r="N25" s="65">
        <f>VLOOKUP($A25,'Return Data'!$B$7:$R$2843,10,0)</f>
        <v>2.9584999999999999</v>
      </c>
      <c r="O25" s="66">
        <f t="shared" si="5"/>
        <v>24</v>
      </c>
      <c r="P25" s="65">
        <f>VLOOKUP($A25,'Return Data'!$B$7:$R$2843,11,0)</f>
        <v>2.9043999999999999</v>
      </c>
      <c r="Q25" s="66">
        <f t="shared" si="8"/>
        <v>21</v>
      </c>
      <c r="R25" s="65">
        <f>VLOOKUP($A25,'Return Data'!$B$7:$R$2843,12,0)</f>
        <v>2.9416000000000002</v>
      </c>
      <c r="S25" s="66">
        <f t="shared" si="9"/>
        <v>22</v>
      </c>
      <c r="T25" s="65">
        <f>VLOOKUP($A25,'Return Data'!$B$7:$R$2843,13,0)</f>
        <v>2.9327000000000001</v>
      </c>
      <c r="U25" s="66">
        <f t="shared" si="10"/>
        <v>17</v>
      </c>
      <c r="V25" s="65"/>
      <c r="W25" s="66"/>
      <c r="X25" s="65"/>
      <c r="Y25" s="66"/>
      <c r="Z25" s="65">
        <f>VLOOKUP($A25,'Return Data'!$B$7:$R$2843,16,0)</f>
        <v>4.2186000000000003</v>
      </c>
      <c r="AA25" s="67">
        <f t="shared" si="7"/>
        <v>10</v>
      </c>
    </row>
    <row r="26" spans="1:27" x14ac:dyDescent="0.3">
      <c r="A26" s="63" t="s">
        <v>1330</v>
      </c>
      <c r="B26" s="64">
        <f>VLOOKUP($A26,'Return Data'!$B$7:$R$2843,3,0)</f>
        <v>44304</v>
      </c>
      <c r="C26" s="65">
        <f>VLOOKUP($A26,'Return Data'!$B$7:$R$2843,4,0)</f>
        <v>2552.3688333333298</v>
      </c>
      <c r="D26" s="65">
        <f>VLOOKUP($A26,'Return Data'!$B$7:$R$2843,5,0)</f>
        <v>3.0653000000000001</v>
      </c>
      <c r="E26" s="66">
        <f t="shared" si="0"/>
        <v>12</v>
      </c>
      <c r="F26" s="65">
        <f>VLOOKUP($A26,'Return Data'!$B$7:$R$2843,6,0)</f>
        <v>3.0649999999999999</v>
      </c>
      <c r="G26" s="66">
        <f t="shared" si="1"/>
        <v>11</v>
      </c>
      <c r="H26" s="65">
        <f>VLOOKUP($A26,'Return Data'!$B$7:$R$2843,7,0)</f>
        <v>3.0409999999999999</v>
      </c>
      <c r="I26" s="66">
        <f t="shared" si="2"/>
        <v>14</v>
      </c>
      <c r="J26" s="65">
        <f>VLOOKUP($A26,'Return Data'!$B$7:$R$2843,8,0)</f>
        <v>2.9403999999999999</v>
      </c>
      <c r="K26" s="66">
        <f t="shared" si="3"/>
        <v>15</v>
      </c>
      <c r="L26" s="65">
        <f>VLOOKUP($A26,'Return Data'!$B$7:$R$2843,9,0)</f>
        <v>3.0426000000000002</v>
      </c>
      <c r="M26" s="66">
        <f t="shared" si="4"/>
        <v>16</v>
      </c>
      <c r="N26" s="65">
        <f>VLOOKUP($A26,'Return Data'!$B$7:$R$2843,10,0)</f>
        <v>3.0013000000000001</v>
      </c>
      <c r="O26" s="66">
        <f t="shared" si="5"/>
        <v>12</v>
      </c>
      <c r="P26" s="65">
        <f>VLOOKUP($A26,'Return Data'!$B$7:$R$2843,11,0)</f>
        <v>2.9115000000000002</v>
      </c>
      <c r="Q26" s="66">
        <f t="shared" si="8"/>
        <v>19</v>
      </c>
      <c r="R26" s="65">
        <f>VLOOKUP($A26,'Return Data'!$B$7:$R$2843,12,0)</f>
        <v>2.9495</v>
      </c>
      <c r="S26" s="66">
        <f t="shared" si="9"/>
        <v>19</v>
      </c>
      <c r="T26" s="65">
        <f>VLOOKUP($A26,'Return Data'!$B$7:$R$2843,13,0)</f>
        <v>2.9533</v>
      </c>
      <c r="U26" s="66">
        <f t="shared" si="10"/>
        <v>15</v>
      </c>
      <c r="V26" s="65">
        <f>VLOOKUP($A26,'Return Data'!$B$7:$R$2843,17,0)</f>
        <v>3.6406000000000001</v>
      </c>
      <c r="W26" s="66">
        <f t="shared" ref="W26:W36" si="11">RANK(V26,V$8:V$37,0)</f>
        <v>5</v>
      </c>
      <c r="X26" s="65">
        <f>VLOOKUP($A26,'Return Data'!$B$7:$R$2843,14,0)</f>
        <v>4.2519</v>
      </c>
      <c r="Y26" s="66">
        <f t="shared" ref="Y26:Y36" si="12">RANK(X26,X$8:X$37,0)</f>
        <v>4</v>
      </c>
      <c r="Z26" s="65">
        <f>VLOOKUP($A26,'Return Data'!$B$7:$R$2843,16,0)</f>
        <v>6.7234999999999996</v>
      </c>
      <c r="AA26" s="67">
        <f t="shared" si="7"/>
        <v>1</v>
      </c>
    </row>
    <row r="27" spans="1:27" x14ac:dyDescent="0.3">
      <c r="A27" s="63" t="s">
        <v>1332</v>
      </c>
      <c r="B27" s="64">
        <f>VLOOKUP($A27,'Return Data'!$B$7:$R$2843,3,0)</f>
        <v>44304</v>
      </c>
      <c r="C27" s="65">
        <f>VLOOKUP($A27,'Return Data'!$B$7:$R$2843,4,0)</f>
        <v>1065.7512999999999</v>
      </c>
      <c r="D27" s="65">
        <f>VLOOKUP($A27,'Return Data'!$B$7:$R$2843,5,0)</f>
        <v>2.9729999999999999</v>
      </c>
      <c r="E27" s="66">
        <f t="shared" si="0"/>
        <v>29</v>
      </c>
      <c r="F27" s="65">
        <f>VLOOKUP($A27,'Return Data'!$B$7:$R$2843,6,0)</f>
        <v>2.9756999999999998</v>
      </c>
      <c r="G27" s="66">
        <f t="shared" si="1"/>
        <v>29</v>
      </c>
      <c r="H27" s="65">
        <f>VLOOKUP($A27,'Return Data'!$B$7:$R$2843,7,0)</f>
        <v>2.9436</v>
      </c>
      <c r="I27" s="66">
        <f t="shared" si="2"/>
        <v>29</v>
      </c>
      <c r="J27" s="65">
        <f>VLOOKUP($A27,'Return Data'!$B$7:$R$2843,8,0)</f>
        <v>2.9283000000000001</v>
      </c>
      <c r="K27" s="66">
        <f t="shared" si="3"/>
        <v>18</v>
      </c>
      <c r="L27" s="65">
        <f>VLOOKUP($A27,'Return Data'!$B$7:$R$2843,9,0)</f>
        <v>3.0004</v>
      </c>
      <c r="M27" s="66">
        <f t="shared" si="4"/>
        <v>25</v>
      </c>
      <c r="N27" s="65">
        <f>VLOOKUP($A27,'Return Data'!$B$7:$R$2843,10,0)</f>
        <v>2.9506000000000001</v>
      </c>
      <c r="O27" s="66">
        <f t="shared" si="5"/>
        <v>26</v>
      </c>
      <c r="P27" s="65">
        <f>VLOOKUP($A27,'Return Data'!$B$7:$R$2843,11,0)</f>
        <v>2.8733</v>
      </c>
      <c r="Q27" s="66">
        <f t="shared" si="8"/>
        <v>26</v>
      </c>
      <c r="R27" s="65">
        <f>VLOOKUP($A27,'Return Data'!$B$7:$R$2843,12,0)</f>
        <v>2.911</v>
      </c>
      <c r="S27" s="66">
        <f t="shared" si="9"/>
        <v>26</v>
      </c>
      <c r="T27" s="65">
        <f>VLOOKUP($A27,'Return Data'!$B$7:$R$2843,13,0)</f>
        <v>2.9011</v>
      </c>
      <c r="U27" s="66">
        <f t="shared" si="10"/>
        <v>24</v>
      </c>
      <c r="V27" s="65"/>
      <c r="W27" s="66"/>
      <c r="X27" s="65"/>
      <c r="Y27" s="66"/>
      <c r="Z27" s="65">
        <f>VLOOKUP($A27,'Return Data'!$B$7:$R$2843,16,0)</f>
        <v>3.6659999999999999</v>
      </c>
      <c r="AA27" s="67">
        <f t="shared" si="7"/>
        <v>23</v>
      </c>
    </row>
    <row r="28" spans="1:27" x14ac:dyDescent="0.3">
      <c r="A28" s="63" t="s">
        <v>1334</v>
      </c>
      <c r="B28" s="64">
        <f>VLOOKUP($A28,'Return Data'!$B$7:$R$2843,3,0)</f>
        <v>44304</v>
      </c>
      <c r="C28" s="65">
        <f>VLOOKUP($A28,'Return Data'!$B$7:$R$2843,4,0)</f>
        <v>1064.6392000000001</v>
      </c>
      <c r="D28" s="65">
        <f>VLOOKUP($A28,'Return Data'!$B$7:$R$2843,5,0)</f>
        <v>3.0823999999999998</v>
      </c>
      <c r="E28" s="66">
        <f t="shared" si="0"/>
        <v>11</v>
      </c>
      <c r="F28" s="65">
        <f>VLOOKUP($A28,'Return Data'!$B$7:$R$2843,6,0)</f>
        <v>3.0851999999999999</v>
      </c>
      <c r="G28" s="66">
        <f t="shared" si="1"/>
        <v>9</v>
      </c>
      <c r="H28" s="65">
        <f>VLOOKUP($A28,'Return Data'!$B$7:$R$2843,7,0)</f>
        <v>3.0114000000000001</v>
      </c>
      <c r="I28" s="66">
        <f t="shared" si="2"/>
        <v>19</v>
      </c>
      <c r="J28" s="65">
        <f>VLOOKUP($A28,'Return Data'!$B$7:$R$2843,8,0)</f>
        <v>2.9464000000000001</v>
      </c>
      <c r="K28" s="66">
        <f t="shared" si="3"/>
        <v>13</v>
      </c>
      <c r="L28" s="65">
        <f>VLOOKUP($A28,'Return Data'!$B$7:$R$2843,9,0)</f>
        <v>3.0790999999999999</v>
      </c>
      <c r="M28" s="66">
        <f t="shared" si="4"/>
        <v>9</v>
      </c>
      <c r="N28" s="65">
        <f>VLOOKUP($A28,'Return Data'!$B$7:$R$2843,10,0)</f>
        <v>2.9975000000000001</v>
      </c>
      <c r="O28" s="66">
        <f t="shared" si="5"/>
        <v>13</v>
      </c>
      <c r="P28" s="65">
        <f>VLOOKUP($A28,'Return Data'!$B$7:$R$2843,11,0)</f>
        <v>2.9346999999999999</v>
      </c>
      <c r="Q28" s="66">
        <f t="shared" si="8"/>
        <v>13</v>
      </c>
      <c r="R28" s="65">
        <f>VLOOKUP($A28,'Return Data'!$B$7:$R$2843,12,0)</f>
        <v>2.988</v>
      </c>
      <c r="S28" s="66">
        <f t="shared" si="9"/>
        <v>11</v>
      </c>
      <c r="T28" s="65">
        <f>VLOOKUP($A28,'Return Data'!$B$7:$R$2843,13,0)</f>
        <v>2.9849999999999999</v>
      </c>
      <c r="U28" s="66">
        <f t="shared" si="10"/>
        <v>9</v>
      </c>
      <c r="V28" s="65"/>
      <c r="W28" s="66"/>
      <c r="X28" s="65"/>
      <c r="Y28" s="66"/>
      <c r="Z28" s="65">
        <f>VLOOKUP($A28,'Return Data'!$B$7:$R$2843,16,0)</f>
        <v>3.6659000000000002</v>
      </c>
      <c r="AA28" s="67">
        <f t="shared" si="7"/>
        <v>24</v>
      </c>
    </row>
    <row r="29" spans="1:27" x14ac:dyDescent="0.3">
      <c r="A29" s="63" t="s">
        <v>1336</v>
      </c>
      <c r="B29" s="64">
        <f>VLOOKUP($A29,'Return Data'!$B$7:$R$2843,3,0)</f>
        <v>44304</v>
      </c>
      <c r="C29" s="65">
        <f>VLOOKUP($A29,'Return Data'!$B$7:$R$2843,4,0)</f>
        <v>1054.3045</v>
      </c>
      <c r="D29" s="65">
        <f>VLOOKUP($A29,'Return Data'!$B$7:$R$2843,5,0)</f>
        <v>3.0973000000000002</v>
      </c>
      <c r="E29" s="66">
        <f t="shared" si="0"/>
        <v>7</v>
      </c>
      <c r="F29" s="65">
        <f>VLOOKUP($A29,'Return Data'!$B$7:$R$2843,6,0)</f>
        <v>3.0992999999999999</v>
      </c>
      <c r="G29" s="66">
        <f t="shared" si="1"/>
        <v>6</v>
      </c>
      <c r="H29" s="65">
        <f>VLOOKUP($A29,'Return Data'!$B$7:$R$2843,7,0)</f>
        <v>3.0592000000000001</v>
      </c>
      <c r="I29" s="66">
        <f t="shared" si="2"/>
        <v>11</v>
      </c>
      <c r="J29" s="65">
        <f>VLOOKUP($A29,'Return Data'!$B$7:$R$2843,8,0)</f>
        <v>2.9883999999999999</v>
      </c>
      <c r="K29" s="66">
        <f t="shared" si="3"/>
        <v>7</v>
      </c>
      <c r="L29" s="65">
        <f>VLOOKUP($A29,'Return Data'!$B$7:$R$2843,9,0)</f>
        <v>3.0941000000000001</v>
      </c>
      <c r="M29" s="66">
        <f t="shared" si="4"/>
        <v>6</v>
      </c>
      <c r="N29" s="65">
        <f>VLOOKUP($A29,'Return Data'!$B$7:$R$2843,10,0)</f>
        <v>3.0470000000000002</v>
      </c>
      <c r="O29" s="66">
        <f t="shared" si="5"/>
        <v>2</v>
      </c>
      <c r="P29" s="65">
        <f>VLOOKUP($A29,'Return Data'!$B$7:$R$2843,11,0)</f>
        <v>2.9893999999999998</v>
      </c>
      <c r="Q29" s="66">
        <f t="shared" si="8"/>
        <v>5</v>
      </c>
      <c r="R29" s="65">
        <f>VLOOKUP($A29,'Return Data'!$B$7:$R$2843,12,0)</f>
        <v>3.0341</v>
      </c>
      <c r="S29" s="66">
        <f t="shared" si="9"/>
        <v>3</v>
      </c>
      <c r="T29" s="65">
        <f>VLOOKUP($A29,'Return Data'!$B$7:$R$2843,13,0)</f>
        <v>3.0602999999999998</v>
      </c>
      <c r="U29" s="66">
        <f t="shared" ref="U29" si="13">RANK(T29,T$8:T$37,0)</f>
        <v>2</v>
      </c>
      <c r="V29" s="65"/>
      <c r="W29" s="66"/>
      <c r="X29" s="65"/>
      <c r="Y29" s="66"/>
      <c r="Z29" s="65">
        <f>VLOOKUP($A29,'Return Data'!$B$7:$R$2843,16,0)</f>
        <v>3.5651000000000002</v>
      </c>
      <c r="AA29" s="67">
        <f t="shared" si="7"/>
        <v>25</v>
      </c>
    </row>
    <row r="30" spans="1:27" x14ac:dyDescent="0.3">
      <c r="A30" s="63" t="s">
        <v>1338</v>
      </c>
      <c r="B30" s="64">
        <f>VLOOKUP($A30,'Return Data'!$B$7:$R$2843,3,0)</f>
        <v>44304</v>
      </c>
      <c r="C30" s="65">
        <f>VLOOKUP($A30,'Return Data'!$B$7:$R$2843,4,0)</f>
        <v>110.3918</v>
      </c>
      <c r="D30" s="65">
        <f>VLOOKUP($A30,'Return Data'!$B$7:$R$2843,5,0)</f>
        <v>3.0424000000000002</v>
      </c>
      <c r="E30" s="66">
        <f t="shared" si="0"/>
        <v>17</v>
      </c>
      <c r="F30" s="65">
        <f>VLOOKUP($A30,'Return Data'!$B$7:$R$2843,6,0)</f>
        <v>3.0427</v>
      </c>
      <c r="G30" s="66">
        <f t="shared" si="1"/>
        <v>15</v>
      </c>
      <c r="H30" s="65">
        <f>VLOOKUP($A30,'Return Data'!$B$7:$R$2843,7,0)</f>
        <v>3.0247999999999999</v>
      </c>
      <c r="I30" s="66">
        <f t="shared" si="2"/>
        <v>16</v>
      </c>
      <c r="J30" s="65">
        <f>VLOOKUP($A30,'Return Data'!$B$7:$R$2843,8,0)</f>
        <v>2.9342000000000001</v>
      </c>
      <c r="K30" s="66">
        <f t="shared" si="3"/>
        <v>17</v>
      </c>
      <c r="L30" s="65">
        <f>VLOOKUP($A30,'Return Data'!$B$7:$R$2843,9,0)</f>
        <v>3.0358000000000001</v>
      </c>
      <c r="M30" s="66">
        <f t="shared" si="4"/>
        <v>17</v>
      </c>
      <c r="N30" s="65">
        <f>VLOOKUP($A30,'Return Data'!$B$7:$R$2843,10,0)</f>
        <v>2.9687000000000001</v>
      </c>
      <c r="O30" s="66">
        <f t="shared" si="5"/>
        <v>21</v>
      </c>
      <c r="P30" s="65">
        <f>VLOOKUP($A30,'Return Data'!$B$7:$R$2843,11,0)</f>
        <v>2.9216000000000002</v>
      </c>
      <c r="Q30" s="66">
        <f t="shared" si="8"/>
        <v>16</v>
      </c>
      <c r="R30" s="65">
        <f>VLOOKUP($A30,'Return Data'!$B$7:$R$2843,12,0)</f>
        <v>2.9622999999999999</v>
      </c>
      <c r="S30" s="66">
        <f t="shared" si="9"/>
        <v>16</v>
      </c>
      <c r="T30" s="65">
        <f>VLOOKUP($A30,'Return Data'!$B$7:$R$2843,13,0)</f>
        <v>2.9788999999999999</v>
      </c>
      <c r="U30" s="66">
        <f t="shared" si="10"/>
        <v>10</v>
      </c>
      <c r="V30" s="65"/>
      <c r="W30" s="66"/>
      <c r="X30" s="65"/>
      <c r="Y30" s="66"/>
      <c r="Z30" s="65">
        <f>VLOOKUP($A30,'Return Data'!$B$7:$R$2843,16,0)</f>
        <v>4.3263999999999996</v>
      </c>
      <c r="AA30" s="67">
        <f t="shared" si="7"/>
        <v>9</v>
      </c>
    </row>
    <row r="31" spans="1:27" x14ac:dyDescent="0.3">
      <c r="A31" s="63" t="s">
        <v>1340</v>
      </c>
      <c r="B31" s="64">
        <f>VLOOKUP($A31,'Return Data'!$B$7:$R$2843,3,0)</f>
        <v>44304</v>
      </c>
      <c r="C31" s="65">
        <f>VLOOKUP($A31,'Return Data'!$B$7:$R$2843,4,0)</f>
        <v>1061.8112000000001</v>
      </c>
      <c r="D31" s="65">
        <f>VLOOKUP($A31,'Return Data'!$B$7:$R$2843,5,0)</f>
        <v>3.1730999999999998</v>
      </c>
      <c r="E31" s="66">
        <f t="shared" si="0"/>
        <v>1</v>
      </c>
      <c r="F31" s="65">
        <f>VLOOKUP($A31,'Return Data'!$B$7:$R$2843,6,0)</f>
        <v>3.1335000000000002</v>
      </c>
      <c r="G31" s="66">
        <f t="shared" si="1"/>
        <v>1</v>
      </c>
      <c r="H31" s="65">
        <f>VLOOKUP($A31,'Return Data'!$B$7:$R$2843,7,0)</f>
        <v>3.1619999999999999</v>
      </c>
      <c r="I31" s="66">
        <f t="shared" si="2"/>
        <v>2</v>
      </c>
      <c r="J31" s="65">
        <f>VLOOKUP($A31,'Return Data'!$B$7:$R$2843,8,0)</f>
        <v>3.0813999999999999</v>
      </c>
      <c r="K31" s="66">
        <f t="shared" si="3"/>
        <v>2</v>
      </c>
      <c r="L31" s="65">
        <f>VLOOKUP($A31,'Return Data'!$B$7:$R$2843,9,0)</f>
        <v>3.1105999999999998</v>
      </c>
      <c r="M31" s="66">
        <f t="shared" si="4"/>
        <v>3</v>
      </c>
      <c r="N31" s="65">
        <f>VLOOKUP($A31,'Return Data'!$B$7:$R$2843,10,0)</f>
        <v>3.0326</v>
      </c>
      <c r="O31" s="66">
        <f t="shared" si="5"/>
        <v>7</v>
      </c>
      <c r="P31" s="65">
        <f>VLOOKUP($A31,'Return Data'!$B$7:$R$2843,11,0)</f>
        <v>2.9763000000000002</v>
      </c>
      <c r="Q31" s="66">
        <f t="shared" si="8"/>
        <v>8</v>
      </c>
      <c r="R31" s="65">
        <f>VLOOKUP($A31,'Return Data'!$B$7:$R$2843,12,0)</f>
        <v>3.0074999999999998</v>
      </c>
      <c r="S31" s="66">
        <f t="shared" si="9"/>
        <v>8</v>
      </c>
      <c r="T31" s="65">
        <f>VLOOKUP($A31,'Return Data'!$B$7:$R$2843,13,0)</f>
        <v>3.0485000000000002</v>
      </c>
      <c r="U31" s="66">
        <f t="shared" si="10"/>
        <v>4</v>
      </c>
      <c r="V31" s="65"/>
      <c r="W31" s="66"/>
      <c r="X31" s="65"/>
      <c r="Y31" s="66"/>
      <c r="Z31" s="65">
        <f>VLOOKUP($A31,'Return Data'!$B$7:$R$2843,16,0)</f>
        <v>3.7159</v>
      </c>
      <c r="AA31" s="67">
        <f t="shared" si="7"/>
        <v>21</v>
      </c>
    </row>
    <row r="32" spans="1:27" x14ac:dyDescent="0.3">
      <c r="A32" s="63" t="s">
        <v>1342</v>
      </c>
      <c r="B32" s="64">
        <f>VLOOKUP($A32,'Return Data'!$B$7:$R$2843,3,0)</f>
        <v>44304</v>
      </c>
      <c r="C32" s="65">
        <f>VLOOKUP($A32,'Return Data'!$B$7:$R$2843,4,0)</f>
        <v>3324.2982999999999</v>
      </c>
      <c r="D32" s="65">
        <f>VLOOKUP($A32,'Return Data'!$B$7:$R$2843,5,0)</f>
        <v>3.0933000000000002</v>
      </c>
      <c r="E32" s="66">
        <f t="shared" si="0"/>
        <v>8</v>
      </c>
      <c r="F32" s="65">
        <f>VLOOKUP($A32,'Return Data'!$B$7:$R$2843,6,0)</f>
        <v>3.0813000000000001</v>
      </c>
      <c r="G32" s="66">
        <f t="shared" si="1"/>
        <v>10</v>
      </c>
      <c r="H32" s="65">
        <f>VLOOKUP($A32,'Return Data'!$B$7:$R$2843,7,0)</f>
        <v>3.0642</v>
      </c>
      <c r="I32" s="66">
        <f t="shared" si="2"/>
        <v>10</v>
      </c>
      <c r="J32" s="65">
        <f>VLOOKUP($A32,'Return Data'!$B$7:$R$2843,8,0)</f>
        <v>2.9662999999999999</v>
      </c>
      <c r="K32" s="66">
        <f t="shared" si="3"/>
        <v>11</v>
      </c>
      <c r="L32" s="65">
        <f>VLOOKUP($A32,'Return Data'!$B$7:$R$2843,9,0)</f>
        <v>3.0714000000000001</v>
      </c>
      <c r="M32" s="66">
        <f t="shared" si="4"/>
        <v>10</v>
      </c>
      <c r="N32" s="65">
        <f>VLOOKUP($A32,'Return Data'!$B$7:$R$2843,10,0)</f>
        <v>2.9927000000000001</v>
      </c>
      <c r="O32" s="66">
        <f t="shared" si="5"/>
        <v>15</v>
      </c>
      <c r="P32" s="65">
        <f>VLOOKUP($A32,'Return Data'!$B$7:$R$2843,11,0)</f>
        <v>2.9234</v>
      </c>
      <c r="Q32" s="66">
        <f t="shared" si="8"/>
        <v>15</v>
      </c>
      <c r="R32" s="65">
        <f>VLOOKUP($A32,'Return Data'!$B$7:$R$2843,12,0)</f>
        <v>2.9641000000000002</v>
      </c>
      <c r="S32" s="66">
        <f t="shared" si="9"/>
        <v>15</v>
      </c>
      <c r="T32" s="65">
        <f>VLOOKUP($A32,'Return Data'!$B$7:$R$2843,13,0)</f>
        <v>2.9653</v>
      </c>
      <c r="U32" s="66">
        <f t="shared" si="10"/>
        <v>13</v>
      </c>
      <c r="V32" s="65">
        <f>VLOOKUP($A32,'Return Data'!$B$7:$R$2843,17,0)</f>
        <v>3.9603999999999999</v>
      </c>
      <c r="W32" s="66">
        <f t="shared" si="11"/>
        <v>2</v>
      </c>
      <c r="X32" s="65">
        <f>VLOOKUP($A32,'Return Data'!$B$7:$R$2843,14,0)</f>
        <v>4.7131999999999996</v>
      </c>
      <c r="Y32" s="66">
        <f t="shared" si="12"/>
        <v>1</v>
      </c>
      <c r="Z32" s="65">
        <f>VLOOKUP($A32,'Return Data'!$B$7:$R$2843,16,0)</f>
        <v>6.6795999999999998</v>
      </c>
      <c r="AA32" s="67">
        <f t="shared" si="7"/>
        <v>2</v>
      </c>
    </row>
    <row r="33" spans="1:27" x14ac:dyDescent="0.3">
      <c r="A33" s="63" t="s">
        <v>1344</v>
      </c>
      <c r="B33" s="64">
        <f>VLOOKUP($A33,'Return Data'!$B$7:$R$2843,3,0)</f>
        <v>44304</v>
      </c>
      <c r="C33" s="65">
        <f>VLOOKUP($A33,'Return Data'!$B$7:$R$2843,4,0)</f>
        <v>1093.7147</v>
      </c>
      <c r="D33" s="65">
        <f>VLOOKUP($A33,'Return Data'!$B$7:$R$2843,5,0)</f>
        <v>2.9937999999999998</v>
      </c>
      <c r="E33" s="66">
        <f t="shared" si="0"/>
        <v>28</v>
      </c>
      <c r="F33" s="65">
        <f>VLOOKUP($A33,'Return Data'!$B$7:$R$2843,6,0)</f>
        <v>2.9897999999999998</v>
      </c>
      <c r="G33" s="66">
        <f t="shared" si="1"/>
        <v>28</v>
      </c>
      <c r="H33" s="65">
        <f>VLOOKUP($A33,'Return Data'!$B$7:$R$2843,7,0)</f>
        <v>2.9746999999999999</v>
      </c>
      <c r="I33" s="66">
        <f t="shared" si="2"/>
        <v>27</v>
      </c>
      <c r="J33" s="65">
        <f>VLOOKUP($A33,'Return Data'!$B$7:$R$2843,8,0)</f>
        <v>2.9247999999999998</v>
      </c>
      <c r="K33" s="66">
        <f t="shared" si="3"/>
        <v>21</v>
      </c>
      <c r="L33" s="65">
        <f>VLOOKUP($A33,'Return Data'!$B$7:$R$2843,9,0)</f>
        <v>2.9988999999999999</v>
      </c>
      <c r="M33" s="66">
        <f t="shared" si="4"/>
        <v>26</v>
      </c>
      <c r="N33" s="65">
        <f>VLOOKUP($A33,'Return Data'!$B$7:$R$2843,10,0)</f>
        <v>2.9314</v>
      </c>
      <c r="O33" s="66">
        <f t="shared" si="5"/>
        <v>27</v>
      </c>
      <c r="P33" s="65">
        <f>VLOOKUP($A33,'Return Data'!$B$7:$R$2843,11,0)</f>
        <v>2.8723000000000001</v>
      </c>
      <c r="Q33" s="66">
        <f t="shared" si="8"/>
        <v>27</v>
      </c>
      <c r="R33" s="65">
        <f>VLOOKUP($A33,'Return Data'!$B$7:$R$2843,12,0)</f>
        <v>2.9100999999999999</v>
      </c>
      <c r="S33" s="66">
        <f t="shared" si="9"/>
        <v>27</v>
      </c>
      <c r="T33" s="65">
        <f>VLOOKUP($A33,'Return Data'!$B$7:$R$2843,13,0)</f>
        <v>2.9258999999999999</v>
      </c>
      <c r="U33" s="66">
        <f t="shared" si="10"/>
        <v>20</v>
      </c>
      <c r="V33" s="65"/>
      <c r="W33" s="66"/>
      <c r="X33" s="65"/>
      <c r="Y33" s="66"/>
      <c r="Z33" s="65">
        <f>VLOOKUP($A33,'Return Data'!$B$7:$R$2843,16,0)</f>
        <v>4.3960999999999997</v>
      </c>
      <c r="AA33" s="67">
        <f t="shared" si="7"/>
        <v>5</v>
      </c>
    </row>
    <row r="34" spans="1:27" x14ac:dyDescent="0.3">
      <c r="A34" s="63" t="s">
        <v>1346</v>
      </c>
      <c r="B34" s="64">
        <f>VLOOKUP($A34,'Return Data'!$B$7:$R$2843,3,0)</f>
        <v>44304</v>
      </c>
      <c r="C34" s="65">
        <f>VLOOKUP($A34,'Return Data'!$B$7:$R$2843,4,0)</f>
        <v>1085.1864</v>
      </c>
      <c r="D34" s="65">
        <f>VLOOKUP($A34,'Return Data'!$B$7:$R$2843,5,0)</f>
        <v>3.0306999999999999</v>
      </c>
      <c r="E34" s="66">
        <f t="shared" si="0"/>
        <v>19</v>
      </c>
      <c r="F34" s="65">
        <f>VLOOKUP($A34,'Return Data'!$B$7:$R$2843,6,0)</f>
        <v>3.0324</v>
      </c>
      <c r="G34" s="66">
        <f t="shared" si="1"/>
        <v>19</v>
      </c>
      <c r="H34" s="65">
        <f>VLOOKUP($A34,'Return Data'!$B$7:$R$2843,7,0)</f>
        <v>2.9967000000000001</v>
      </c>
      <c r="I34" s="66">
        <f t="shared" si="2"/>
        <v>25</v>
      </c>
      <c r="J34" s="65">
        <f>VLOOKUP($A34,'Return Data'!$B$7:$R$2843,8,0)</f>
        <v>2.9138999999999999</v>
      </c>
      <c r="K34" s="66">
        <f t="shared" si="3"/>
        <v>22</v>
      </c>
      <c r="L34" s="65">
        <f>VLOOKUP($A34,'Return Data'!$B$7:$R$2843,9,0)</f>
        <v>3.0594000000000001</v>
      </c>
      <c r="M34" s="66">
        <f t="shared" si="4"/>
        <v>12</v>
      </c>
      <c r="N34" s="65">
        <f>VLOOKUP($A34,'Return Data'!$B$7:$R$2843,10,0)</f>
        <v>2.9834000000000001</v>
      </c>
      <c r="O34" s="66">
        <f t="shared" si="5"/>
        <v>17</v>
      </c>
      <c r="P34" s="65">
        <f>VLOOKUP($A34,'Return Data'!$B$7:$R$2843,11,0)</f>
        <v>2.9270999999999998</v>
      </c>
      <c r="Q34" s="66">
        <f t="shared" si="8"/>
        <v>14</v>
      </c>
      <c r="R34" s="65">
        <f>VLOOKUP($A34,'Return Data'!$B$7:$R$2843,12,0)</f>
        <v>2.9695</v>
      </c>
      <c r="S34" s="66">
        <f t="shared" si="9"/>
        <v>14</v>
      </c>
      <c r="T34" s="65">
        <f>VLOOKUP($A34,'Return Data'!$B$7:$R$2843,13,0)</f>
        <v>2.9710999999999999</v>
      </c>
      <c r="U34" s="66">
        <f t="shared" si="10"/>
        <v>12</v>
      </c>
      <c r="V34" s="65"/>
      <c r="W34" s="66"/>
      <c r="X34" s="65"/>
      <c r="Y34" s="66"/>
      <c r="Z34" s="65">
        <f>VLOOKUP($A34,'Return Data'!$B$7:$R$2843,16,0)</f>
        <v>4.0255999999999998</v>
      </c>
      <c r="AA34" s="67">
        <f t="shared" si="7"/>
        <v>13</v>
      </c>
    </row>
    <row r="35" spans="1:27" x14ac:dyDescent="0.3">
      <c r="A35" s="63" t="s">
        <v>1348</v>
      </c>
      <c r="B35" s="64">
        <f>VLOOKUP($A35,'Return Data'!$B$7:$R$2843,3,0)</f>
        <v>44304</v>
      </c>
      <c r="C35" s="65">
        <f>VLOOKUP($A35,'Return Data'!$B$7:$R$2843,4,0)</f>
        <v>1083.183</v>
      </c>
      <c r="D35" s="65">
        <f>VLOOKUP($A35,'Return Data'!$B$7:$R$2843,5,0)</f>
        <v>3.1038000000000001</v>
      </c>
      <c r="E35" s="66">
        <f t="shared" si="0"/>
        <v>6</v>
      </c>
      <c r="F35" s="65">
        <f>VLOOKUP($A35,'Return Data'!$B$7:$R$2843,6,0)</f>
        <v>3.0627</v>
      </c>
      <c r="G35" s="66">
        <f t="shared" si="1"/>
        <v>12</v>
      </c>
      <c r="H35" s="65">
        <f>VLOOKUP($A35,'Return Data'!$B$7:$R$2843,7,0)</f>
        <v>3.0427</v>
      </c>
      <c r="I35" s="66">
        <f t="shared" si="2"/>
        <v>13</v>
      </c>
      <c r="J35" s="65">
        <f>VLOOKUP($A35,'Return Data'!$B$7:$R$2843,8,0)</f>
        <v>2.9047999999999998</v>
      </c>
      <c r="K35" s="66">
        <f t="shared" si="3"/>
        <v>25</v>
      </c>
      <c r="L35" s="65">
        <f>VLOOKUP($A35,'Return Data'!$B$7:$R$2843,9,0)</f>
        <v>2.9963000000000002</v>
      </c>
      <c r="M35" s="66">
        <f t="shared" si="4"/>
        <v>27</v>
      </c>
      <c r="N35" s="65">
        <f>VLOOKUP($A35,'Return Data'!$B$7:$R$2843,10,0)</f>
        <v>2.9752000000000001</v>
      </c>
      <c r="O35" s="66">
        <f t="shared" si="5"/>
        <v>18</v>
      </c>
      <c r="P35" s="65">
        <f>VLOOKUP($A35,'Return Data'!$B$7:$R$2843,11,0)</f>
        <v>2.9009999999999998</v>
      </c>
      <c r="Q35" s="66">
        <f t="shared" si="8"/>
        <v>22</v>
      </c>
      <c r="R35" s="65">
        <f>VLOOKUP($A35,'Return Data'!$B$7:$R$2843,12,0)</f>
        <v>2.9417</v>
      </c>
      <c r="S35" s="66">
        <f t="shared" si="9"/>
        <v>21</v>
      </c>
      <c r="T35" s="65">
        <f>VLOOKUP($A35,'Return Data'!$B$7:$R$2843,13,0)</f>
        <v>2.9319000000000002</v>
      </c>
      <c r="U35" s="66">
        <f t="shared" si="10"/>
        <v>18</v>
      </c>
      <c r="V35" s="65"/>
      <c r="W35" s="66"/>
      <c r="X35" s="65"/>
      <c r="Y35" s="66"/>
      <c r="Z35" s="65">
        <f>VLOOKUP($A35,'Return Data'!$B$7:$R$2843,16,0)</f>
        <v>3.9411</v>
      </c>
      <c r="AA35" s="67">
        <f t="shared" si="7"/>
        <v>16</v>
      </c>
    </row>
    <row r="36" spans="1:27" x14ac:dyDescent="0.3">
      <c r="A36" s="63" t="s">
        <v>1350</v>
      </c>
      <c r="B36" s="64">
        <f>VLOOKUP($A36,'Return Data'!$B$7:$R$2843,3,0)</f>
        <v>44304</v>
      </c>
      <c r="C36" s="65">
        <f>VLOOKUP($A36,'Return Data'!$B$7:$R$2843,4,0)</f>
        <v>2797.8078999999998</v>
      </c>
      <c r="D36" s="65">
        <f>VLOOKUP($A36,'Return Data'!$B$7:$R$2843,5,0)</f>
        <v>3.1052</v>
      </c>
      <c r="E36" s="66">
        <f t="shared" si="0"/>
        <v>5</v>
      </c>
      <c r="F36" s="65">
        <f>VLOOKUP($A36,'Return Data'!$B$7:$R$2843,6,0)</f>
        <v>3.1034999999999999</v>
      </c>
      <c r="G36" s="66">
        <f t="shared" si="1"/>
        <v>5</v>
      </c>
      <c r="H36" s="65">
        <f>VLOOKUP($A36,'Return Data'!$B$7:$R$2843,7,0)</f>
        <v>3.0903999999999998</v>
      </c>
      <c r="I36" s="66">
        <f t="shared" si="2"/>
        <v>5</v>
      </c>
      <c r="J36" s="65">
        <f>VLOOKUP($A36,'Return Data'!$B$7:$R$2843,8,0)</f>
        <v>2.9782999999999999</v>
      </c>
      <c r="K36" s="66">
        <f t="shared" si="3"/>
        <v>8</v>
      </c>
      <c r="L36" s="65">
        <f>VLOOKUP($A36,'Return Data'!$B$7:$R$2843,9,0)</f>
        <v>3.0474000000000001</v>
      </c>
      <c r="M36" s="66">
        <f t="shared" si="4"/>
        <v>14</v>
      </c>
      <c r="N36" s="65">
        <f>VLOOKUP($A36,'Return Data'!$B$7:$R$2843,10,0)</f>
        <v>3.0110999999999999</v>
      </c>
      <c r="O36" s="66">
        <f t="shared" si="5"/>
        <v>9</v>
      </c>
      <c r="P36" s="65">
        <f>VLOOKUP($A36,'Return Data'!$B$7:$R$2843,11,0)</f>
        <v>2.9493999999999998</v>
      </c>
      <c r="Q36" s="66">
        <f t="shared" si="8"/>
        <v>9</v>
      </c>
      <c r="R36" s="65">
        <f>VLOOKUP($A36,'Return Data'!$B$7:$R$2843,12,0)</f>
        <v>3.0003000000000002</v>
      </c>
      <c r="S36" s="66">
        <f t="shared" si="9"/>
        <v>9</v>
      </c>
      <c r="T36" s="65">
        <f>VLOOKUP($A36,'Return Data'!$B$7:$R$2843,13,0)</f>
        <v>3.0091000000000001</v>
      </c>
      <c r="U36" s="66">
        <f t="shared" si="10"/>
        <v>8</v>
      </c>
      <c r="V36" s="65">
        <f>VLOOKUP($A36,'Return Data'!$B$7:$R$2843,17,0)</f>
        <v>3.9994999999999998</v>
      </c>
      <c r="W36" s="66">
        <f t="shared" si="11"/>
        <v>1</v>
      </c>
      <c r="X36" s="65">
        <f>VLOOKUP($A36,'Return Data'!$B$7:$R$2843,14,0)</f>
        <v>4.6719999999999997</v>
      </c>
      <c r="Y36" s="66">
        <f t="shared" si="12"/>
        <v>2</v>
      </c>
      <c r="Z36" s="65">
        <f>VLOOKUP($A36,'Return Data'!$B$7:$R$2843,16,0)</f>
        <v>6.1020000000000003</v>
      </c>
      <c r="AA36" s="67">
        <f t="shared" si="7"/>
        <v>3</v>
      </c>
    </row>
    <row r="37" spans="1:27" x14ac:dyDescent="0.3">
      <c r="A37" s="63" t="s">
        <v>1352</v>
      </c>
      <c r="B37" s="64">
        <f>VLOOKUP($A37,'Return Data'!$B$7:$R$2843,3,0)</f>
        <v>44304</v>
      </c>
      <c r="C37" s="65">
        <f>VLOOKUP($A37,'Return Data'!$B$7:$R$2843,4,0)</f>
        <v>1059.6197999999999</v>
      </c>
      <c r="D37" s="65">
        <f>VLOOKUP($A37,'Return Data'!$B$7:$R$2843,5,0)</f>
        <v>3.0076999999999998</v>
      </c>
      <c r="E37" s="66">
        <f t="shared" si="0"/>
        <v>26</v>
      </c>
      <c r="F37" s="65">
        <f>VLOOKUP($A37,'Return Data'!$B$7:$R$2843,6,0)</f>
        <v>3.0137</v>
      </c>
      <c r="G37" s="66">
        <f t="shared" si="1"/>
        <v>24</v>
      </c>
      <c r="H37" s="65">
        <f>VLOOKUP($A37,'Return Data'!$B$7:$R$2843,7,0)</f>
        <v>2.9961000000000002</v>
      </c>
      <c r="I37" s="66">
        <f t="shared" si="2"/>
        <v>26</v>
      </c>
      <c r="J37" s="65">
        <f>VLOOKUP($A37,'Return Data'!$B$7:$R$2843,8,0)</f>
        <v>2.8489</v>
      </c>
      <c r="K37" s="66">
        <f t="shared" si="3"/>
        <v>28</v>
      </c>
      <c r="L37" s="65">
        <f>VLOOKUP($A37,'Return Data'!$B$7:$R$2843,9,0)</f>
        <v>2.9533</v>
      </c>
      <c r="M37" s="66">
        <f t="shared" si="4"/>
        <v>29</v>
      </c>
      <c r="N37" s="65">
        <f>VLOOKUP($A37,'Return Data'!$B$7:$R$2843,10,0)</f>
        <v>2.9108999999999998</v>
      </c>
      <c r="O37" s="66">
        <f t="shared" si="5"/>
        <v>29</v>
      </c>
      <c r="P37" s="65">
        <f>VLOOKUP($A37,'Return Data'!$B$7:$R$2843,11,0)</f>
        <v>2.8418999999999999</v>
      </c>
      <c r="Q37" s="66">
        <f t="shared" si="8"/>
        <v>29</v>
      </c>
      <c r="R37" s="65">
        <f>VLOOKUP($A37,'Return Data'!$B$7:$R$2843,12,0)</f>
        <v>2.8832</v>
      </c>
      <c r="S37" s="66">
        <f t="shared" si="9"/>
        <v>29</v>
      </c>
      <c r="T37" s="65">
        <f>VLOOKUP($A37,'Return Data'!$B$7:$R$2843,13,0)</f>
        <v>2.8538999999999999</v>
      </c>
      <c r="U37" s="66">
        <f t="shared" si="10"/>
        <v>27</v>
      </c>
      <c r="V37" s="65"/>
      <c r="W37" s="66"/>
      <c r="X37" s="65"/>
      <c r="Y37" s="66"/>
      <c r="Z37" s="65">
        <f>VLOOKUP($A37,'Return Data'!$B$7:$R$2843,16,0)</f>
        <v>3.5615000000000001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3.0565599999999997</v>
      </c>
      <c r="E39" s="74"/>
      <c r="F39" s="75">
        <f>AVERAGE(F8:F37)</f>
        <v>3.0513699999999995</v>
      </c>
      <c r="G39" s="74"/>
      <c r="H39" s="75">
        <f>AVERAGE(H8:H37)</f>
        <v>3.0441366666666667</v>
      </c>
      <c r="I39" s="74"/>
      <c r="J39" s="75">
        <f>AVERAGE(J8:J37)</f>
        <v>2.9455633333333338</v>
      </c>
      <c r="K39" s="74"/>
      <c r="L39" s="75">
        <f>AVERAGE(L8:L37)</f>
        <v>3.0444</v>
      </c>
      <c r="M39" s="74"/>
      <c r="N39" s="75">
        <f>AVERAGE(N8:N37)</f>
        <v>2.9880366666666669</v>
      </c>
      <c r="O39" s="74"/>
      <c r="P39" s="75">
        <f>AVERAGE(P8:P37)</f>
        <v>2.9274166666666659</v>
      </c>
      <c r="Q39" s="74"/>
      <c r="R39" s="75">
        <f>AVERAGE(R8:R37)</f>
        <v>2.9685199999999998</v>
      </c>
      <c r="S39" s="74"/>
      <c r="T39" s="75">
        <f>AVERAGE(T8:T37)</f>
        <v>2.968337037037037</v>
      </c>
      <c r="U39" s="74"/>
      <c r="V39" s="75">
        <f>AVERAGE(V8:V37)</f>
        <v>3.8891400000000003</v>
      </c>
      <c r="W39" s="74"/>
      <c r="X39" s="75">
        <f>AVERAGE(X8:X37)</f>
        <v>4.5762499999999999</v>
      </c>
      <c r="Y39" s="74"/>
      <c r="Z39" s="75">
        <f>AVERAGE(Z8:Z37)</f>
        <v>4.2081999999999997</v>
      </c>
      <c r="AA39" s="76"/>
    </row>
    <row r="40" spans="1:27" x14ac:dyDescent="0.3">
      <c r="A40" s="73" t="s">
        <v>28</v>
      </c>
      <c r="B40" s="74"/>
      <c r="C40" s="74"/>
      <c r="D40" s="75">
        <f>MIN(D8:D37)</f>
        <v>2.9662999999999999</v>
      </c>
      <c r="E40" s="74"/>
      <c r="F40" s="75">
        <f>MIN(F8:F37)</f>
        <v>2.9668000000000001</v>
      </c>
      <c r="G40" s="74"/>
      <c r="H40" s="75">
        <f>MIN(H8:H37)</f>
        <v>2.9359000000000002</v>
      </c>
      <c r="I40" s="74"/>
      <c r="J40" s="75">
        <f>MIN(J8:J37)</f>
        <v>2.8267000000000002</v>
      </c>
      <c r="K40" s="74"/>
      <c r="L40" s="75">
        <f>MIN(L8:L37)</f>
        <v>2.9459</v>
      </c>
      <c r="M40" s="74"/>
      <c r="N40" s="75">
        <f>MIN(N8:N37)</f>
        <v>2.8944999999999999</v>
      </c>
      <c r="O40" s="74"/>
      <c r="P40" s="75">
        <f>MIN(P8:P37)</f>
        <v>2.8386</v>
      </c>
      <c r="Q40" s="74"/>
      <c r="R40" s="75">
        <f>MIN(R8:R37)</f>
        <v>2.8812000000000002</v>
      </c>
      <c r="S40" s="74"/>
      <c r="T40" s="75">
        <f>MIN(T8:T37)</f>
        <v>2.8538999999999999</v>
      </c>
      <c r="U40" s="74"/>
      <c r="V40" s="75">
        <f>MIN(V8:V37)</f>
        <v>3.6406000000000001</v>
      </c>
      <c r="W40" s="74"/>
      <c r="X40" s="75">
        <f>MIN(X8:X37)</f>
        <v>4.2519</v>
      </c>
      <c r="Y40" s="74"/>
      <c r="Z40" s="75">
        <f>MIN(Z8:Z37)</f>
        <v>3.2151000000000001</v>
      </c>
      <c r="AA40" s="76"/>
    </row>
    <row r="41" spans="1:27" ht="15" thickBot="1" x14ac:dyDescent="0.35">
      <c r="A41" s="77" t="s">
        <v>29</v>
      </c>
      <c r="B41" s="78"/>
      <c r="C41" s="78"/>
      <c r="D41" s="79">
        <f>MAX(D8:D37)</f>
        <v>3.1730999999999998</v>
      </c>
      <c r="E41" s="78"/>
      <c r="F41" s="79">
        <f>MAX(F8:F37)</f>
        <v>3.1335000000000002</v>
      </c>
      <c r="G41" s="78"/>
      <c r="H41" s="79">
        <f>MAX(H8:H37)</f>
        <v>3.2766999999999999</v>
      </c>
      <c r="I41" s="78"/>
      <c r="J41" s="79">
        <f>MAX(J8:J37)</f>
        <v>3.0857000000000001</v>
      </c>
      <c r="K41" s="78"/>
      <c r="L41" s="79">
        <f>MAX(L8:L37)</f>
        <v>3.1419999999999999</v>
      </c>
      <c r="M41" s="78"/>
      <c r="N41" s="79">
        <f>MAX(N8:N37)</f>
        <v>3.0657999999999999</v>
      </c>
      <c r="O41" s="78"/>
      <c r="P41" s="79">
        <f>MAX(P8:P37)</f>
        <v>3.0059999999999998</v>
      </c>
      <c r="Q41" s="78"/>
      <c r="R41" s="79">
        <f>MAX(R8:R37)</f>
        <v>3.0676000000000001</v>
      </c>
      <c r="S41" s="78"/>
      <c r="T41" s="79">
        <f>MAX(T8:T37)</f>
        <v>3.1082999999999998</v>
      </c>
      <c r="U41" s="78"/>
      <c r="V41" s="79">
        <f>MAX(V8:V37)</f>
        <v>3.9994999999999998</v>
      </c>
      <c r="W41" s="78"/>
      <c r="X41" s="79">
        <f>MAX(X8:X37)</f>
        <v>4.7131999999999996</v>
      </c>
      <c r="Y41" s="78"/>
      <c r="Z41" s="79">
        <f>MAX(Z8:Z37)</f>
        <v>6.7234999999999996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1598</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1023</v>
      </c>
      <c r="B8" s="64">
        <f>VLOOKUP($A8,'Return Data'!$B$7:$R$2843,3,0)</f>
        <v>44302</v>
      </c>
      <c r="C8" s="65">
        <f>VLOOKUP($A8,'Return Data'!$B$7:$R$2843,4,0)</f>
        <v>553.22460000000001</v>
      </c>
      <c r="D8" s="65">
        <f>VLOOKUP($A8,'Return Data'!$B$7:$R$2843,5,0)</f>
        <v>-0.49480000000000002</v>
      </c>
      <c r="E8" s="66">
        <f t="shared" ref="E8:E33" si="0">RANK(D8,D$8:D$33,0)</f>
        <v>19</v>
      </c>
      <c r="F8" s="65">
        <f>VLOOKUP($A8,'Return Data'!$B$7:$R$2843,6,0)</f>
        <v>1.5969</v>
      </c>
      <c r="G8" s="66">
        <f t="shared" ref="G8:G33" si="1">RANK(F8,F$8:F$33,0)</f>
        <v>21</v>
      </c>
      <c r="H8" s="65">
        <f>VLOOKUP($A8,'Return Data'!$B$7:$R$2843,7,0)</f>
        <v>2.6970000000000001</v>
      </c>
      <c r="I8" s="66">
        <f t="shared" ref="I8:I33" si="2">RANK(H8,H$8:H$33,0)</f>
        <v>16</v>
      </c>
      <c r="J8" s="65">
        <f>VLOOKUP($A8,'Return Data'!$B$7:$R$2843,8,0)</f>
        <v>4.7706</v>
      </c>
      <c r="K8" s="66">
        <f t="shared" ref="K8:K33" si="3">RANK(J8,J$8:J$33,0)</f>
        <v>7</v>
      </c>
      <c r="L8" s="65">
        <f>VLOOKUP($A8,'Return Data'!$B$7:$R$2843,9,0)</f>
        <v>7.5757000000000003</v>
      </c>
      <c r="M8" s="66">
        <f t="shared" ref="M8:M33" si="4">RANK(L8,L$8:L$33,0)</f>
        <v>7</v>
      </c>
      <c r="N8" s="65">
        <f>VLOOKUP($A8,'Return Data'!$B$7:$R$2843,10,0)</f>
        <v>4.1272000000000002</v>
      </c>
      <c r="O8" s="66">
        <f t="shared" ref="O8:O33" si="5">RANK(N8,N$8:N$33,0)</f>
        <v>7</v>
      </c>
      <c r="P8" s="65">
        <f>VLOOKUP($A8,'Return Data'!$B$7:$R$2843,11,0)</f>
        <v>4.4714999999999998</v>
      </c>
      <c r="Q8" s="66">
        <f t="shared" ref="Q8:Q33" si="6">RANK(P8,P$8:P$33,0)</f>
        <v>8</v>
      </c>
      <c r="R8" s="65">
        <f>VLOOKUP($A8,'Return Data'!$B$7:$R$2843,12,0)</f>
        <v>5.2527999999999997</v>
      </c>
      <c r="S8" s="66">
        <f t="shared" ref="S8:S33" si="7">RANK(R8,R$8:R$33,0)</f>
        <v>5</v>
      </c>
      <c r="T8" s="65">
        <f>VLOOKUP($A8,'Return Data'!$B$7:$R$2843,13,0)</f>
        <v>7.7782</v>
      </c>
      <c r="U8" s="66">
        <f t="shared" ref="U8:U33" si="8">RANK(T8,T$8:T$33,0)</f>
        <v>7</v>
      </c>
      <c r="V8" s="65">
        <f>VLOOKUP($A8,'Return Data'!$B$7:$R$2843,17,0)</f>
        <v>7.9732000000000003</v>
      </c>
      <c r="W8" s="66">
        <f t="shared" ref="W8:W31" si="9">RANK(V8,V$8:V$33,0)</f>
        <v>1</v>
      </c>
      <c r="X8" s="65">
        <f>VLOOKUP($A8,'Return Data'!$B$7:$R$2843,14,0)</f>
        <v>8.1293000000000006</v>
      </c>
      <c r="Y8" s="66">
        <f t="shared" ref="Y8:Y31" si="10">RANK(X8,X$8:X$33,0)</f>
        <v>1</v>
      </c>
      <c r="Z8" s="65">
        <f>VLOOKUP($A8,'Return Data'!$B$7:$R$2843,16,0)</f>
        <v>8.6768999999999998</v>
      </c>
      <c r="AA8" s="67">
        <f t="shared" ref="AA8:AA33" si="11">RANK(Z8,Z$8:Z$33,0)</f>
        <v>1</v>
      </c>
    </row>
    <row r="9" spans="1:27" x14ac:dyDescent="0.3">
      <c r="A9" s="63" t="s">
        <v>1024</v>
      </c>
      <c r="B9" s="64">
        <f>VLOOKUP($A9,'Return Data'!$B$7:$R$2843,3,0)</f>
        <v>44302</v>
      </c>
      <c r="C9" s="65">
        <f>VLOOKUP($A9,'Return Data'!$B$7:$R$2843,4,0)</f>
        <v>2487.4103</v>
      </c>
      <c r="D9" s="65">
        <f>VLOOKUP($A9,'Return Data'!$B$7:$R$2843,5,0)</f>
        <v>1.0184</v>
      </c>
      <c r="E9" s="66">
        <f t="shared" si="0"/>
        <v>14</v>
      </c>
      <c r="F9" s="65">
        <f>VLOOKUP($A9,'Return Data'!$B$7:$R$2843,6,0)</f>
        <v>2.7665000000000002</v>
      </c>
      <c r="G9" s="66">
        <f t="shared" si="1"/>
        <v>8</v>
      </c>
      <c r="H9" s="65">
        <f>VLOOKUP($A9,'Return Data'!$B$7:$R$2843,7,0)</f>
        <v>3.4498000000000002</v>
      </c>
      <c r="I9" s="66">
        <f t="shared" si="2"/>
        <v>7</v>
      </c>
      <c r="J9" s="65">
        <f>VLOOKUP($A9,'Return Data'!$B$7:$R$2843,8,0)</f>
        <v>4.4348000000000001</v>
      </c>
      <c r="K9" s="66">
        <f t="shared" si="3"/>
        <v>8</v>
      </c>
      <c r="L9" s="65">
        <f>VLOOKUP($A9,'Return Data'!$B$7:$R$2843,9,0)</f>
        <v>6.6829999999999998</v>
      </c>
      <c r="M9" s="66">
        <f t="shared" si="4"/>
        <v>11</v>
      </c>
      <c r="N9" s="65">
        <f>VLOOKUP($A9,'Return Data'!$B$7:$R$2843,10,0)</f>
        <v>4.1086999999999998</v>
      </c>
      <c r="O9" s="66">
        <f t="shared" si="5"/>
        <v>8</v>
      </c>
      <c r="P9" s="65">
        <f>VLOOKUP($A9,'Return Data'!$B$7:$R$2843,11,0)</f>
        <v>4.2763</v>
      </c>
      <c r="Q9" s="66">
        <f t="shared" si="6"/>
        <v>12</v>
      </c>
      <c r="R9" s="65">
        <f>VLOOKUP($A9,'Return Data'!$B$7:$R$2843,12,0)</f>
        <v>4.6104000000000003</v>
      </c>
      <c r="S9" s="66">
        <f t="shared" si="7"/>
        <v>12</v>
      </c>
      <c r="T9" s="65">
        <f>VLOOKUP($A9,'Return Data'!$B$7:$R$2843,13,0)</f>
        <v>6.9596</v>
      </c>
      <c r="U9" s="66">
        <f t="shared" si="8"/>
        <v>10</v>
      </c>
      <c r="V9" s="65">
        <f>VLOOKUP($A9,'Return Data'!$B$7:$R$2843,17,0)</f>
        <v>7.4999000000000002</v>
      </c>
      <c r="W9" s="66">
        <f t="shared" si="9"/>
        <v>5</v>
      </c>
      <c r="X9" s="65">
        <f>VLOOKUP($A9,'Return Data'!$B$7:$R$2843,14,0)</f>
        <v>7.7423000000000002</v>
      </c>
      <c r="Y9" s="66">
        <f t="shared" si="10"/>
        <v>4</v>
      </c>
      <c r="Z9" s="65">
        <f>VLOOKUP($A9,'Return Data'!$B$7:$R$2843,16,0)</f>
        <v>8.3638999999999992</v>
      </c>
      <c r="AA9" s="67">
        <f t="shared" si="11"/>
        <v>4</v>
      </c>
    </row>
    <row r="10" spans="1:27" x14ac:dyDescent="0.3">
      <c r="A10" s="63" t="s">
        <v>1027</v>
      </c>
      <c r="B10" s="64">
        <f>VLOOKUP($A10,'Return Data'!$B$7:$R$2843,3,0)</f>
        <v>44302</v>
      </c>
      <c r="C10" s="65">
        <f>VLOOKUP($A10,'Return Data'!$B$7:$R$2843,4,0)</f>
        <v>1597.4754</v>
      </c>
      <c r="D10" s="65">
        <f>VLOOKUP($A10,'Return Data'!$B$7:$R$2843,5,0)</f>
        <v>2.5341</v>
      </c>
      <c r="E10" s="66">
        <f t="shared" si="0"/>
        <v>8</v>
      </c>
      <c r="F10" s="65">
        <f>VLOOKUP($A10,'Return Data'!$B$7:$R$2843,6,0)</f>
        <v>2.5249000000000001</v>
      </c>
      <c r="G10" s="66">
        <f t="shared" si="1"/>
        <v>10</v>
      </c>
      <c r="H10" s="65">
        <f>VLOOKUP($A10,'Return Data'!$B$7:$R$2843,7,0)</f>
        <v>3.2618999999999998</v>
      </c>
      <c r="I10" s="66">
        <f t="shared" si="2"/>
        <v>8</v>
      </c>
      <c r="J10" s="65">
        <f>VLOOKUP($A10,'Return Data'!$B$7:$R$2843,8,0)</f>
        <v>4.1474000000000002</v>
      </c>
      <c r="K10" s="66">
        <f t="shared" si="3"/>
        <v>11</v>
      </c>
      <c r="L10" s="65">
        <f>VLOOKUP($A10,'Return Data'!$B$7:$R$2843,9,0)</f>
        <v>10.894299999999999</v>
      </c>
      <c r="M10" s="66">
        <f t="shared" si="4"/>
        <v>2</v>
      </c>
      <c r="N10" s="65">
        <f>VLOOKUP($A10,'Return Data'!$B$7:$R$2843,10,0)</f>
        <v>6.6662999999999997</v>
      </c>
      <c r="O10" s="66">
        <f t="shared" si="5"/>
        <v>2</v>
      </c>
      <c r="P10" s="65">
        <f>VLOOKUP($A10,'Return Data'!$B$7:$R$2843,11,0)</f>
        <v>10.5472</v>
      </c>
      <c r="Q10" s="66">
        <f t="shared" si="6"/>
        <v>2</v>
      </c>
      <c r="R10" s="65">
        <f>VLOOKUP($A10,'Return Data'!$B$7:$R$2843,12,0)</f>
        <v>45.8964</v>
      </c>
      <c r="S10" s="66">
        <f t="shared" si="7"/>
        <v>1</v>
      </c>
      <c r="T10" s="65">
        <f>VLOOKUP($A10,'Return Data'!$B$7:$R$2843,13,0)</f>
        <v>27.139700000000001</v>
      </c>
      <c r="U10" s="66">
        <f t="shared" si="8"/>
        <v>1</v>
      </c>
      <c r="V10" s="65">
        <f>VLOOKUP($A10,'Return Data'!$B$7:$R$2843,17,0)</f>
        <v>-15.081099999999999</v>
      </c>
      <c r="W10" s="66">
        <f t="shared" si="9"/>
        <v>25</v>
      </c>
      <c r="X10" s="65">
        <f>VLOOKUP($A10,'Return Data'!$B$7:$R$2843,14,0)</f>
        <v>-8.3514999999999997</v>
      </c>
      <c r="Y10" s="66">
        <f t="shared" si="10"/>
        <v>25</v>
      </c>
      <c r="Z10" s="65">
        <f>VLOOKUP($A10,'Return Data'!$B$7:$R$2843,16,0)</f>
        <v>2.48</v>
      </c>
      <c r="AA10" s="67">
        <f t="shared" si="11"/>
        <v>25</v>
      </c>
    </row>
    <row r="11" spans="1:27" x14ac:dyDescent="0.3">
      <c r="A11" s="63" t="s">
        <v>1031</v>
      </c>
      <c r="B11" s="64">
        <f>VLOOKUP($A11,'Return Data'!$B$7:$R$2843,3,0)</f>
        <v>44302</v>
      </c>
      <c r="C11" s="65">
        <f>VLOOKUP($A11,'Return Data'!$B$7:$R$2843,4,0)</f>
        <v>33.7498</v>
      </c>
      <c r="D11" s="65">
        <f>VLOOKUP($A11,'Return Data'!$B$7:$R$2843,5,0)</f>
        <v>0.1081</v>
      </c>
      <c r="E11" s="66">
        <f t="shared" si="0"/>
        <v>16</v>
      </c>
      <c r="F11" s="65">
        <f>VLOOKUP($A11,'Return Data'!$B$7:$R$2843,6,0)</f>
        <v>2.2987000000000002</v>
      </c>
      <c r="G11" s="66">
        <f t="shared" si="1"/>
        <v>15</v>
      </c>
      <c r="H11" s="65">
        <f>VLOOKUP($A11,'Return Data'!$B$7:$R$2843,7,0)</f>
        <v>2.6433</v>
      </c>
      <c r="I11" s="66">
        <f t="shared" si="2"/>
        <v>18</v>
      </c>
      <c r="J11" s="65">
        <f>VLOOKUP($A11,'Return Data'!$B$7:$R$2843,8,0)</f>
        <v>4.9653999999999998</v>
      </c>
      <c r="K11" s="66">
        <f t="shared" si="3"/>
        <v>5</v>
      </c>
      <c r="L11" s="65">
        <f>VLOOKUP($A11,'Return Data'!$B$7:$R$2843,9,0)</f>
        <v>8.1532999999999998</v>
      </c>
      <c r="M11" s="66">
        <f t="shared" si="4"/>
        <v>5</v>
      </c>
      <c r="N11" s="65">
        <f>VLOOKUP($A11,'Return Data'!$B$7:$R$2843,10,0)</f>
        <v>4.6562999999999999</v>
      </c>
      <c r="O11" s="66">
        <f t="shared" si="5"/>
        <v>4</v>
      </c>
      <c r="P11" s="65">
        <f>VLOOKUP($A11,'Return Data'!$B$7:$R$2843,11,0)</f>
        <v>4.5697999999999999</v>
      </c>
      <c r="Q11" s="66">
        <f t="shared" si="6"/>
        <v>7</v>
      </c>
      <c r="R11" s="65">
        <f>VLOOKUP($A11,'Return Data'!$B$7:$R$2843,12,0)</f>
        <v>4.8037999999999998</v>
      </c>
      <c r="S11" s="66">
        <f t="shared" si="7"/>
        <v>11</v>
      </c>
      <c r="T11" s="65">
        <f>VLOOKUP($A11,'Return Data'!$B$7:$R$2843,13,0)</f>
        <v>6.9344999999999999</v>
      </c>
      <c r="U11" s="66">
        <f t="shared" si="8"/>
        <v>11</v>
      </c>
      <c r="V11" s="65">
        <f>VLOOKUP($A11,'Return Data'!$B$7:$R$2843,17,0)</f>
        <v>7.2851999999999997</v>
      </c>
      <c r="W11" s="66">
        <f t="shared" si="9"/>
        <v>7</v>
      </c>
      <c r="X11" s="65">
        <f>VLOOKUP($A11,'Return Data'!$B$7:$R$2843,14,0)</f>
        <v>7.6029999999999998</v>
      </c>
      <c r="Y11" s="66">
        <f t="shared" si="10"/>
        <v>7</v>
      </c>
      <c r="Z11" s="65">
        <f>VLOOKUP($A11,'Return Data'!$B$7:$R$2843,16,0)</f>
        <v>8.2771000000000008</v>
      </c>
      <c r="AA11" s="67">
        <f t="shared" si="11"/>
        <v>6</v>
      </c>
    </row>
    <row r="12" spans="1:27" x14ac:dyDescent="0.3">
      <c r="A12" s="63" t="s">
        <v>1032</v>
      </c>
      <c r="B12" s="64">
        <f>VLOOKUP($A12,'Return Data'!$B$7:$R$2843,3,0)</f>
        <v>44302</v>
      </c>
      <c r="C12" s="65">
        <f>VLOOKUP($A12,'Return Data'!$B$7:$R$2843,4,0)</f>
        <v>33.662100000000002</v>
      </c>
      <c r="D12" s="65">
        <f>VLOOKUP($A12,'Return Data'!$B$7:$R$2843,5,0)</f>
        <v>2.7109999999999999</v>
      </c>
      <c r="E12" s="66">
        <f t="shared" si="0"/>
        <v>7</v>
      </c>
      <c r="F12" s="65">
        <f>VLOOKUP($A12,'Return Data'!$B$7:$R$2843,6,0)</f>
        <v>1.8708</v>
      </c>
      <c r="G12" s="66">
        <f t="shared" si="1"/>
        <v>20</v>
      </c>
      <c r="H12" s="65">
        <f>VLOOKUP($A12,'Return Data'!$B$7:$R$2843,7,0)</f>
        <v>2.4020999999999999</v>
      </c>
      <c r="I12" s="66">
        <f t="shared" si="2"/>
        <v>21</v>
      </c>
      <c r="J12" s="65">
        <f>VLOOKUP($A12,'Return Data'!$B$7:$R$2843,8,0)</f>
        <v>2.9382000000000001</v>
      </c>
      <c r="K12" s="66">
        <f t="shared" si="3"/>
        <v>24</v>
      </c>
      <c r="L12" s="65">
        <f>VLOOKUP($A12,'Return Data'!$B$7:$R$2843,9,0)</f>
        <v>4.8715000000000002</v>
      </c>
      <c r="M12" s="66">
        <f t="shared" si="4"/>
        <v>24</v>
      </c>
      <c r="N12" s="65">
        <f>VLOOKUP($A12,'Return Data'!$B$7:$R$2843,10,0)</f>
        <v>3.4782000000000002</v>
      </c>
      <c r="O12" s="66">
        <f t="shared" si="5"/>
        <v>20</v>
      </c>
      <c r="P12" s="65">
        <f>VLOOKUP($A12,'Return Data'!$B$7:$R$2843,11,0)</f>
        <v>3.5234999999999999</v>
      </c>
      <c r="Q12" s="66">
        <f t="shared" si="6"/>
        <v>24</v>
      </c>
      <c r="R12" s="65">
        <f>VLOOKUP($A12,'Return Data'!$B$7:$R$2843,12,0)</f>
        <v>3.6610999999999998</v>
      </c>
      <c r="S12" s="66">
        <f t="shared" si="7"/>
        <v>24</v>
      </c>
      <c r="T12" s="65">
        <f>VLOOKUP($A12,'Return Data'!$B$7:$R$2843,13,0)</f>
        <v>5.7717999999999998</v>
      </c>
      <c r="U12" s="66">
        <f t="shared" si="8"/>
        <v>22</v>
      </c>
      <c r="V12" s="65">
        <f>VLOOKUP($A12,'Return Data'!$B$7:$R$2843,17,0)</f>
        <v>6.5671999999999997</v>
      </c>
      <c r="W12" s="66">
        <f t="shared" si="9"/>
        <v>13</v>
      </c>
      <c r="X12" s="65">
        <f>VLOOKUP($A12,'Return Data'!$B$7:$R$2843,14,0)</f>
        <v>6.9391999999999996</v>
      </c>
      <c r="Y12" s="66">
        <f t="shared" si="10"/>
        <v>13</v>
      </c>
      <c r="Z12" s="65">
        <f>VLOOKUP($A12,'Return Data'!$B$7:$R$2843,16,0)</f>
        <v>7.8884999999999996</v>
      </c>
      <c r="AA12" s="67">
        <f t="shared" si="11"/>
        <v>13</v>
      </c>
    </row>
    <row r="13" spans="1:27" x14ac:dyDescent="0.3">
      <c r="A13" s="63" t="s">
        <v>1034</v>
      </c>
      <c r="B13" s="64">
        <f>VLOOKUP($A13,'Return Data'!$B$7:$R$2843,3,0)</f>
        <v>44302</v>
      </c>
      <c r="C13" s="65">
        <f>VLOOKUP($A13,'Return Data'!$B$7:$R$2843,4,0)</f>
        <v>15.848000000000001</v>
      </c>
      <c r="D13" s="65">
        <f>VLOOKUP($A13,'Return Data'!$B$7:$R$2843,5,0)</f>
        <v>-0.69089999999999996</v>
      </c>
      <c r="E13" s="66">
        <f t="shared" si="0"/>
        <v>20</v>
      </c>
      <c r="F13" s="65">
        <f>VLOOKUP($A13,'Return Data'!$B$7:$R$2843,6,0)</f>
        <v>2.4765000000000001</v>
      </c>
      <c r="G13" s="66">
        <f t="shared" si="1"/>
        <v>12</v>
      </c>
      <c r="H13" s="65">
        <f>VLOOKUP($A13,'Return Data'!$B$7:$R$2843,7,0)</f>
        <v>3.1934</v>
      </c>
      <c r="I13" s="66">
        <f t="shared" si="2"/>
        <v>10</v>
      </c>
      <c r="J13" s="65">
        <f>VLOOKUP($A13,'Return Data'!$B$7:$R$2843,8,0)</f>
        <v>3.4455</v>
      </c>
      <c r="K13" s="66">
        <f t="shared" si="3"/>
        <v>20</v>
      </c>
      <c r="L13" s="65">
        <f>VLOOKUP($A13,'Return Data'!$B$7:$R$2843,9,0)</f>
        <v>6.6871</v>
      </c>
      <c r="M13" s="66">
        <f t="shared" si="4"/>
        <v>10</v>
      </c>
      <c r="N13" s="65">
        <f>VLOOKUP($A13,'Return Data'!$B$7:$R$2843,10,0)</f>
        <v>3.9512999999999998</v>
      </c>
      <c r="O13" s="66">
        <f t="shared" si="5"/>
        <v>13</v>
      </c>
      <c r="P13" s="65">
        <f>VLOOKUP($A13,'Return Data'!$B$7:$R$2843,11,0)</f>
        <v>3.7894000000000001</v>
      </c>
      <c r="Q13" s="66">
        <f t="shared" si="6"/>
        <v>20</v>
      </c>
      <c r="R13" s="65">
        <f>VLOOKUP($A13,'Return Data'!$B$7:$R$2843,12,0)</f>
        <v>4.1677999999999997</v>
      </c>
      <c r="S13" s="66">
        <f t="shared" si="7"/>
        <v>19</v>
      </c>
      <c r="T13" s="65">
        <f>VLOOKUP($A13,'Return Data'!$B$7:$R$2843,13,0)</f>
        <v>6.2590000000000003</v>
      </c>
      <c r="U13" s="66">
        <f t="shared" si="8"/>
        <v>20</v>
      </c>
      <c r="V13" s="65">
        <f>VLOOKUP($A13,'Return Data'!$B$7:$R$2843,17,0)</f>
        <v>7.0978000000000003</v>
      </c>
      <c r="W13" s="66">
        <f t="shared" si="9"/>
        <v>10</v>
      </c>
      <c r="X13" s="65">
        <f>VLOOKUP($A13,'Return Data'!$B$7:$R$2843,14,0)</f>
        <v>7.4237000000000002</v>
      </c>
      <c r="Y13" s="66">
        <f t="shared" si="10"/>
        <v>9</v>
      </c>
      <c r="Z13" s="65">
        <f>VLOOKUP($A13,'Return Data'!$B$7:$R$2843,16,0)</f>
        <v>7.8315999999999999</v>
      </c>
      <c r="AA13" s="67">
        <f t="shared" si="11"/>
        <v>14</v>
      </c>
    </row>
    <row r="14" spans="1:27" x14ac:dyDescent="0.3">
      <c r="A14" s="63" t="s">
        <v>1953</v>
      </c>
      <c r="B14" s="64">
        <f>VLOOKUP($A14,'Return Data'!$B$7:$R$2843,3,0)</f>
        <v>44302</v>
      </c>
      <c r="C14" s="65">
        <f>VLOOKUP($A14,'Return Data'!$B$7:$R$2843,4,0)</f>
        <v>23.979700000000001</v>
      </c>
      <c r="D14" s="65">
        <f>VLOOKUP($A14,'Return Data'!$B$7:$R$2843,5,0)</f>
        <v>1.2177</v>
      </c>
      <c r="E14" s="66">
        <f t="shared" si="0"/>
        <v>13</v>
      </c>
      <c r="F14" s="65">
        <f>VLOOKUP($A14,'Return Data'!$B$7:$R$2843,6,0)</f>
        <v>12.078799999999999</v>
      </c>
      <c r="G14" s="66">
        <f t="shared" si="1"/>
        <v>1</v>
      </c>
      <c r="H14" s="65">
        <f>VLOOKUP($A14,'Return Data'!$B$7:$R$2843,7,0)</f>
        <v>11.8123</v>
      </c>
      <c r="I14" s="66">
        <f t="shared" si="2"/>
        <v>1</v>
      </c>
      <c r="J14" s="65">
        <f>VLOOKUP($A14,'Return Data'!$B$7:$R$2843,8,0)</f>
        <v>13.6663</v>
      </c>
      <c r="K14" s="66">
        <f t="shared" si="3"/>
        <v>1</v>
      </c>
      <c r="L14" s="65">
        <f>VLOOKUP($A14,'Return Data'!$B$7:$R$2843,9,0)</f>
        <v>14.2827</v>
      </c>
      <c r="M14" s="66">
        <f t="shared" si="4"/>
        <v>1</v>
      </c>
      <c r="N14" s="65">
        <f>VLOOKUP($A14,'Return Data'!$B$7:$R$2843,10,0)</f>
        <v>10.6158</v>
      </c>
      <c r="O14" s="66">
        <f t="shared" si="5"/>
        <v>1</v>
      </c>
      <c r="P14" s="65">
        <f>VLOOKUP($A14,'Return Data'!$B$7:$R$2843,11,0)</f>
        <v>15.056699999999999</v>
      </c>
      <c r="Q14" s="66">
        <f t="shared" si="6"/>
        <v>1</v>
      </c>
      <c r="R14" s="65">
        <f>VLOOKUP($A14,'Return Data'!$B$7:$R$2843,12,0)</f>
        <v>13.924799999999999</v>
      </c>
      <c r="S14" s="66">
        <f t="shared" si="7"/>
        <v>2</v>
      </c>
      <c r="T14" s="65">
        <f>VLOOKUP($A14,'Return Data'!$B$7:$R$2843,13,0)</f>
        <v>13.748699999999999</v>
      </c>
      <c r="U14" s="66">
        <f t="shared" si="8"/>
        <v>3</v>
      </c>
      <c r="V14" s="65">
        <f>VLOOKUP($A14,'Return Data'!$B$7:$R$2843,17,0)</f>
        <v>3.9293</v>
      </c>
      <c r="W14" s="66">
        <f t="shared" si="9"/>
        <v>19</v>
      </c>
      <c r="X14" s="65">
        <f>VLOOKUP($A14,'Return Data'!$B$7:$R$2843,14,0)</f>
        <v>5.5571000000000002</v>
      </c>
      <c r="Y14" s="66">
        <f t="shared" si="10"/>
        <v>18</v>
      </c>
      <c r="Z14" s="65">
        <f>VLOOKUP($A14,'Return Data'!$B$7:$R$2843,16,0)</f>
        <v>8.2378999999999998</v>
      </c>
      <c r="AA14" s="67">
        <f t="shared" si="11"/>
        <v>8</v>
      </c>
    </row>
    <row r="15" spans="1:27" x14ac:dyDescent="0.3">
      <c r="A15" s="63" t="s">
        <v>1041</v>
      </c>
      <c r="B15" s="64">
        <f>VLOOKUP($A15,'Return Data'!$B$7:$R$2843,3,0)</f>
        <v>44302</v>
      </c>
      <c r="C15" s="65">
        <f>VLOOKUP($A15,'Return Data'!$B$7:$R$2843,4,0)</f>
        <v>47.686500000000002</v>
      </c>
      <c r="D15" s="65">
        <f>VLOOKUP($A15,'Return Data'!$B$7:$R$2843,5,0)</f>
        <v>-8.9532000000000007</v>
      </c>
      <c r="E15" s="66">
        <f t="shared" si="0"/>
        <v>26</v>
      </c>
      <c r="F15" s="65">
        <f>VLOOKUP($A15,'Return Data'!$B$7:$R$2843,6,0)</f>
        <v>4.1159999999999997</v>
      </c>
      <c r="G15" s="66">
        <f t="shared" si="1"/>
        <v>4</v>
      </c>
      <c r="H15" s="65">
        <f>VLOOKUP($A15,'Return Data'!$B$7:$R$2843,7,0)</f>
        <v>4.1036999999999999</v>
      </c>
      <c r="I15" s="66">
        <f t="shared" si="2"/>
        <v>3</v>
      </c>
      <c r="J15" s="65">
        <f>VLOOKUP($A15,'Return Data'!$B$7:$R$2843,8,0)</f>
        <v>5.3513000000000002</v>
      </c>
      <c r="K15" s="66">
        <f t="shared" si="3"/>
        <v>3</v>
      </c>
      <c r="L15" s="65">
        <f>VLOOKUP($A15,'Return Data'!$B$7:$R$2843,9,0)</f>
        <v>7.8068</v>
      </c>
      <c r="M15" s="66">
        <f t="shared" si="4"/>
        <v>6</v>
      </c>
      <c r="N15" s="65">
        <f>VLOOKUP($A15,'Return Data'!$B$7:$R$2843,10,0)</f>
        <v>3.2416</v>
      </c>
      <c r="O15" s="66">
        <f t="shared" si="5"/>
        <v>24</v>
      </c>
      <c r="P15" s="65">
        <f>VLOOKUP($A15,'Return Data'!$B$7:$R$2843,11,0)</f>
        <v>4.9673999999999996</v>
      </c>
      <c r="Q15" s="66">
        <f t="shared" si="6"/>
        <v>4</v>
      </c>
      <c r="R15" s="65">
        <f>VLOOKUP($A15,'Return Data'!$B$7:$R$2843,12,0)</f>
        <v>5.7655000000000003</v>
      </c>
      <c r="S15" s="66">
        <f t="shared" si="7"/>
        <v>3</v>
      </c>
      <c r="T15" s="65">
        <f>VLOOKUP($A15,'Return Data'!$B$7:$R$2843,13,0)</f>
        <v>8.1148000000000007</v>
      </c>
      <c r="U15" s="66">
        <f t="shared" si="8"/>
        <v>4</v>
      </c>
      <c r="V15" s="65">
        <f>VLOOKUP($A15,'Return Data'!$B$7:$R$2843,17,0)</f>
        <v>7.8506999999999998</v>
      </c>
      <c r="W15" s="66">
        <f t="shared" si="9"/>
        <v>3</v>
      </c>
      <c r="X15" s="65">
        <f>VLOOKUP($A15,'Return Data'!$B$7:$R$2843,14,0)</f>
        <v>7.7788000000000004</v>
      </c>
      <c r="Y15" s="66">
        <f t="shared" si="10"/>
        <v>3</v>
      </c>
      <c r="Z15" s="65">
        <f>VLOOKUP($A15,'Return Data'!$B$7:$R$2843,16,0)</f>
        <v>8.2800999999999991</v>
      </c>
      <c r="AA15" s="67">
        <f t="shared" si="11"/>
        <v>5</v>
      </c>
    </row>
    <row r="16" spans="1:27" x14ac:dyDescent="0.3">
      <c r="A16" s="63" t="s">
        <v>1043</v>
      </c>
      <c r="B16" s="64">
        <f>VLOOKUP($A16,'Return Data'!$B$7:$R$2843,3,0)</f>
        <v>44302</v>
      </c>
      <c r="C16" s="65">
        <f>VLOOKUP($A16,'Return Data'!$B$7:$R$2843,4,0)</f>
        <v>17.247199999999999</v>
      </c>
      <c r="D16" s="65">
        <f>VLOOKUP($A16,'Return Data'!$B$7:$R$2843,5,0)</f>
        <v>-1.4813000000000001</v>
      </c>
      <c r="E16" s="66">
        <f t="shared" si="0"/>
        <v>23</v>
      </c>
      <c r="F16" s="65">
        <f>VLOOKUP($A16,'Return Data'!$B$7:$R$2843,6,0)</f>
        <v>5.2938000000000001</v>
      </c>
      <c r="G16" s="66">
        <f t="shared" si="1"/>
        <v>2</v>
      </c>
      <c r="H16" s="65">
        <f>VLOOKUP($A16,'Return Data'!$B$7:$R$2843,7,0)</f>
        <v>4.6902999999999997</v>
      </c>
      <c r="I16" s="66">
        <f t="shared" si="2"/>
        <v>2</v>
      </c>
      <c r="J16" s="65">
        <f>VLOOKUP($A16,'Return Data'!$B$7:$R$2843,8,0)</f>
        <v>4.7849000000000004</v>
      </c>
      <c r="K16" s="66">
        <f t="shared" si="3"/>
        <v>6</v>
      </c>
      <c r="L16" s="65">
        <f>VLOOKUP($A16,'Return Data'!$B$7:$R$2843,9,0)</f>
        <v>7.5438000000000001</v>
      </c>
      <c r="M16" s="66">
        <f t="shared" si="4"/>
        <v>8</v>
      </c>
      <c r="N16" s="65">
        <f>VLOOKUP($A16,'Return Data'!$B$7:$R$2843,10,0)</f>
        <v>4.0522</v>
      </c>
      <c r="O16" s="66">
        <f t="shared" si="5"/>
        <v>10</v>
      </c>
      <c r="P16" s="65">
        <f>VLOOKUP($A16,'Return Data'!$B$7:$R$2843,11,0)</f>
        <v>3.9495</v>
      </c>
      <c r="Q16" s="66">
        <f t="shared" si="6"/>
        <v>14</v>
      </c>
      <c r="R16" s="65">
        <f>VLOOKUP($A16,'Return Data'!$B$7:$R$2843,12,0)</f>
        <v>4.5414000000000003</v>
      </c>
      <c r="S16" s="66">
        <f t="shared" si="7"/>
        <v>13</v>
      </c>
      <c r="T16" s="65">
        <f>VLOOKUP($A16,'Return Data'!$B$7:$R$2843,13,0)</f>
        <v>3.8788</v>
      </c>
      <c r="U16" s="66">
        <f t="shared" si="8"/>
        <v>24</v>
      </c>
      <c r="V16" s="65">
        <f>VLOOKUP($A16,'Return Data'!$B$7:$R$2843,17,0)</f>
        <v>0.308</v>
      </c>
      <c r="W16" s="66">
        <f t="shared" si="9"/>
        <v>22</v>
      </c>
      <c r="X16" s="65">
        <f>VLOOKUP($A16,'Return Data'!$B$7:$R$2843,14,0)</f>
        <v>2.7662</v>
      </c>
      <c r="Y16" s="66">
        <f t="shared" si="10"/>
        <v>22</v>
      </c>
      <c r="Z16" s="65">
        <f>VLOOKUP($A16,'Return Data'!$B$7:$R$2843,16,0)</f>
        <v>6.4966999999999997</v>
      </c>
      <c r="AA16" s="67">
        <f t="shared" si="11"/>
        <v>22</v>
      </c>
    </row>
    <row r="17" spans="1:27" x14ac:dyDescent="0.3">
      <c r="A17" s="63" t="s">
        <v>1045</v>
      </c>
      <c r="B17" s="64">
        <f>VLOOKUP($A17,'Return Data'!$B$7:$R$2843,3,0)</f>
        <v>44302</v>
      </c>
      <c r="C17" s="65">
        <f>VLOOKUP($A17,'Return Data'!$B$7:$R$2843,4,0)</f>
        <v>420.2654</v>
      </c>
      <c r="D17" s="65">
        <f>VLOOKUP($A17,'Return Data'!$B$7:$R$2843,5,0)</f>
        <v>8.157</v>
      </c>
      <c r="E17" s="66">
        <f t="shared" si="0"/>
        <v>1</v>
      </c>
      <c r="F17" s="65">
        <f>VLOOKUP($A17,'Return Data'!$B$7:$R$2843,6,0)</f>
        <v>2.6453000000000002</v>
      </c>
      <c r="G17" s="66">
        <f t="shared" si="1"/>
        <v>9</v>
      </c>
      <c r="H17" s="65">
        <f>VLOOKUP($A17,'Return Data'!$B$7:$R$2843,7,0)</f>
        <v>2.423</v>
      </c>
      <c r="I17" s="66">
        <f t="shared" si="2"/>
        <v>20</v>
      </c>
      <c r="J17" s="65">
        <f>VLOOKUP($A17,'Return Data'!$B$7:$R$2843,8,0)</f>
        <v>3.1341999999999999</v>
      </c>
      <c r="K17" s="66">
        <f t="shared" si="3"/>
        <v>23</v>
      </c>
      <c r="L17" s="65">
        <f>VLOOKUP($A17,'Return Data'!$B$7:$R$2843,9,0)</f>
        <v>6.2859999999999996</v>
      </c>
      <c r="M17" s="66">
        <f t="shared" si="4"/>
        <v>15</v>
      </c>
      <c r="N17" s="65">
        <f>VLOOKUP($A17,'Return Data'!$B$7:$R$2843,10,0)</f>
        <v>1.6727000000000001</v>
      </c>
      <c r="O17" s="66">
        <f t="shared" si="5"/>
        <v>25</v>
      </c>
      <c r="P17" s="65">
        <f>VLOOKUP($A17,'Return Data'!$B$7:$R$2843,11,0)</f>
        <v>4.2808999999999999</v>
      </c>
      <c r="Q17" s="66">
        <f t="shared" si="6"/>
        <v>11</v>
      </c>
      <c r="R17" s="65">
        <f>VLOOKUP($A17,'Return Data'!$B$7:$R$2843,12,0)</f>
        <v>4.9025999999999996</v>
      </c>
      <c r="S17" s="66">
        <f t="shared" si="7"/>
        <v>8</v>
      </c>
      <c r="T17" s="65">
        <f>VLOOKUP($A17,'Return Data'!$B$7:$R$2843,13,0)</f>
        <v>7.8593000000000002</v>
      </c>
      <c r="U17" s="66">
        <f t="shared" si="8"/>
        <v>5</v>
      </c>
      <c r="V17" s="65">
        <f>VLOOKUP($A17,'Return Data'!$B$7:$R$2843,17,0)</f>
        <v>7.7256</v>
      </c>
      <c r="W17" s="66">
        <f t="shared" si="9"/>
        <v>4</v>
      </c>
      <c r="X17" s="65">
        <f>VLOOKUP($A17,'Return Data'!$B$7:$R$2843,14,0)</f>
        <v>7.7230999999999996</v>
      </c>
      <c r="Y17" s="66">
        <f t="shared" si="10"/>
        <v>5</v>
      </c>
      <c r="Z17" s="65">
        <f>VLOOKUP($A17,'Return Data'!$B$7:$R$2843,16,0)</f>
        <v>8.4489000000000001</v>
      </c>
      <c r="AA17" s="67">
        <f t="shared" si="11"/>
        <v>3</v>
      </c>
    </row>
    <row r="18" spans="1:27" x14ac:dyDescent="0.3">
      <c r="A18" s="63" t="s">
        <v>1046</v>
      </c>
      <c r="B18" s="64">
        <f>VLOOKUP($A18,'Return Data'!$B$7:$R$2843,3,0)</f>
        <v>44302</v>
      </c>
      <c r="C18" s="65">
        <f>VLOOKUP($A18,'Return Data'!$B$7:$R$2843,4,0)</f>
        <v>30.701499999999999</v>
      </c>
      <c r="D18" s="65">
        <f>VLOOKUP($A18,'Return Data'!$B$7:$R$2843,5,0)</f>
        <v>-2.9719000000000002</v>
      </c>
      <c r="E18" s="66">
        <f t="shared" si="0"/>
        <v>24</v>
      </c>
      <c r="F18" s="65">
        <f>VLOOKUP($A18,'Return Data'!$B$7:$R$2843,6,0)</f>
        <v>0.83230000000000004</v>
      </c>
      <c r="G18" s="66">
        <f t="shared" si="1"/>
        <v>25</v>
      </c>
      <c r="H18" s="65">
        <f>VLOOKUP($A18,'Return Data'!$B$7:$R$2843,7,0)</f>
        <v>1.8179000000000001</v>
      </c>
      <c r="I18" s="66">
        <f t="shared" si="2"/>
        <v>25</v>
      </c>
      <c r="J18" s="65">
        <f>VLOOKUP($A18,'Return Data'!$B$7:$R$2843,8,0)</f>
        <v>3.2517</v>
      </c>
      <c r="K18" s="66">
        <f t="shared" si="3"/>
        <v>22</v>
      </c>
      <c r="L18" s="65">
        <f>VLOOKUP($A18,'Return Data'!$B$7:$R$2843,9,0)</f>
        <v>6.5286999999999997</v>
      </c>
      <c r="M18" s="66">
        <f t="shared" si="4"/>
        <v>13</v>
      </c>
      <c r="N18" s="65">
        <f>VLOOKUP($A18,'Return Data'!$B$7:$R$2843,10,0)</f>
        <v>3.9060999999999999</v>
      </c>
      <c r="O18" s="66">
        <f t="shared" si="5"/>
        <v>15</v>
      </c>
      <c r="P18" s="65">
        <f>VLOOKUP($A18,'Return Data'!$B$7:$R$2843,11,0)</f>
        <v>3.7456999999999998</v>
      </c>
      <c r="Q18" s="66">
        <f t="shared" si="6"/>
        <v>22</v>
      </c>
      <c r="R18" s="65">
        <f>VLOOKUP($A18,'Return Data'!$B$7:$R$2843,12,0)</f>
        <v>3.9815</v>
      </c>
      <c r="S18" s="66">
        <f t="shared" si="7"/>
        <v>21</v>
      </c>
      <c r="T18" s="65">
        <f>VLOOKUP($A18,'Return Data'!$B$7:$R$2843,13,0)</f>
        <v>6.2949999999999999</v>
      </c>
      <c r="U18" s="66">
        <f t="shared" si="8"/>
        <v>18</v>
      </c>
      <c r="V18" s="65">
        <f>VLOOKUP($A18,'Return Data'!$B$7:$R$2843,17,0)</f>
        <v>7.0082000000000004</v>
      </c>
      <c r="W18" s="66">
        <f t="shared" si="9"/>
        <v>11</v>
      </c>
      <c r="X18" s="65">
        <f>VLOOKUP($A18,'Return Data'!$B$7:$R$2843,14,0)</f>
        <v>7.2569999999999997</v>
      </c>
      <c r="Y18" s="66">
        <f t="shared" si="10"/>
        <v>12</v>
      </c>
      <c r="Z18" s="65">
        <f>VLOOKUP($A18,'Return Data'!$B$7:$R$2843,16,0)</f>
        <v>8.2074999999999996</v>
      </c>
      <c r="AA18" s="67">
        <f t="shared" si="11"/>
        <v>9</v>
      </c>
    </row>
    <row r="19" spans="1:27" x14ac:dyDescent="0.3">
      <c r="A19" s="63" t="s">
        <v>1049</v>
      </c>
      <c r="B19" s="64">
        <f>VLOOKUP($A19,'Return Data'!$B$7:$R$2843,3,0)</f>
        <v>44302</v>
      </c>
      <c r="C19" s="65">
        <f>VLOOKUP($A19,'Return Data'!$B$7:$R$2843,4,0)</f>
        <v>3056.5918000000001</v>
      </c>
      <c r="D19" s="65">
        <f>VLOOKUP($A19,'Return Data'!$B$7:$R$2843,5,0)</f>
        <v>2.0337000000000001</v>
      </c>
      <c r="E19" s="66">
        <f t="shared" si="0"/>
        <v>11</v>
      </c>
      <c r="F19" s="65">
        <f>VLOOKUP($A19,'Return Data'!$B$7:$R$2843,6,0)</f>
        <v>2.5188000000000001</v>
      </c>
      <c r="G19" s="66">
        <f t="shared" si="1"/>
        <v>11</v>
      </c>
      <c r="H19" s="65">
        <f>VLOOKUP($A19,'Return Data'!$B$7:$R$2843,7,0)</f>
        <v>2.6901000000000002</v>
      </c>
      <c r="I19" s="66">
        <f t="shared" si="2"/>
        <v>17</v>
      </c>
      <c r="J19" s="65">
        <f>VLOOKUP($A19,'Return Data'!$B$7:$R$2843,8,0)</f>
        <v>3.5733999999999999</v>
      </c>
      <c r="K19" s="66">
        <f t="shared" si="3"/>
        <v>19</v>
      </c>
      <c r="L19" s="65">
        <f>VLOOKUP($A19,'Return Data'!$B$7:$R$2843,9,0)</f>
        <v>6.5671999999999997</v>
      </c>
      <c r="M19" s="66">
        <f t="shared" si="4"/>
        <v>12</v>
      </c>
      <c r="N19" s="65">
        <f>VLOOKUP($A19,'Return Data'!$B$7:$R$2843,10,0)</f>
        <v>4.0631000000000004</v>
      </c>
      <c r="O19" s="66">
        <f t="shared" si="5"/>
        <v>9</v>
      </c>
      <c r="P19" s="65">
        <f>VLOOKUP($A19,'Return Data'!$B$7:$R$2843,11,0)</f>
        <v>3.8822000000000001</v>
      </c>
      <c r="Q19" s="66">
        <f t="shared" si="6"/>
        <v>17</v>
      </c>
      <c r="R19" s="65">
        <f>VLOOKUP($A19,'Return Data'!$B$7:$R$2843,12,0)</f>
        <v>4.2889999999999997</v>
      </c>
      <c r="S19" s="66">
        <f t="shared" si="7"/>
        <v>17</v>
      </c>
      <c r="T19" s="65">
        <f>VLOOKUP($A19,'Return Data'!$B$7:$R$2843,13,0)</f>
        <v>6.7342000000000004</v>
      </c>
      <c r="U19" s="66">
        <f t="shared" si="8"/>
        <v>14</v>
      </c>
      <c r="V19" s="65">
        <f>VLOOKUP($A19,'Return Data'!$B$7:$R$2843,17,0)</f>
        <v>7.4077000000000002</v>
      </c>
      <c r="W19" s="66">
        <f t="shared" si="9"/>
        <v>6</v>
      </c>
      <c r="X19" s="65">
        <f>VLOOKUP($A19,'Return Data'!$B$7:$R$2843,14,0)</f>
        <v>7.6032000000000002</v>
      </c>
      <c r="Y19" s="66">
        <f t="shared" si="10"/>
        <v>6</v>
      </c>
      <c r="Z19" s="65">
        <f>VLOOKUP($A19,'Return Data'!$B$7:$R$2843,16,0)</f>
        <v>8.2063000000000006</v>
      </c>
      <c r="AA19" s="67">
        <f t="shared" si="11"/>
        <v>10</v>
      </c>
    </row>
    <row r="20" spans="1:27" x14ac:dyDescent="0.3">
      <c r="A20" s="63" t="s">
        <v>1051</v>
      </c>
      <c r="B20" s="64">
        <f>VLOOKUP($A20,'Return Data'!$B$7:$R$2843,3,0)</f>
        <v>44302</v>
      </c>
      <c r="C20" s="65">
        <f>VLOOKUP($A20,'Return Data'!$B$7:$R$2843,4,0)</f>
        <v>29.514800000000001</v>
      </c>
      <c r="D20" s="65">
        <f>VLOOKUP($A20,'Return Data'!$B$7:$R$2843,5,0)</f>
        <v>3.0918999999999999</v>
      </c>
      <c r="E20" s="66">
        <f t="shared" si="0"/>
        <v>6</v>
      </c>
      <c r="F20" s="65">
        <f>VLOOKUP($A20,'Return Data'!$B$7:$R$2843,6,0)</f>
        <v>2.3193000000000001</v>
      </c>
      <c r="G20" s="66">
        <f t="shared" si="1"/>
        <v>14</v>
      </c>
      <c r="H20" s="65">
        <f>VLOOKUP($A20,'Return Data'!$B$7:$R$2843,7,0)</f>
        <v>2.9165999999999999</v>
      </c>
      <c r="I20" s="66">
        <f t="shared" si="2"/>
        <v>14</v>
      </c>
      <c r="J20" s="65">
        <f>VLOOKUP($A20,'Return Data'!$B$7:$R$2843,8,0)</f>
        <v>3.6695000000000002</v>
      </c>
      <c r="K20" s="66">
        <f t="shared" si="3"/>
        <v>15</v>
      </c>
      <c r="L20" s="65">
        <f>VLOOKUP($A20,'Return Data'!$B$7:$R$2843,9,0)</f>
        <v>4.9474</v>
      </c>
      <c r="M20" s="66">
        <f t="shared" si="4"/>
        <v>23</v>
      </c>
      <c r="N20" s="65">
        <f>VLOOKUP($A20,'Return Data'!$B$7:$R$2843,10,0)</f>
        <v>3.2578999999999998</v>
      </c>
      <c r="O20" s="66">
        <f t="shared" si="5"/>
        <v>23</v>
      </c>
      <c r="P20" s="65">
        <f>VLOOKUP($A20,'Return Data'!$B$7:$R$2843,11,0)</f>
        <v>3.3273999999999999</v>
      </c>
      <c r="Q20" s="66">
        <f t="shared" si="6"/>
        <v>25</v>
      </c>
      <c r="R20" s="65">
        <f>VLOOKUP($A20,'Return Data'!$B$7:$R$2843,12,0)</f>
        <v>3.5789</v>
      </c>
      <c r="S20" s="66">
        <f t="shared" si="7"/>
        <v>25</v>
      </c>
      <c r="T20" s="65">
        <f>VLOOKUP($A20,'Return Data'!$B$7:$R$2843,13,0)</f>
        <v>26.1526</v>
      </c>
      <c r="U20" s="66">
        <f t="shared" si="8"/>
        <v>2</v>
      </c>
      <c r="V20" s="65">
        <f>VLOOKUP($A20,'Return Data'!$B$7:$R$2843,17,0)</f>
        <v>4.9463999999999997</v>
      </c>
      <c r="W20" s="66">
        <f t="shared" si="9"/>
        <v>17</v>
      </c>
      <c r="X20" s="65">
        <f>VLOOKUP($A20,'Return Data'!$B$7:$R$2843,14,0)</f>
        <v>5.7297000000000002</v>
      </c>
      <c r="Y20" s="66">
        <f t="shared" si="10"/>
        <v>17</v>
      </c>
      <c r="Z20" s="65">
        <f>VLOOKUP($A20,'Return Data'!$B$7:$R$2843,16,0)</f>
        <v>7.4344999999999999</v>
      </c>
      <c r="AA20" s="67">
        <f t="shared" si="11"/>
        <v>18</v>
      </c>
    </row>
    <row r="21" spans="1:27" x14ac:dyDescent="0.3">
      <c r="A21" s="63" t="s">
        <v>1053</v>
      </c>
      <c r="B21" s="64">
        <f>VLOOKUP($A21,'Return Data'!$B$7:$R$2843,3,0)</f>
        <v>44302</v>
      </c>
      <c r="C21" s="65">
        <f>VLOOKUP($A21,'Return Data'!$B$7:$R$2843,4,0)</f>
        <v>2780.1125000000002</v>
      </c>
      <c r="D21" s="65">
        <f>VLOOKUP($A21,'Return Data'!$B$7:$R$2843,5,0)</f>
        <v>2.3685999999999998</v>
      </c>
      <c r="E21" s="66">
        <f t="shared" si="0"/>
        <v>9</v>
      </c>
      <c r="F21" s="65">
        <f>VLOOKUP($A21,'Return Data'!$B$7:$R$2843,6,0)</f>
        <v>5.1014999999999997</v>
      </c>
      <c r="G21" s="66">
        <f t="shared" si="1"/>
        <v>3</v>
      </c>
      <c r="H21" s="65">
        <f>VLOOKUP($A21,'Return Data'!$B$7:$R$2843,7,0)</f>
        <v>3.9950000000000001</v>
      </c>
      <c r="I21" s="66">
        <f t="shared" si="2"/>
        <v>4</v>
      </c>
      <c r="J21" s="65">
        <f>VLOOKUP($A21,'Return Data'!$B$7:$R$2843,8,0)</f>
        <v>5.3324999999999996</v>
      </c>
      <c r="K21" s="66">
        <f t="shared" si="3"/>
        <v>4</v>
      </c>
      <c r="L21" s="65">
        <f>VLOOKUP($A21,'Return Data'!$B$7:$R$2843,9,0)</f>
        <v>8.5023999999999997</v>
      </c>
      <c r="M21" s="66">
        <f t="shared" si="4"/>
        <v>4</v>
      </c>
      <c r="N21" s="65">
        <f>VLOOKUP($A21,'Return Data'!$B$7:$R$2843,10,0)</f>
        <v>3.6267</v>
      </c>
      <c r="O21" s="66">
        <f t="shared" si="5"/>
        <v>19</v>
      </c>
      <c r="P21" s="65">
        <f>VLOOKUP($A21,'Return Data'!$B$7:$R$2843,11,0)</f>
        <v>4.3388</v>
      </c>
      <c r="Q21" s="66">
        <f t="shared" si="6"/>
        <v>10</v>
      </c>
      <c r="R21" s="65">
        <f>VLOOKUP($A21,'Return Data'!$B$7:$R$2843,12,0)</f>
        <v>5.1923000000000004</v>
      </c>
      <c r="S21" s="66">
        <f t="shared" si="7"/>
        <v>7</v>
      </c>
      <c r="T21" s="65">
        <f>VLOOKUP($A21,'Return Data'!$B$7:$R$2843,13,0)</f>
        <v>7.8135000000000003</v>
      </c>
      <c r="U21" s="66">
        <f t="shared" si="8"/>
        <v>6</v>
      </c>
      <c r="V21" s="65">
        <f>VLOOKUP($A21,'Return Data'!$B$7:$R$2843,17,0)</f>
        <v>7.9273999999999996</v>
      </c>
      <c r="W21" s="66">
        <f t="shared" si="9"/>
        <v>2</v>
      </c>
      <c r="X21" s="65">
        <f>VLOOKUP($A21,'Return Data'!$B$7:$R$2843,14,0)</f>
        <v>8.1292000000000009</v>
      </c>
      <c r="Y21" s="66">
        <f t="shared" si="10"/>
        <v>2</v>
      </c>
      <c r="Z21" s="65">
        <f>VLOOKUP($A21,'Return Data'!$B$7:$R$2843,16,0)</f>
        <v>8.6693999999999996</v>
      </c>
      <c r="AA21" s="67">
        <f t="shared" si="11"/>
        <v>2</v>
      </c>
    </row>
    <row r="22" spans="1:27" x14ac:dyDescent="0.3">
      <c r="A22" s="63" t="s">
        <v>1054</v>
      </c>
      <c r="B22" s="64">
        <f>VLOOKUP($A22,'Return Data'!$B$7:$R$2843,3,0)</f>
        <v>44302</v>
      </c>
      <c r="C22" s="65">
        <f>VLOOKUP($A22,'Return Data'!$B$7:$R$2843,4,0)</f>
        <v>22.9224</v>
      </c>
      <c r="D22" s="65">
        <f>VLOOKUP($A22,'Return Data'!$B$7:$R$2843,5,0)</f>
        <v>-3.9803999999999999</v>
      </c>
      <c r="E22" s="66">
        <f t="shared" si="0"/>
        <v>25</v>
      </c>
      <c r="F22" s="65">
        <f>VLOOKUP($A22,'Return Data'!$B$7:$R$2843,6,0)</f>
        <v>1.1148</v>
      </c>
      <c r="G22" s="66">
        <f t="shared" si="1"/>
        <v>24</v>
      </c>
      <c r="H22" s="65">
        <f>VLOOKUP($A22,'Return Data'!$B$7:$R$2843,7,0)</f>
        <v>2.9133</v>
      </c>
      <c r="I22" s="66">
        <f t="shared" si="2"/>
        <v>15</v>
      </c>
      <c r="J22" s="65">
        <f>VLOOKUP($A22,'Return Data'!$B$7:$R$2843,8,0)</f>
        <v>3.6183000000000001</v>
      </c>
      <c r="K22" s="66">
        <f t="shared" si="3"/>
        <v>18</v>
      </c>
      <c r="L22" s="65">
        <f>VLOOKUP($A22,'Return Data'!$B$7:$R$2843,9,0)</f>
        <v>6.4663000000000004</v>
      </c>
      <c r="M22" s="66">
        <f t="shared" si="4"/>
        <v>14</v>
      </c>
      <c r="N22" s="65">
        <f>VLOOKUP($A22,'Return Data'!$B$7:$R$2843,10,0)</f>
        <v>4.3226000000000004</v>
      </c>
      <c r="O22" s="66">
        <f t="shared" si="5"/>
        <v>5</v>
      </c>
      <c r="P22" s="65">
        <f>VLOOKUP($A22,'Return Data'!$B$7:$R$2843,11,0)</f>
        <v>4.3597000000000001</v>
      </c>
      <c r="Q22" s="66">
        <f t="shared" si="6"/>
        <v>9</v>
      </c>
      <c r="R22" s="65">
        <f>VLOOKUP($A22,'Return Data'!$B$7:$R$2843,12,0)</f>
        <v>4.8684000000000003</v>
      </c>
      <c r="S22" s="66">
        <f t="shared" si="7"/>
        <v>9</v>
      </c>
      <c r="T22" s="65">
        <f>VLOOKUP($A22,'Return Data'!$B$7:$R$2843,13,0)</f>
        <v>6.8628</v>
      </c>
      <c r="U22" s="66">
        <f t="shared" si="8"/>
        <v>12</v>
      </c>
      <c r="V22" s="65">
        <f>VLOOKUP($A22,'Return Data'!$B$7:$R$2843,17,0)</f>
        <v>5.7465999999999999</v>
      </c>
      <c r="W22" s="66">
        <f t="shared" si="9"/>
        <v>15</v>
      </c>
      <c r="X22" s="65">
        <f>VLOOKUP($A22,'Return Data'!$B$7:$R$2843,14,0)</f>
        <v>6.3775000000000004</v>
      </c>
      <c r="Y22" s="66">
        <f t="shared" si="10"/>
        <v>15</v>
      </c>
      <c r="Z22" s="65">
        <f>VLOOKUP($A22,'Return Data'!$B$7:$R$2843,16,0)</f>
        <v>8.1521000000000008</v>
      </c>
      <c r="AA22" s="67">
        <f t="shared" si="11"/>
        <v>11</v>
      </c>
    </row>
    <row r="23" spans="1:27" x14ac:dyDescent="0.3">
      <c r="A23" s="63" t="s">
        <v>1057</v>
      </c>
      <c r="B23" s="64">
        <f>VLOOKUP($A23,'Return Data'!$B$7:$R$2843,3,0)</f>
        <v>44302</v>
      </c>
      <c r="C23" s="65">
        <f>VLOOKUP($A23,'Return Data'!$B$7:$R$2843,4,0)</f>
        <v>33.173900000000003</v>
      </c>
      <c r="D23" s="65">
        <f>VLOOKUP($A23,'Return Data'!$B$7:$R$2843,5,0)</f>
        <v>0.55010000000000003</v>
      </c>
      <c r="E23" s="66">
        <f t="shared" si="0"/>
        <v>15</v>
      </c>
      <c r="F23" s="65">
        <f>VLOOKUP($A23,'Return Data'!$B$7:$R$2843,6,0)</f>
        <v>2.1185</v>
      </c>
      <c r="G23" s="66">
        <f t="shared" si="1"/>
        <v>17</v>
      </c>
      <c r="H23" s="65">
        <f>VLOOKUP($A23,'Return Data'!$B$7:$R$2843,7,0)</f>
        <v>2.2328999999999999</v>
      </c>
      <c r="I23" s="66">
        <f t="shared" si="2"/>
        <v>24</v>
      </c>
      <c r="J23" s="65">
        <f>VLOOKUP($A23,'Return Data'!$B$7:$R$2843,8,0)</f>
        <v>3.4020999999999999</v>
      </c>
      <c r="K23" s="66">
        <f t="shared" si="3"/>
        <v>21</v>
      </c>
      <c r="L23" s="65">
        <f>VLOOKUP($A23,'Return Data'!$B$7:$R$2843,9,0)</f>
        <v>5.5415000000000001</v>
      </c>
      <c r="M23" s="66">
        <f t="shared" si="4"/>
        <v>21</v>
      </c>
      <c r="N23" s="65">
        <f>VLOOKUP($A23,'Return Data'!$B$7:$R$2843,10,0)</f>
        <v>3.2692000000000001</v>
      </c>
      <c r="O23" s="66">
        <f t="shared" si="5"/>
        <v>22</v>
      </c>
      <c r="P23" s="65">
        <f>VLOOKUP($A23,'Return Data'!$B$7:$R$2843,11,0)</f>
        <v>4.8848000000000003</v>
      </c>
      <c r="Q23" s="66">
        <f t="shared" si="6"/>
        <v>5</v>
      </c>
      <c r="R23" s="65">
        <f>VLOOKUP($A23,'Return Data'!$B$7:$R$2843,12,0)</f>
        <v>4.8531000000000004</v>
      </c>
      <c r="S23" s="66">
        <f t="shared" si="7"/>
        <v>10</v>
      </c>
      <c r="T23" s="65">
        <f>VLOOKUP($A23,'Return Data'!$B$7:$R$2843,13,0)</f>
        <v>7.7362000000000002</v>
      </c>
      <c r="U23" s="66">
        <f t="shared" si="8"/>
        <v>8</v>
      </c>
      <c r="V23" s="65">
        <f>VLOOKUP($A23,'Return Data'!$B$7:$R$2843,17,0)</f>
        <v>5.2470999999999997</v>
      </c>
      <c r="W23" s="66">
        <f t="shared" si="9"/>
        <v>16</v>
      </c>
      <c r="X23" s="65">
        <f>VLOOKUP($A23,'Return Data'!$B$7:$R$2843,14,0)</f>
        <v>6.1749999999999998</v>
      </c>
      <c r="Y23" s="66">
        <f t="shared" si="10"/>
        <v>16</v>
      </c>
      <c r="Z23" s="65">
        <f>VLOOKUP($A23,'Return Data'!$B$7:$R$2843,16,0)</f>
        <v>7.7339000000000002</v>
      </c>
      <c r="AA23" s="67">
        <f t="shared" si="11"/>
        <v>15</v>
      </c>
    </row>
    <row r="24" spans="1:27" x14ac:dyDescent="0.3">
      <c r="A24" s="63" t="s">
        <v>1058</v>
      </c>
      <c r="B24" s="64">
        <f>VLOOKUP($A24,'Return Data'!$B$7:$R$2843,3,0)</f>
        <v>44302</v>
      </c>
      <c r="C24" s="65">
        <f>VLOOKUP($A24,'Return Data'!$B$7:$R$2843,4,0)</f>
        <v>1346.0663</v>
      </c>
      <c r="D24" s="65">
        <f>VLOOKUP($A24,'Return Data'!$B$7:$R$2843,5,0)</f>
        <v>3.2976000000000001</v>
      </c>
      <c r="E24" s="66">
        <f t="shared" si="0"/>
        <v>5</v>
      </c>
      <c r="F24" s="65">
        <f>VLOOKUP($A24,'Return Data'!$B$7:$R$2843,6,0)</f>
        <v>2.2585999999999999</v>
      </c>
      <c r="G24" s="66">
        <f t="shared" si="1"/>
        <v>16</v>
      </c>
      <c r="H24" s="65">
        <f>VLOOKUP($A24,'Return Data'!$B$7:$R$2843,7,0)</f>
        <v>3.121</v>
      </c>
      <c r="I24" s="66">
        <f t="shared" si="2"/>
        <v>11</v>
      </c>
      <c r="J24" s="65">
        <f>VLOOKUP($A24,'Return Data'!$B$7:$R$2843,8,0)</f>
        <v>4.0403000000000002</v>
      </c>
      <c r="K24" s="66">
        <f t="shared" si="3"/>
        <v>13</v>
      </c>
      <c r="L24" s="65">
        <f>VLOOKUP($A24,'Return Data'!$B$7:$R$2843,9,0)</f>
        <v>6.2031999999999998</v>
      </c>
      <c r="M24" s="66">
        <f t="shared" si="4"/>
        <v>17</v>
      </c>
      <c r="N24" s="65">
        <f>VLOOKUP($A24,'Return Data'!$B$7:$R$2843,10,0)</f>
        <v>3.9866000000000001</v>
      </c>
      <c r="O24" s="66">
        <f t="shared" si="5"/>
        <v>12</v>
      </c>
      <c r="P24" s="65">
        <f>VLOOKUP($A24,'Return Data'!$B$7:$R$2843,11,0)</f>
        <v>4.0541999999999998</v>
      </c>
      <c r="Q24" s="66">
        <f t="shared" si="6"/>
        <v>13</v>
      </c>
      <c r="R24" s="65">
        <f>VLOOKUP($A24,'Return Data'!$B$7:$R$2843,12,0)</f>
        <v>4.5018000000000002</v>
      </c>
      <c r="S24" s="66">
        <f t="shared" si="7"/>
        <v>15</v>
      </c>
      <c r="T24" s="65">
        <f>VLOOKUP($A24,'Return Data'!$B$7:$R$2843,13,0)</f>
        <v>6.2725999999999997</v>
      </c>
      <c r="U24" s="66">
        <f t="shared" si="8"/>
        <v>19</v>
      </c>
      <c r="V24" s="65">
        <f>VLOOKUP($A24,'Return Data'!$B$7:$R$2843,17,0)</f>
        <v>7.1238000000000001</v>
      </c>
      <c r="W24" s="66">
        <f t="shared" si="9"/>
        <v>9</v>
      </c>
      <c r="X24" s="65">
        <f>VLOOKUP($A24,'Return Data'!$B$7:$R$2843,14,0)</f>
        <v>7.4310999999999998</v>
      </c>
      <c r="Y24" s="66">
        <f t="shared" si="10"/>
        <v>8</v>
      </c>
      <c r="Z24" s="65">
        <f>VLOOKUP($A24,'Return Data'!$B$7:$R$2843,16,0)</f>
        <v>7.3921999999999999</v>
      </c>
      <c r="AA24" s="67">
        <f t="shared" si="11"/>
        <v>19</v>
      </c>
    </row>
    <row r="25" spans="1:27" x14ac:dyDescent="0.3">
      <c r="A25" s="63" t="s">
        <v>1060</v>
      </c>
      <c r="B25" s="64">
        <f>VLOOKUP($A25,'Return Data'!$B$7:$R$2843,3,0)</f>
        <v>44302</v>
      </c>
      <c r="C25" s="65">
        <f>VLOOKUP($A25,'Return Data'!$B$7:$R$2843,4,0)</f>
        <v>1893.7900999999999</v>
      </c>
      <c r="D25" s="65">
        <f>VLOOKUP($A25,'Return Data'!$B$7:$R$2843,5,0)</f>
        <v>-0.80369999999999997</v>
      </c>
      <c r="E25" s="66">
        <f t="shared" si="0"/>
        <v>22</v>
      </c>
      <c r="F25" s="65">
        <f>VLOOKUP($A25,'Return Data'!$B$7:$R$2843,6,0)</f>
        <v>1.2524999999999999</v>
      </c>
      <c r="G25" s="66">
        <f t="shared" si="1"/>
        <v>23</v>
      </c>
      <c r="H25" s="65">
        <f>VLOOKUP($A25,'Return Data'!$B$7:$R$2843,7,0)</f>
        <v>2.5985</v>
      </c>
      <c r="I25" s="66">
        <f t="shared" si="2"/>
        <v>19</v>
      </c>
      <c r="J25" s="65">
        <f>VLOOKUP($A25,'Return Data'!$B$7:$R$2843,8,0)</f>
        <v>4.1580000000000004</v>
      </c>
      <c r="K25" s="66">
        <f t="shared" si="3"/>
        <v>10</v>
      </c>
      <c r="L25" s="65">
        <f>VLOOKUP($A25,'Return Data'!$B$7:$R$2843,9,0)</f>
        <v>6.1622000000000003</v>
      </c>
      <c r="M25" s="66">
        <f t="shared" si="4"/>
        <v>18</v>
      </c>
      <c r="N25" s="65">
        <f>VLOOKUP($A25,'Return Data'!$B$7:$R$2843,10,0)</f>
        <v>3.6958000000000002</v>
      </c>
      <c r="O25" s="66">
        <f t="shared" si="5"/>
        <v>18</v>
      </c>
      <c r="P25" s="65">
        <f>VLOOKUP($A25,'Return Data'!$B$7:$R$2843,11,0)</f>
        <v>3.9114</v>
      </c>
      <c r="Q25" s="66">
        <f t="shared" si="6"/>
        <v>15</v>
      </c>
      <c r="R25" s="65">
        <f>VLOOKUP($A25,'Return Data'!$B$7:$R$2843,12,0)</f>
        <v>4.4168000000000003</v>
      </c>
      <c r="S25" s="66">
        <f t="shared" si="7"/>
        <v>16</v>
      </c>
      <c r="T25" s="65">
        <f>VLOOKUP($A25,'Return Data'!$B$7:$R$2843,13,0)</f>
        <v>6.5933999999999999</v>
      </c>
      <c r="U25" s="66">
        <f t="shared" si="8"/>
        <v>15</v>
      </c>
      <c r="V25" s="65">
        <f>VLOOKUP($A25,'Return Data'!$B$7:$R$2843,17,0)</f>
        <v>6.0294999999999996</v>
      </c>
      <c r="W25" s="66">
        <f t="shared" si="9"/>
        <v>14</v>
      </c>
      <c r="X25" s="65">
        <f>VLOOKUP($A25,'Return Data'!$B$7:$R$2843,14,0)</f>
        <v>6.6073000000000004</v>
      </c>
      <c r="Y25" s="66">
        <f t="shared" si="10"/>
        <v>14</v>
      </c>
      <c r="Z25" s="65">
        <f>VLOOKUP($A25,'Return Data'!$B$7:$R$2843,16,0)</f>
        <v>7.4358000000000004</v>
      </c>
      <c r="AA25" s="67">
        <f t="shared" si="11"/>
        <v>17</v>
      </c>
    </row>
    <row r="26" spans="1:27" x14ac:dyDescent="0.3">
      <c r="A26" s="63" t="s">
        <v>1063</v>
      </c>
      <c r="B26" s="64">
        <f>VLOOKUP($A26,'Return Data'!$B$7:$R$2843,3,0)</f>
        <v>44302</v>
      </c>
      <c r="C26" s="65">
        <f>VLOOKUP($A26,'Return Data'!$B$7:$R$2843,4,0)</f>
        <v>3027.8526000000002</v>
      </c>
      <c r="D26" s="65">
        <f>VLOOKUP($A26,'Return Data'!$B$7:$R$2843,5,0)</f>
        <v>-0.79079999999999995</v>
      </c>
      <c r="E26" s="66">
        <f t="shared" si="0"/>
        <v>21</v>
      </c>
      <c r="F26" s="65">
        <f>VLOOKUP($A26,'Return Data'!$B$7:$R$2843,6,0)</f>
        <v>2.0872000000000002</v>
      </c>
      <c r="G26" s="66">
        <f t="shared" si="1"/>
        <v>18</v>
      </c>
      <c r="H26" s="65">
        <f>VLOOKUP($A26,'Return Data'!$B$7:$R$2843,7,0)</f>
        <v>2.2621000000000002</v>
      </c>
      <c r="I26" s="66">
        <f t="shared" si="2"/>
        <v>23</v>
      </c>
      <c r="J26" s="65">
        <f>VLOOKUP($A26,'Return Data'!$B$7:$R$2843,8,0)</f>
        <v>5.7633000000000001</v>
      </c>
      <c r="K26" s="66">
        <f t="shared" si="3"/>
        <v>2</v>
      </c>
      <c r="L26" s="65">
        <f>VLOOKUP($A26,'Return Data'!$B$7:$R$2843,9,0)</f>
        <v>9.0436999999999994</v>
      </c>
      <c r="M26" s="66">
        <f t="shared" si="4"/>
        <v>3</v>
      </c>
      <c r="N26" s="65">
        <f>VLOOKUP($A26,'Return Data'!$B$7:$R$2843,10,0)</f>
        <v>5.1098999999999997</v>
      </c>
      <c r="O26" s="66">
        <f t="shared" si="5"/>
        <v>3</v>
      </c>
      <c r="P26" s="65">
        <f>VLOOKUP($A26,'Return Data'!$B$7:$R$2843,11,0)</f>
        <v>5.2828999999999997</v>
      </c>
      <c r="Q26" s="66">
        <f t="shared" si="6"/>
        <v>3</v>
      </c>
      <c r="R26" s="65">
        <f>VLOOKUP($A26,'Return Data'!$B$7:$R$2843,12,0)</f>
        <v>5.6820000000000004</v>
      </c>
      <c r="S26" s="66">
        <f t="shared" si="7"/>
        <v>4</v>
      </c>
      <c r="T26" s="65">
        <f>VLOOKUP($A26,'Return Data'!$B$7:$R$2843,13,0)</f>
        <v>7.2845000000000004</v>
      </c>
      <c r="U26" s="66">
        <f t="shared" si="8"/>
        <v>9</v>
      </c>
      <c r="V26" s="65">
        <f>VLOOKUP($A26,'Return Data'!$B$7:$R$2843,17,0)</f>
        <v>6.9206000000000003</v>
      </c>
      <c r="W26" s="66">
        <f t="shared" si="9"/>
        <v>12</v>
      </c>
      <c r="X26" s="65">
        <f>VLOOKUP($A26,'Return Data'!$B$7:$R$2843,14,0)</f>
        <v>7.3586</v>
      </c>
      <c r="Y26" s="66">
        <f t="shared" si="10"/>
        <v>11</v>
      </c>
      <c r="Z26" s="65">
        <f>VLOOKUP($A26,'Return Data'!$B$7:$R$2843,16,0)</f>
        <v>8.2383000000000006</v>
      </c>
      <c r="AA26" s="67">
        <f t="shared" si="11"/>
        <v>7</v>
      </c>
    </row>
    <row r="27" spans="1:27" x14ac:dyDescent="0.3">
      <c r="A27" s="63" t="s">
        <v>1065</v>
      </c>
      <c r="B27" s="64">
        <f>VLOOKUP($A27,'Return Data'!$B$7:$R$2843,3,0)</f>
        <v>44302</v>
      </c>
      <c r="C27" s="65">
        <f>VLOOKUP($A27,'Return Data'!$B$7:$R$2843,4,0)</f>
        <v>24.577200000000001</v>
      </c>
      <c r="D27" s="65">
        <f>VLOOKUP($A27,'Return Data'!$B$7:$R$2843,5,0)</f>
        <v>6.3871000000000002</v>
      </c>
      <c r="E27" s="66">
        <f t="shared" si="0"/>
        <v>2</v>
      </c>
      <c r="F27" s="65">
        <f>VLOOKUP($A27,'Return Data'!$B$7:$R$2843,6,0)</f>
        <v>2.0796000000000001</v>
      </c>
      <c r="G27" s="66">
        <f t="shared" si="1"/>
        <v>19</v>
      </c>
      <c r="H27" s="65">
        <f>VLOOKUP($A27,'Return Data'!$B$7:$R$2843,7,0)</f>
        <v>3.2481</v>
      </c>
      <c r="I27" s="66">
        <f t="shared" si="2"/>
        <v>9</v>
      </c>
      <c r="J27" s="65">
        <f>VLOOKUP($A27,'Return Data'!$B$7:$R$2843,8,0)</f>
        <v>2.8624000000000001</v>
      </c>
      <c r="K27" s="66">
        <f t="shared" si="3"/>
        <v>25</v>
      </c>
      <c r="L27" s="65">
        <f>VLOOKUP($A27,'Return Data'!$B$7:$R$2843,9,0)</f>
        <v>4.6123000000000003</v>
      </c>
      <c r="M27" s="66">
        <f t="shared" si="4"/>
        <v>25</v>
      </c>
      <c r="N27" s="65">
        <f>VLOOKUP($A27,'Return Data'!$B$7:$R$2843,10,0)</f>
        <v>4.2901999999999996</v>
      </c>
      <c r="O27" s="66">
        <f t="shared" si="5"/>
        <v>6</v>
      </c>
      <c r="P27" s="65">
        <f>VLOOKUP($A27,'Return Data'!$B$7:$R$2843,11,0)</f>
        <v>4.6239999999999997</v>
      </c>
      <c r="Q27" s="66">
        <f t="shared" si="6"/>
        <v>6</v>
      </c>
      <c r="R27" s="65">
        <f>VLOOKUP($A27,'Return Data'!$B$7:$R$2843,12,0)</f>
        <v>5.2407000000000004</v>
      </c>
      <c r="S27" s="66">
        <f t="shared" si="7"/>
        <v>6</v>
      </c>
      <c r="T27" s="65">
        <f>VLOOKUP($A27,'Return Data'!$B$7:$R$2843,13,0)</f>
        <v>2.4514999999999998</v>
      </c>
      <c r="U27" s="66">
        <f t="shared" si="8"/>
        <v>25</v>
      </c>
      <c r="V27" s="65">
        <f>VLOOKUP($A27,'Return Data'!$B$7:$R$2843,17,0)</f>
        <v>-3.7286000000000001</v>
      </c>
      <c r="W27" s="66">
        <f t="shared" si="9"/>
        <v>24</v>
      </c>
      <c r="X27" s="65">
        <f>VLOOKUP($A27,'Return Data'!$B$7:$R$2843,14,0)</f>
        <v>6.6299999999999998E-2</v>
      </c>
      <c r="Y27" s="66">
        <f t="shared" si="10"/>
        <v>23</v>
      </c>
      <c r="Z27" s="65">
        <f>VLOOKUP($A27,'Return Data'!$B$7:$R$2843,16,0)</f>
        <v>5.8704000000000001</v>
      </c>
      <c r="AA27" s="67">
        <f t="shared" si="11"/>
        <v>23</v>
      </c>
    </row>
    <row r="28" spans="1:27" x14ac:dyDescent="0.3">
      <c r="A28" s="63" t="s">
        <v>1067</v>
      </c>
      <c r="B28" s="64">
        <f>VLOOKUP($A28,'Return Data'!$B$7:$R$2843,3,0)</f>
        <v>44302</v>
      </c>
      <c r="C28" s="65">
        <f>VLOOKUP($A28,'Return Data'!$B$7:$R$2843,4,0)</f>
        <v>2851.2764000000002</v>
      </c>
      <c r="D28" s="65">
        <f>VLOOKUP($A28,'Return Data'!$B$7:$R$2843,5,0)</f>
        <v>-0.48520000000000002</v>
      </c>
      <c r="E28" s="66">
        <f t="shared" si="0"/>
        <v>18</v>
      </c>
      <c r="F28" s="65">
        <f>VLOOKUP($A28,'Return Data'!$B$7:$R$2843,6,0)</f>
        <v>1.3129999999999999</v>
      </c>
      <c r="G28" s="66">
        <f t="shared" si="1"/>
        <v>22</v>
      </c>
      <c r="H28" s="65">
        <f>VLOOKUP($A28,'Return Data'!$B$7:$R$2843,7,0)</f>
        <v>2.3904999999999998</v>
      </c>
      <c r="I28" s="66">
        <f t="shared" si="2"/>
        <v>22</v>
      </c>
      <c r="J28" s="65">
        <f>VLOOKUP($A28,'Return Data'!$B$7:$R$2843,8,0)</f>
        <v>3.6345000000000001</v>
      </c>
      <c r="K28" s="66">
        <f t="shared" si="3"/>
        <v>17</v>
      </c>
      <c r="L28" s="65">
        <f>VLOOKUP($A28,'Return Data'!$B$7:$R$2843,9,0)</f>
        <v>5.6047000000000002</v>
      </c>
      <c r="M28" s="66">
        <f t="shared" si="4"/>
        <v>20</v>
      </c>
      <c r="N28" s="65">
        <f>VLOOKUP($A28,'Return Data'!$B$7:$R$2843,10,0)</f>
        <v>3.8693</v>
      </c>
      <c r="O28" s="66">
        <f t="shared" si="5"/>
        <v>16</v>
      </c>
      <c r="P28" s="65">
        <f>VLOOKUP($A28,'Return Data'!$B$7:$R$2843,11,0)</f>
        <v>3.7359</v>
      </c>
      <c r="Q28" s="66">
        <f t="shared" si="6"/>
        <v>23</v>
      </c>
      <c r="R28" s="65">
        <f>VLOOKUP($A28,'Return Data'!$B$7:$R$2843,12,0)</f>
        <v>3.8016999999999999</v>
      </c>
      <c r="S28" s="66">
        <f t="shared" si="7"/>
        <v>23</v>
      </c>
      <c r="T28" s="65">
        <f>VLOOKUP($A28,'Return Data'!$B$7:$R$2843,13,0)</f>
        <v>4.3893000000000004</v>
      </c>
      <c r="U28" s="66">
        <f t="shared" si="8"/>
        <v>23</v>
      </c>
      <c r="V28" s="65">
        <f>VLOOKUP($A28,'Return Data'!$B$7:$R$2843,17,0)</f>
        <v>-3.3292999999999999</v>
      </c>
      <c r="W28" s="66">
        <f t="shared" si="9"/>
        <v>23</v>
      </c>
      <c r="X28" s="65">
        <f>VLOOKUP($A28,'Return Data'!$B$7:$R$2843,14,0)</f>
        <v>-0.22320000000000001</v>
      </c>
      <c r="Y28" s="66">
        <f t="shared" si="10"/>
        <v>24</v>
      </c>
      <c r="Z28" s="65">
        <f>VLOOKUP($A28,'Return Data'!$B$7:$R$2843,16,0)</f>
        <v>5.5301</v>
      </c>
      <c r="AA28" s="67">
        <f t="shared" si="11"/>
        <v>24</v>
      </c>
    </row>
    <row r="29" spans="1:27" x14ac:dyDescent="0.3">
      <c r="A29" s="63" t="s">
        <v>1069</v>
      </c>
      <c r="B29" s="64">
        <f>VLOOKUP($A29,'Return Data'!$B$7:$R$2843,3,0)</f>
        <v>44302</v>
      </c>
      <c r="C29" s="65">
        <f>VLOOKUP($A29,'Return Data'!$B$7:$R$2843,4,0)</f>
        <v>2800.7734999999998</v>
      </c>
      <c r="D29" s="65">
        <f>VLOOKUP($A29,'Return Data'!$B$7:$R$2843,5,0)</f>
        <v>1.7959000000000001</v>
      </c>
      <c r="E29" s="66">
        <f t="shared" si="0"/>
        <v>12</v>
      </c>
      <c r="F29" s="65">
        <f>VLOOKUP($A29,'Return Data'!$B$7:$R$2843,6,0)</f>
        <v>3.4691999999999998</v>
      </c>
      <c r="G29" s="66">
        <f t="shared" si="1"/>
        <v>6</v>
      </c>
      <c r="H29" s="65">
        <f>VLOOKUP($A29,'Return Data'!$B$7:$R$2843,7,0)</f>
        <v>3.5316999999999998</v>
      </c>
      <c r="I29" s="66">
        <f t="shared" si="2"/>
        <v>6</v>
      </c>
      <c r="J29" s="65">
        <f>VLOOKUP($A29,'Return Data'!$B$7:$R$2843,8,0)</f>
        <v>4.0873999999999997</v>
      </c>
      <c r="K29" s="66">
        <f t="shared" si="3"/>
        <v>12</v>
      </c>
      <c r="L29" s="65">
        <f>VLOOKUP($A29,'Return Data'!$B$7:$R$2843,9,0)</f>
        <v>5.4728000000000003</v>
      </c>
      <c r="M29" s="66">
        <f t="shared" si="4"/>
        <v>22</v>
      </c>
      <c r="N29" s="65">
        <f>VLOOKUP($A29,'Return Data'!$B$7:$R$2843,10,0)</f>
        <v>3.3494000000000002</v>
      </c>
      <c r="O29" s="66">
        <f t="shared" si="5"/>
        <v>21</v>
      </c>
      <c r="P29" s="65">
        <f>VLOOKUP($A29,'Return Data'!$B$7:$R$2843,11,0)</f>
        <v>3.8302999999999998</v>
      </c>
      <c r="Q29" s="66">
        <f t="shared" si="6"/>
        <v>18</v>
      </c>
      <c r="R29" s="65">
        <f>VLOOKUP($A29,'Return Data'!$B$7:$R$2843,12,0)</f>
        <v>4.2020999999999997</v>
      </c>
      <c r="S29" s="66">
        <f t="shared" si="7"/>
        <v>18</v>
      </c>
      <c r="T29" s="65">
        <f>VLOOKUP($A29,'Return Data'!$B$7:$R$2843,13,0)</f>
        <v>6.4325999999999999</v>
      </c>
      <c r="U29" s="66">
        <f t="shared" si="8"/>
        <v>17</v>
      </c>
      <c r="V29" s="65">
        <f>VLOOKUP($A29,'Return Data'!$B$7:$R$2843,17,0)</f>
        <v>7.1745000000000001</v>
      </c>
      <c r="W29" s="66">
        <f t="shared" si="9"/>
        <v>8</v>
      </c>
      <c r="X29" s="65">
        <f>VLOOKUP($A29,'Return Data'!$B$7:$R$2843,14,0)</f>
        <v>7.4227999999999996</v>
      </c>
      <c r="Y29" s="66">
        <f t="shared" si="10"/>
        <v>10</v>
      </c>
      <c r="Z29" s="65">
        <f>VLOOKUP($A29,'Return Data'!$B$7:$R$2843,16,0)</f>
        <v>8.0367999999999995</v>
      </c>
      <c r="AA29" s="67">
        <f t="shared" si="11"/>
        <v>12</v>
      </c>
    </row>
    <row r="30" spans="1:27" x14ac:dyDescent="0.3">
      <c r="A30" s="63" t="s">
        <v>1070</v>
      </c>
      <c r="B30" s="64">
        <f>VLOOKUP($A30,'Return Data'!$B$7:$R$2843,3,0)</f>
        <v>44302</v>
      </c>
      <c r="C30" s="65">
        <f>VLOOKUP($A30,'Return Data'!$B$7:$R$2843,4,0)</f>
        <v>27.158200000000001</v>
      </c>
      <c r="D30" s="65">
        <f>VLOOKUP($A30,'Return Data'!$B$7:$R$2843,5,0)</f>
        <v>5.9145000000000003</v>
      </c>
      <c r="E30" s="66">
        <f t="shared" si="0"/>
        <v>3</v>
      </c>
      <c r="F30" s="65">
        <f>VLOOKUP($A30,'Return Data'!$B$7:$R$2843,6,0)</f>
        <v>3.9327999999999999</v>
      </c>
      <c r="G30" s="66">
        <f t="shared" si="1"/>
        <v>5</v>
      </c>
      <c r="H30" s="65">
        <f>VLOOKUP($A30,'Return Data'!$B$7:$R$2843,7,0)</f>
        <v>3.9388999999999998</v>
      </c>
      <c r="I30" s="66">
        <f t="shared" si="2"/>
        <v>5</v>
      </c>
      <c r="J30" s="65">
        <f>VLOOKUP($A30,'Return Data'!$B$7:$R$2843,8,0)</f>
        <v>3.6682000000000001</v>
      </c>
      <c r="K30" s="66">
        <f t="shared" si="3"/>
        <v>16</v>
      </c>
      <c r="L30" s="65">
        <f>VLOOKUP($A30,'Return Data'!$B$7:$R$2843,9,0)</f>
        <v>5.8383000000000003</v>
      </c>
      <c r="M30" s="66">
        <f t="shared" si="4"/>
        <v>19</v>
      </c>
      <c r="N30" s="65">
        <f>VLOOKUP($A30,'Return Data'!$B$7:$R$2843,10,0)</f>
        <v>3.9342999999999999</v>
      </c>
      <c r="O30" s="66">
        <f t="shared" si="5"/>
        <v>14</v>
      </c>
      <c r="P30" s="65">
        <f>VLOOKUP($A30,'Return Data'!$B$7:$R$2843,11,0)</f>
        <v>3.7652999999999999</v>
      </c>
      <c r="Q30" s="66">
        <f t="shared" si="6"/>
        <v>21</v>
      </c>
      <c r="R30" s="65">
        <f>VLOOKUP($A30,'Return Data'!$B$7:$R$2843,12,0)</f>
        <v>3.9053</v>
      </c>
      <c r="S30" s="66">
        <f t="shared" si="7"/>
        <v>22</v>
      </c>
      <c r="T30" s="65">
        <f>VLOOKUP($A30,'Return Data'!$B$7:$R$2843,13,0)</f>
        <v>5.8930999999999996</v>
      </c>
      <c r="U30" s="66">
        <f t="shared" si="8"/>
        <v>21</v>
      </c>
      <c r="V30" s="65">
        <f>VLOOKUP($A30,'Return Data'!$B$7:$R$2843,17,0)</f>
        <v>1.4630000000000001</v>
      </c>
      <c r="W30" s="66">
        <f t="shared" si="9"/>
        <v>20</v>
      </c>
      <c r="X30" s="65">
        <f>VLOOKUP($A30,'Return Data'!$B$7:$R$2843,14,0)</f>
        <v>3.5712000000000002</v>
      </c>
      <c r="Y30" s="66">
        <f t="shared" si="10"/>
        <v>20</v>
      </c>
      <c r="Z30" s="65">
        <f>VLOOKUP($A30,'Return Data'!$B$7:$R$2843,16,0)</f>
        <v>6.8765999999999998</v>
      </c>
      <c r="AA30" s="67">
        <f t="shared" si="11"/>
        <v>20</v>
      </c>
    </row>
    <row r="31" spans="1:27" x14ac:dyDescent="0.3">
      <c r="A31" s="63" t="s">
        <v>1074</v>
      </c>
      <c r="B31" s="64">
        <f>VLOOKUP($A31,'Return Data'!$B$7:$R$2843,3,0)</f>
        <v>44302</v>
      </c>
      <c r="C31" s="65">
        <f>VLOOKUP($A31,'Return Data'!$B$7:$R$2843,4,0)</f>
        <v>3124.5194000000001</v>
      </c>
      <c r="D31" s="65">
        <f>VLOOKUP($A31,'Return Data'!$B$7:$R$2843,5,0)</f>
        <v>4.8251999999999997</v>
      </c>
      <c r="E31" s="66">
        <f t="shared" si="0"/>
        <v>4</v>
      </c>
      <c r="F31" s="65">
        <f>VLOOKUP($A31,'Return Data'!$B$7:$R$2843,6,0)</f>
        <v>3.0596000000000001</v>
      </c>
      <c r="G31" s="66">
        <f t="shared" si="1"/>
        <v>7</v>
      </c>
      <c r="H31" s="65">
        <f>VLOOKUP($A31,'Return Data'!$B$7:$R$2843,7,0)</f>
        <v>2.9279000000000002</v>
      </c>
      <c r="I31" s="66">
        <f t="shared" si="2"/>
        <v>12</v>
      </c>
      <c r="J31" s="65">
        <f>VLOOKUP($A31,'Return Data'!$B$7:$R$2843,8,0)</f>
        <v>4.1619999999999999</v>
      </c>
      <c r="K31" s="66">
        <f t="shared" si="3"/>
        <v>9</v>
      </c>
      <c r="L31" s="65">
        <f>VLOOKUP($A31,'Return Data'!$B$7:$R$2843,9,0)</f>
        <v>6.7975000000000003</v>
      </c>
      <c r="M31" s="66">
        <f t="shared" si="4"/>
        <v>9</v>
      </c>
      <c r="N31" s="65">
        <f>VLOOKUP($A31,'Return Data'!$B$7:$R$2843,10,0)</f>
        <v>3.786</v>
      </c>
      <c r="O31" s="66">
        <f t="shared" si="5"/>
        <v>17</v>
      </c>
      <c r="P31" s="65">
        <f>VLOOKUP($A31,'Return Data'!$B$7:$R$2843,11,0)</f>
        <v>3.9091999999999998</v>
      </c>
      <c r="Q31" s="66">
        <f t="shared" si="6"/>
        <v>16</v>
      </c>
      <c r="R31" s="65">
        <f>VLOOKUP($A31,'Return Data'!$B$7:$R$2843,12,0)</f>
        <v>4.532</v>
      </c>
      <c r="S31" s="66">
        <f t="shared" si="7"/>
        <v>14</v>
      </c>
      <c r="T31" s="65">
        <f>VLOOKUP($A31,'Return Data'!$B$7:$R$2843,13,0)</f>
        <v>6.7790999999999997</v>
      </c>
      <c r="U31" s="66">
        <f t="shared" si="8"/>
        <v>13</v>
      </c>
      <c r="V31" s="65">
        <f>VLOOKUP($A31,'Return Data'!$B$7:$R$2843,17,0)</f>
        <v>4.1626000000000003</v>
      </c>
      <c r="W31" s="66">
        <f t="shared" si="9"/>
        <v>18</v>
      </c>
      <c r="X31" s="65">
        <f>VLOOKUP($A31,'Return Data'!$B$7:$R$2843,14,0)</f>
        <v>5.4195000000000002</v>
      </c>
      <c r="Y31" s="66">
        <f t="shared" si="10"/>
        <v>19</v>
      </c>
      <c r="Z31" s="65">
        <f>VLOOKUP($A31,'Return Data'!$B$7:$R$2843,16,0)</f>
        <v>7.4562999999999997</v>
      </c>
      <c r="AA31" s="67">
        <f t="shared" si="11"/>
        <v>16</v>
      </c>
    </row>
    <row r="32" spans="1:27" x14ac:dyDescent="0.3">
      <c r="A32" s="63" t="s">
        <v>1075</v>
      </c>
      <c r="B32" s="64">
        <f>VLOOKUP($A32,'Return Data'!$B$7:$R$2843,3,0)</f>
        <v>44302</v>
      </c>
      <c r="C32" s="65">
        <f>VLOOKUP($A32,'Return Data'!$B$7:$R$2843,4,0)</f>
        <v>31.466999999999999</v>
      </c>
      <c r="D32" s="65">
        <f>VLOOKUP($A32,'Return Data'!$B$7:$R$2843,5,0)</f>
        <v>0</v>
      </c>
      <c r="E32" s="66">
        <f t="shared" si="0"/>
        <v>17</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-0.21640000000000001</v>
      </c>
      <c r="S32" s="66">
        <f t="shared" si="7"/>
        <v>26</v>
      </c>
      <c r="T32" s="65">
        <f>VLOOKUP($A32,'Return Data'!$B$7:$R$2843,13,0)</f>
        <v>-20.602599999999999</v>
      </c>
      <c r="U32" s="66">
        <f t="shared" si="8"/>
        <v>26</v>
      </c>
      <c r="V32" s="65"/>
      <c r="W32" s="66"/>
      <c r="X32" s="65"/>
      <c r="Y32" s="66"/>
      <c r="Z32" s="65">
        <f>VLOOKUP($A32,'Return Data'!$B$7:$R$2843,16,0)</f>
        <v>-19.333600000000001</v>
      </c>
      <c r="AA32" s="67">
        <f t="shared" si="11"/>
        <v>26</v>
      </c>
    </row>
    <row r="33" spans="1:27" x14ac:dyDescent="0.3">
      <c r="A33" s="63" t="s">
        <v>1076</v>
      </c>
      <c r="B33" s="64">
        <f>VLOOKUP($A33,'Return Data'!$B$7:$R$2843,3,0)</f>
        <v>44302</v>
      </c>
      <c r="C33" s="65">
        <f>VLOOKUP($A33,'Return Data'!$B$7:$R$2843,4,0)</f>
        <v>2649.7302</v>
      </c>
      <c r="D33" s="65">
        <f>VLOOKUP($A33,'Return Data'!$B$7:$R$2843,5,0)</f>
        <v>2.0842999999999998</v>
      </c>
      <c r="E33" s="66">
        <f t="shared" si="0"/>
        <v>10</v>
      </c>
      <c r="F33" s="65">
        <f>VLOOKUP($A33,'Return Data'!$B$7:$R$2843,6,0)</f>
        <v>2.3843999999999999</v>
      </c>
      <c r="G33" s="66">
        <f t="shared" si="1"/>
        <v>13</v>
      </c>
      <c r="H33" s="65">
        <f>VLOOKUP($A33,'Return Data'!$B$7:$R$2843,7,0)</f>
        <v>2.9268999999999998</v>
      </c>
      <c r="I33" s="66">
        <f t="shared" si="2"/>
        <v>13</v>
      </c>
      <c r="J33" s="65">
        <f>VLOOKUP($A33,'Return Data'!$B$7:$R$2843,8,0)</f>
        <v>4.0206</v>
      </c>
      <c r="K33" s="66">
        <f t="shared" si="3"/>
        <v>14</v>
      </c>
      <c r="L33" s="65">
        <f>VLOOKUP($A33,'Return Data'!$B$7:$R$2843,9,0)</f>
        <v>6.2855999999999996</v>
      </c>
      <c r="M33" s="66">
        <f t="shared" si="4"/>
        <v>16</v>
      </c>
      <c r="N33" s="65">
        <f>VLOOKUP($A33,'Return Data'!$B$7:$R$2843,10,0)</f>
        <v>4.0404999999999998</v>
      </c>
      <c r="O33" s="66">
        <f t="shared" si="5"/>
        <v>11</v>
      </c>
      <c r="P33" s="65">
        <f>VLOOKUP($A33,'Return Data'!$B$7:$R$2843,11,0)</f>
        <v>3.8016000000000001</v>
      </c>
      <c r="Q33" s="66">
        <f t="shared" si="6"/>
        <v>19</v>
      </c>
      <c r="R33" s="65">
        <f>VLOOKUP($A33,'Return Data'!$B$7:$R$2843,12,0)</f>
        <v>4.1635</v>
      </c>
      <c r="S33" s="66">
        <f t="shared" si="7"/>
        <v>20</v>
      </c>
      <c r="T33" s="65">
        <f>VLOOKUP($A33,'Return Data'!$B$7:$R$2843,13,0)</f>
        <v>6.4386999999999999</v>
      </c>
      <c r="U33" s="66">
        <f t="shared" si="8"/>
        <v>16</v>
      </c>
      <c r="V33" s="65">
        <f>VLOOKUP($A33,'Return Data'!$B$7:$R$2843,17,0)</f>
        <v>0.76670000000000005</v>
      </c>
      <c r="W33" s="66">
        <f>RANK(V33,V$8:V$33,0)</f>
        <v>21</v>
      </c>
      <c r="X33" s="65">
        <f>VLOOKUP($A33,'Return Data'!$B$7:$R$2843,14,0)</f>
        <v>3.0303</v>
      </c>
      <c r="Y33" s="66">
        <f>RANK(X33,X$8:X$33,0)</f>
        <v>21</v>
      </c>
      <c r="Z33" s="65">
        <f>VLOOKUP($A33,'Return Data'!$B$7:$R$2843,16,0)</f>
        <v>6.6703000000000001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1.0554999999999999</v>
      </c>
      <c r="E35" s="74"/>
      <c r="F35" s="75">
        <f>AVERAGE(F8:F33)</f>
        <v>2.827319230769231</v>
      </c>
      <c r="G35" s="74"/>
      <c r="H35" s="75">
        <f>AVERAGE(H8:H33)</f>
        <v>3.2380076923076926</v>
      </c>
      <c r="I35" s="74"/>
      <c r="J35" s="75">
        <f>AVERAGE(J8:J33)</f>
        <v>4.2647230769230777</v>
      </c>
      <c r="K35" s="74"/>
      <c r="L35" s="75">
        <f>AVERAGE(L8:L33)</f>
        <v>6.7445384615384629</v>
      </c>
      <c r="M35" s="74"/>
      <c r="N35" s="75">
        <f>AVERAGE(N8:N33)</f>
        <v>4.0414576923076915</v>
      </c>
      <c r="O35" s="74"/>
      <c r="P35" s="75">
        <f>AVERAGE(P8:P33)</f>
        <v>4.6494461538461529</v>
      </c>
      <c r="Q35" s="74"/>
      <c r="R35" s="75">
        <f>AVERAGE(R8:R33)</f>
        <v>6.3276653846153854</v>
      </c>
      <c r="S35" s="74"/>
      <c r="T35" s="75">
        <f>AVERAGE(T8:T33)</f>
        <v>7.2296500000000021</v>
      </c>
      <c r="U35" s="74"/>
      <c r="V35" s="75">
        <f>AVERAGE(V8:V33)</f>
        <v>4.2408799999999998</v>
      </c>
      <c r="W35" s="74"/>
      <c r="X35" s="75">
        <f>AVERAGE(X8:X33)</f>
        <v>5.4106679999999994</v>
      </c>
      <c r="Y35" s="74"/>
      <c r="Z35" s="75">
        <f>AVERAGE(Z8:Z33)</f>
        <v>6.4445576923076917</v>
      </c>
      <c r="AA35" s="76"/>
    </row>
    <row r="36" spans="1:27" x14ac:dyDescent="0.3">
      <c r="A36" s="73" t="s">
        <v>28</v>
      </c>
      <c r="B36" s="74"/>
      <c r="C36" s="74"/>
      <c r="D36" s="75">
        <f>MIN(D8:D33)</f>
        <v>-8.9532000000000007</v>
      </c>
      <c r="E36" s="74"/>
      <c r="F36" s="75">
        <f>MIN(F8:F33)</f>
        <v>0</v>
      </c>
      <c r="G36" s="74"/>
      <c r="H36" s="75">
        <f>MIN(H8:H33)</f>
        <v>0</v>
      </c>
      <c r="I36" s="74"/>
      <c r="J36" s="75">
        <f>MIN(J8:J33)</f>
        <v>0</v>
      </c>
      <c r="K36" s="74"/>
      <c r="L36" s="75">
        <f>MIN(L8:L33)</f>
        <v>0</v>
      </c>
      <c r="M36" s="74"/>
      <c r="N36" s="75">
        <f>MIN(N8:N33)</f>
        <v>0</v>
      </c>
      <c r="O36" s="74"/>
      <c r="P36" s="75">
        <f>MIN(P8:P33)</f>
        <v>0</v>
      </c>
      <c r="Q36" s="74"/>
      <c r="R36" s="75">
        <f>MIN(R8:R33)</f>
        <v>-0.21640000000000001</v>
      </c>
      <c r="S36" s="74"/>
      <c r="T36" s="75">
        <f>MIN(T8:T33)</f>
        <v>-20.602599999999999</v>
      </c>
      <c r="U36" s="74"/>
      <c r="V36" s="75">
        <f>MIN(V8:V33)</f>
        <v>-15.081099999999999</v>
      </c>
      <c r="W36" s="74"/>
      <c r="X36" s="75">
        <f>MIN(X8:X33)</f>
        <v>-8.3514999999999997</v>
      </c>
      <c r="Y36" s="74"/>
      <c r="Z36" s="75">
        <f>MIN(Z8:Z33)</f>
        <v>-19.333600000000001</v>
      </c>
      <c r="AA36" s="76"/>
    </row>
    <row r="37" spans="1:27" ht="15" thickBot="1" x14ac:dyDescent="0.35">
      <c r="A37" s="77" t="s">
        <v>29</v>
      </c>
      <c r="B37" s="78"/>
      <c r="C37" s="78"/>
      <c r="D37" s="79">
        <f>MAX(D8:D33)</f>
        <v>8.157</v>
      </c>
      <c r="E37" s="78"/>
      <c r="F37" s="79">
        <f>MAX(F8:F33)</f>
        <v>12.078799999999999</v>
      </c>
      <c r="G37" s="78"/>
      <c r="H37" s="79">
        <f>MAX(H8:H33)</f>
        <v>11.8123</v>
      </c>
      <c r="I37" s="78"/>
      <c r="J37" s="79">
        <f>MAX(J8:J33)</f>
        <v>13.6663</v>
      </c>
      <c r="K37" s="78"/>
      <c r="L37" s="79">
        <f>MAX(L8:L33)</f>
        <v>14.2827</v>
      </c>
      <c r="M37" s="78"/>
      <c r="N37" s="79">
        <f>MAX(N8:N33)</f>
        <v>10.6158</v>
      </c>
      <c r="O37" s="78"/>
      <c r="P37" s="79">
        <f>MAX(P8:P33)</f>
        <v>15.056699999999999</v>
      </c>
      <c r="Q37" s="78"/>
      <c r="R37" s="79">
        <f>MAX(R8:R33)</f>
        <v>45.8964</v>
      </c>
      <c r="S37" s="78"/>
      <c r="T37" s="79">
        <f>MAX(T8:T33)</f>
        <v>27.139700000000001</v>
      </c>
      <c r="U37" s="78"/>
      <c r="V37" s="79">
        <f>MAX(V8:V33)</f>
        <v>7.9732000000000003</v>
      </c>
      <c r="W37" s="78"/>
      <c r="X37" s="79">
        <f>MAX(X8:X33)</f>
        <v>8.1293000000000006</v>
      </c>
      <c r="Y37" s="78"/>
      <c r="Z37" s="79">
        <f>MAX(Z8:Z33)</f>
        <v>8.6768999999999998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1599</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1022</v>
      </c>
      <c r="B8" s="64">
        <f>VLOOKUP($A8,'Return Data'!$B$7:$R$2843,3,0)</f>
        <v>44302</v>
      </c>
      <c r="C8" s="65">
        <f>VLOOKUP($A8,'Return Data'!$B$7:$R$2843,4,0)</f>
        <v>516.70010000000002</v>
      </c>
      <c r="D8" s="65">
        <f>VLOOKUP($A8,'Return Data'!$B$7:$R$2843,5,0)</f>
        <v>-1.1797</v>
      </c>
      <c r="E8" s="66">
        <f t="shared" ref="E8:E33" si="0">RANK(D8,D$8:D$33,0)</f>
        <v>20</v>
      </c>
      <c r="F8" s="65">
        <f>VLOOKUP($A8,'Return Data'!$B$7:$R$2843,6,0)</f>
        <v>0.91490000000000005</v>
      </c>
      <c r="G8" s="66">
        <f t="shared" ref="G8:G33" si="1">RANK(F8,F$8:F$33,0)</f>
        <v>22</v>
      </c>
      <c r="H8" s="65">
        <f>VLOOKUP($A8,'Return Data'!$B$7:$R$2843,7,0)</f>
        <v>2.0150000000000001</v>
      </c>
      <c r="I8" s="66">
        <f t="shared" ref="I8:I33" si="2">RANK(H8,H$8:H$33,0)</f>
        <v>20</v>
      </c>
      <c r="J8" s="65">
        <f>VLOOKUP($A8,'Return Data'!$B$7:$R$2843,8,0)</f>
        <v>4.0885999999999996</v>
      </c>
      <c r="K8" s="66">
        <f t="shared" ref="K8:K33" si="3">RANK(J8,J$8:J$33,0)</f>
        <v>7</v>
      </c>
      <c r="L8" s="65">
        <f>VLOOKUP($A8,'Return Data'!$B$7:$R$2843,9,0)</f>
        <v>6.8906000000000001</v>
      </c>
      <c r="M8" s="66">
        <f t="shared" ref="M8:M33" si="4">RANK(L8,L$8:L$33,0)</f>
        <v>7</v>
      </c>
      <c r="N8" s="65">
        <f>VLOOKUP($A8,'Return Data'!$B$7:$R$2843,10,0)</f>
        <v>3.3959999999999999</v>
      </c>
      <c r="O8" s="66">
        <f t="shared" ref="O8:O33" si="5">RANK(N8,N$8:N$33,0)</f>
        <v>14</v>
      </c>
      <c r="P8" s="65">
        <f>VLOOKUP($A8,'Return Data'!$B$7:$R$2843,11,0)</f>
        <v>3.6844000000000001</v>
      </c>
      <c r="Q8" s="66">
        <f t="shared" ref="Q8:Q33" si="6">RANK(P8,P$8:P$33,0)</f>
        <v>13</v>
      </c>
      <c r="R8" s="65">
        <f>VLOOKUP($A8,'Return Data'!$B$7:$R$2843,12,0)</f>
        <v>4.4363999999999999</v>
      </c>
      <c r="S8" s="66">
        <f t="shared" ref="S8:S33" si="7">RANK(R8,R$8:R$33,0)</f>
        <v>7</v>
      </c>
      <c r="T8" s="65">
        <f>VLOOKUP($A8,'Return Data'!$B$7:$R$2843,13,0)</f>
        <v>6.9242999999999997</v>
      </c>
      <c r="U8" s="66">
        <f t="shared" ref="U8:U33" si="8">RANK(T8,T$8:T$33,0)</f>
        <v>8</v>
      </c>
      <c r="V8" s="65">
        <f>VLOOKUP($A8,'Return Data'!$B$7:$R$2843,17,0)</f>
        <v>7.0894000000000004</v>
      </c>
      <c r="W8" s="66">
        <f t="shared" ref="W8:W31" si="9">RANK(V8,V$8:V$33,0)</f>
        <v>5</v>
      </c>
      <c r="X8" s="65">
        <f>VLOOKUP($A8,'Return Data'!$B$7:$R$2843,14,0)</f>
        <v>7.2445000000000004</v>
      </c>
      <c r="Y8" s="66">
        <f t="shared" ref="Y8:Y31" si="10">RANK(X8,X$8:X$33,0)</f>
        <v>5</v>
      </c>
      <c r="Z8" s="65">
        <f>VLOOKUP($A8,'Return Data'!$B$7:$R$2843,16,0)</f>
        <v>7.4217000000000004</v>
      </c>
      <c r="AA8" s="67">
        <f t="shared" ref="AA8:AA33" si="11">RANK(Z8,Z$8:Z$33,0)</f>
        <v>15</v>
      </c>
    </row>
    <row r="9" spans="1:27" x14ac:dyDescent="0.3">
      <c r="A9" s="63" t="s">
        <v>1025</v>
      </c>
      <c r="B9" s="64">
        <f>VLOOKUP($A9,'Return Data'!$B$7:$R$2843,3,0)</f>
        <v>44302</v>
      </c>
      <c r="C9" s="65">
        <f>VLOOKUP($A9,'Return Data'!$B$7:$R$2843,4,0)</f>
        <v>2405.3029999999999</v>
      </c>
      <c r="D9" s="65">
        <f>VLOOKUP($A9,'Return Data'!$B$7:$R$2843,5,0)</f>
        <v>0.6996</v>
      </c>
      <c r="E9" s="66">
        <f t="shared" si="0"/>
        <v>14</v>
      </c>
      <c r="F9" s="65">
        <f>VLOOKUP($A9,'Return Data'!$B$7:$R$2843,6,0)</f>
        <v>2.4460999999999999</v>
      </c>
      <c r="G9" s="66">
        <f t="shared" si="1"/>
        <v>9</v>
      </c>
      <c r="H9" s="65">
        <f>VLOOKUP($A9,'Return Data'!$B$7:$R$2843,7,0)</f>
        <v>3.1294</v>
      </c>
      <c r="I9" s="66">
        <f t="shared" si="2"/>
        <v>6</v>
      </c>
      <c r="J9" s="65">
        <f>VLOOKUP($A9,'Return Data'!$B$7:$R$2843,8,0)</f>
        <v>4.1140999999999996</v>
      </c>
      <c r="K9" s="66">
        <f t="shared" si="3"/>
        <v>5</v>
      </c>
      <c r="L9" s="65">
        <f>VLOOKUP($A9,'Return Data'!$B$7:$R$2843,9,0)</f>
        <v>6.3613999999999997</v>
      </c>
      <c r="M9" s="66">
        <f t="shared" si="4"/>
        <v>11</v>
      </c>
      <c r="N9" s="65">
        <f>VLOOKUP($A9,'Return Data'!$B$7:$R$2843,10,0)</f>
        <v>3.7822</v>
      </c>
      <c r="O9" s="66">
        <f t="shared" si="5"/>
        <v>6</v>
      </c>
      <c r="P9" s="65">
        <f>VLOOKUP($A9,'Return Data'!$B$7:$R$2843,11,0)</f>
        <v>3.9531000000000001</v>
      </c>
      <c r="Q9" s="66">
        <f t="shared" si="6"/>
        <v>7</v>
      </c>
      <c r="R9" s="65">
        <f>VLOOKUP($A9,'Return Data'!$B$7:$R$2843,12,0)</f>
        <v>4.2854000000000001</v>
      </c>
      <c r="S9" s="66">
        <f t="shared" si="7"/>
        <v>11</v>
      </c>
      <c r="T9" s="65">
        <f>VLOOKUP($A9,'Return Data'!$B$7:$R$2843,13,0)</f>
        <v>6.6264000000000003</v>
      </c>
      <c r="U9" s="66">
        <f t="shared" si="8"/>
        <v>9</v>
      </c>
      <c r="V9" s="65">
        <f>VLOOKUP($A9,'Return Data'!$B$7:$R$2843,17,0)</f>
        <v>7.1725000000000003</v>
      </c>
      <c r="W9" s="66">
        <f t="shared" si="9"/>
        <v>3</v>
      </c>
      <c r="X9" s="65">
        <f>VLOOKUP($A9,'Return Data'!$B$7:$R$2843,14,0)</f>
        <v>7.3604000000000003</v>
      </c>
      <c r="Y9" s="66">
        <f t="shared" si="10"/>
        <v>2</v>
      </c>
      <c r="Z9" s="65">
        <f>VLOOKUP($A9,'Return Data'!$B$7:$R$2843,16,0)</f>
        <v>7.9122000000000003</v>
      </c>
      <c r="AA9" s="67">
        <f t="shared" si="11"/>
        <v>6</v>
      </c>
    </row>
    <row r="10" spans="1:27" x14ac:dyDescent="0.3">
      <c r="A10" s="63" t="s">
        <v>1026</v>
      </c>
      <c r="B10" s="64">
        <f>VLOOKUP($A10,'Return Data'!$B$7:$R$2843,3,0)</f>
        <v>44302</v>
      </c>
      <c r="C10" s="65">
        <f>VLOOKUP($A10,'Return Data'!$B$7:$R$2843,4,0)</f>
        <v>1557.6252999999999</v>
      </c>
      <c r="D10" s="65">
        <f>VLOOKUP($A10,'Return Data'!$B$7:$R$2843,5,0)</f>
        <v>2.3247</v>
      </c>
      <c r="E10" s="66">
        <f t="shared" si="0"/>
        <v>8</v>
      </c>
      <c r="F10" s="65">
        <f>VLOOKUP($A10,'Return Data'!$B$7:$R$2843,6,0)</f>
        <v>2.3151999999999999</v>
      </c>
      <c r="G10" s="66">
        <f t="shared" si="1"/>
        <v>10</v>
      </c>
      <c r="H10" s="65">
        <f>VLOOKUP($A10,'Return Data'!$B$7:$R$2843,7,0)</f>
        <v>3.0568</v>
      </c>
      <c r="I10" s="66">
        <f t="shared" si="2"/>
        <v>7</v>
      </c>
      <c r="J10" s="65">
        <f>VLOOKUP($A10,'Return Data'!$B$7:$R$2843,8,0)</f>
        <v>3.9386000000000001</v>
      </c>
      <c r="K10" s="66">
        <f t="shared" si="3"/>
        <v>10</v>
      </c>
      <c r="L10" s="65">
        <f>VLOOKUP($A10,'Return Data'!$B$7:$R$2843,9,0)</f>
        <v>10.683199999999999</v>
      </c>
      <c r="M10" s="66">
        <f t="shared" si="4"/>
        <v>2</v>
      </c>
      <c r="N10" s="65">
        <f>VLOOKUP($A10,'Return Data'!$B$7:$R$2843,10,0)</f>
        <v>6.4537000000000004</v>
      </c>
      <c r="O10" s="66">
        <f t="shared" si="5"/>
        <v>2</v>
      </c>
      <c r="P10" s="65">
        <f>VLOOKUP($A10,'Return Data'!$B$7:$R$2843,11,0)</f>
        <v>10.326700000000001</v>
      </c>
      <c r="Q10" s="66">
        <f t="shared" si="6"/>
        <v>2</v>
      </c>
      <c r="R10" s="65">
        <f>VLOOKUP($A10,'Return Data'!$B$7:$R$2843,12,0)</f>
        <v>45.6145</v>
      </c>
      <c r="S10" s="66">
        <f t="shared" si="7"/>
        <v>1</v>
      </c>
      <c r="T10" s="65">
        <f>VLOOKUP($A10,'Return Data'!$B$7:$R$2843,13,0)</f>
        <v>26.856000000000002</v>
      </c>
      <c r="U10" s="66">
        <f t="shared" si="8"/>
        <v>1</v>
      </c>
      <c r="V10" s="65">
        <f>VLOOKUP($A10,'Return Data'!$B$7:$R$2843,17,0)</f>
        <v>-15.307</v>
      </c>
      <c r="W10" s="66">
        <f t="shared" si="9"/>
        <v>25</v>
      </c>
      <c r="X10" s="65">
        <f>VLOOKUP($A10,'Return Data'!$B$7:$R$2843,14,0)</f>
        <v>-8.6029</v>
      </c>
      <c r="Y10" s="66">
        <f t="shared" si="10"/>
        <v>25</v>
      </c>
      <c r="Z10" s="65">
        <f>VLOOKUP($A10,'Return Data'!$B$7:$R$2843,16,0)</f>
        <v>3.8207</v>
      </c>
      <c r="AA10" s="67">
        <f t="shared" si="11"/>
        <v>24</v>
      </c>
    </row>
    <row r="11" spans="1:27" x14ac:dyDescent="0.3">
      <c r="A11" s="63" t="s">
        <v>1030</v>
      </c>
      <c r="B11" s="64">
        <f>VLOOKUP($A11,'Return Data'!$B$7:$R$2843,3,0)</f>
        <v>44302</v>
      </c>
      <c r="C11" s="65">
        <f>VLOOKUP($A11,'Return Data'!$B$7:$R$2843,4,0)</f>
        <v>31.8249</v>
      </c>
      <c r="D11" s="65">
        <f>VLOOKUP($A11,'Return Data'!$B$7:$R$2843,5,0)</f>
        <v>-0.80279999999999996</v>
      </c>
      <c r="E11" s="66">
        <f t="shared" si="0"/>
        <v>17</v>
      </c>
      <c r="F11" s="65">
        <f>VLOOKUP($A11,'Return Data'!$B$7:$R$2843,6,0)</f>
        <v>1.4339</v>
      </c>
      <c r="G11" s="66">
        <f t="shared" si="1"/>
        <v>18</v>
      </c>
      <c r="H11" s="65">
        <f>VLOOKUP($A11,'Return Data'!$B$7:$R$2843,7,0)</f>
        <v>1.7701</v>
      </c>
      <c r="I11" s="66">
        <f t="shared" si="2"/>
        <v>22</v>
      </c>
      <c r="J11" s="65">
        <f>VLOOKUP($A11,'Return Data'!$B$7:$R$2843,8,0)</f>
        <v>4.0932000000000004</v>
      </c>
      <c r="K11" s="66">
        <f t="shared" si="3"/>
        <v>6</v>
      </c>
      <c r="L11" s="65">
        <f>VLOOKUP($A11,'Return Data'!$B$7:$R$2843,9,0)</f>
        <v>7.2850999999999999</v>
      </c>
      <c r="M11" s="66">
        <f t="shared" si="4"/>
        <v>5</v>
      </c>
      <c r="N11" s="65">
        <f>VLOOKUP($A11,'Return Data'!$B$7:$R$2843,10,0)</f>
        <v>3.8414000000000001</v>
      </c>
      <c r="O11" s="66">
        <f t="shared" si="5"/>
        <v>5</v>
      </c>
      <c r="P11" s="65">
        <f>VLOOKUP($A11,'Return Data'!$B$7:$R$2843,11,0)</f>
        <v>3.7679</v>
      </c>
      <c r="Q11" s="66">
        <f t="shared" si="6"/>
        <v>9</v>
      </c>
      <c r="R11" s="65">
        <f>VLOOKUP($A11,'Return Data'!$B$7:$R$2843,12,0)</f>
        <v>3.9815</v>
      </c>
      <c r="S11" s="66">
        <f t="shared" si="7"/>
        <v>14</v>
      </c>
      <c r="T11" s="65">
        <f>VLOOKUP($A11,'Return Data'!$B$7:$R$2843,13,0)</f>
        <v>6.0696000000000003</v>
      </c>
      <c r="U11" s="66">
        <f t="shared" si="8"/>
        <v>15</v>
      </c>
      <c r="V11" s="65">
        <f>VLOOKUP($A11,'Return Data'!$B$7:$R$2843,17,0)</f>
        <v>6.4116999999999997</v>
      </c>
      <c r="W11" s="66">
        <f t="shared" si="9"/>
        <v>10</v>
      </c>
      <c r="X11" s="65">
        <f>VLOOKUP($A11,'Return Data'!$B$7:$R$2843,14,0)</f>
        <v>6.7548000000000004</v>
      </c>
      <c r="Y11" s="66">
        <f t="shared" si="10"/>
        <v>11</v>
      </c>
      <c r="Z11" s="65">
        <f>VLOOKUP($A11,'Return Data'!$B$7:$R$2843,16,0)</f>
        <v>7.7568999999999999</v>
      </c>
      <c r="AA11" s="67">
        <f t="shared" si="11"/>
        <v>7</v>
      </c>
    </row>
    <row r="12" spans="1:27" x14ac:dyDescent="0.3">
      <c r="A12" s="63" t="s">
        <v>1033</v>
      </c>
      <c r="B12" s="64">
        <f>VLOOKUP($A12,'Return Data'!$B$7:$R$2843,3,0)</f>
        <v>44302</v>
      </c>
      <c r="C12" s="65">
        <f>VLOOKUP($A12,'Return Data'!$B$7:$R$2843,4,0)</f>
        <v>33.137</v>
      </c>
      <c r="D12" s="65">
        <f>VLOOKUP($A12,'Return Data'!$B$7:$R$2843,5,0)</f>
        <v>2.4234</v>
      </c>
      <c r="E12" s="66">
        <f t="shared" si="0"/>
        <v>7</v>
      </c>
      <c r="F12" s="65">
        <f>VLOOKUP($A12,'Return Data'!$B$7:$R$2843,6,0)</f>
        <v>1.5973999999999999</v>
      </c>
      <c r="G12" s="66">
        <f t="shared" si="1"/>
        <v>15</v>
      </c>
      <c r="H12" s="65">
        <f>VLOOKUP($A12,'Return Data'!$B$7:$R$2843,7,0)</f>
        <v>2.2039</v>
      </c>
      <c r="I12" s="66">
        <f t="shared" si="2"/>
        <v>18</v>
      </c>
      <c r="J12" s="65">
        <f>VLOOKUP($A12,'Return Data'!$B$7:$R$2843,8,0)</f>
        <v>2.6880000000000002</v>
      </c>
      <c r="K12" s="66">
        <f t="shared" si="3"/>
        <v>24</v>
      </c>
      <c r="L12" s="65">
        <f>VLOOKUP($A12,'Return Data'!$B$7:$R$2843,9,0)</f>
        <v>4.5835999999999997</v>
      </c>
      <c r="M12" s="66">
        <f t="shared" si="4"/>
        <v>24</v>
      </c>
      <c r="N12" s="65">
        <f>VLOOKUP($A12,'Return Data'!$B$7:$R$2843,10,0)</f>
        <v>3.1991000000000001</v>
      </c>
      <c r="O12" s="66">
        <f t="shared" si="5"/>
        <v>16</v>
      </c>
      <c r="P12" s="65">
        <f>VLOOKUP($A12,'Return Data'!$B$7:$R$2843,11,0)</f>
        <v>3.2759999999999998</v>
      </c>
      <c r="Q12" s="66">
        <f t="shared" si="6"/>
        <v>20</v>
      </c>
      <c r="R12" s="65">
        <f>VLOOKUP($A12,'Return Data'!$B$7:$R$2843,12,0)</f>
        <v>3.3961000000000001</v>
      </c>
      <c r="S12" s="66">
        <f t="shared" si="7"/>
        <v>24</v>
      </c>
      <c r="T12" s="65">
        <f>VLOOKUP($A12,'Return Data'!$B$7:$R$2843,13,0)</f>
        <v>5.5049999999999999</v>
      </c>
      <c r="U12" s="66">
        <f t="shared" si="8"/>
        <v>20</v>
      </c>
      <c r="V12" s="65">
        <f>VLOOKUP($A12,'Return Data'!$B$7:$R$2843,17,0)</f>
        <v>6.3094000000000001</v>
      </c>
      <c r="W12" s="66">
        <f t="shared" si="9"/>
        <v>12</v>
      </c>
      <c r="X12" s="65">
        <f>VLOOKUP($A12,'Return Data'!$B$7:$R$2843,14,0)</f>
        <v>6.6872999999999996</v>
      </c>
      <c r="Y12" s="66">
        <f t="shared" si="10"/>
        <v>12</v>
      </c>
      <c r="Z12" s="65">
        <f>VLOOKUP($A12,'Return Data'!$B$7:$R$2843,16,0)</f>
        <v>7.7110000000000003</v>
      </c>
      <c r="AA12" s="67">
        <f t="shared" si="11"/>
        <v>8</v>
      </c>
    </row>
    <row r="13" spans="1:27" x14ac:dyDescent="0.3">
      <c r="A13" s="63" t="s">
        <v>1035</v>
      </c>
      <c r="B13" s="64">
        <f>VLOOKUP($A13,'Return Data'!$B$7:$R$2843,3,0)</f>
        <v>44302</v>
      </c>
      <c r="C13" s="65">
        <f>VLOOKUP($A13,'Return Data'!$B$7:$R$2843,4,0)</f>
        <v>15.5465</v>
      </c>
      <c r="D13" s="65">
        <f>VLOOKUP($A13,'Return Data'!$B$7:$R$2843,5,0)</f>
        <v>-0.93910000000000005</v>
      </c>
      <c r="E13" s="66">
        <f t="shared" si="0"/>
        <v>19</v>
      </c>
      <c r="F13" s="65">
        <f>VLOOKUP($A13,'Return Data'!$B$7:$R$2843,6,0)</f>
        <v>2.1722000000000001</v>
      </c>
      <c r="G13" s="66">
        <f t="shared" si="1"/>
        <v>13</v>
      </c>
      <c r="H13" s="65">
        <f>VLOOKUP($A13,'Return Data'!$B$7:$R$2843,7,0)</f>
        <v>2.8860000000000001</v>
      </c>
      <c r="I13" s="66">
        <f t="shared" si="2"/>
        <v>9</v>
      </c>
      <c r="J13" s="65">
        <f>VLOOKUP($A13,'Return Data'!$B$7:$R$2843,8,0)</f>
        <v>3.1591999999999998</v>
      </c>
      <c r="K13" s="66">
        <f t="shared" si="3"/>
        <v>18</v>
      </c>
      <c r="L13" s="65">
        <f>VLOOKUP($A13,'Return Data'!$B$7:$R$2843,9,0)</f>
        <v>6.4192999999999998</v>
      </c>
      <c r="M13" s="66">
        <f t="shared" si="4"/>
        <v>10</v>
      </c>
      <c r="N13" s="65">
        <f>VLOOKUP($A13,'Return Data'!$B$7:$R$2843,10,0)</f>
        <v>3.6816</v>
      </c>
      <c r="O13" s="66">
        <f t="shared" si="5"/>
        <v>9</v>
      </c>
      <c r="P13" s="65">
        <f>VLOOKUP($A13,'Return Data'!$B$7:$R$2843,11,0)</f>
        <v>3.5165000000000002</v>
      </c>
      <c r="Q13" s="66">
        <f t="shared" si="6"/>
        <v>17</v>
      </c>
      <c r="R13" s="65">
        <f>VLOOKUP($A13,'Return Data'!$B$7:$R$2843,12,0)</f>
        <v>3.8963000000000001</v>
      </c>
      <c r="S13" s="66">
        <f t="shared" si="7"/>
        <v>16</v>
      </c>
      <c r="T13" s="65">
        <f>VLOOKUP($A13,'Return Data'!$B$7:$R$2843,13,0)</f>
        <v>5.9748000000000001</v>
      </c>
      <c r="U13" s="66">
        <f t="shared" si="8"/>
        <v>17</v>
      </c>
      <c r="V13" s="65">
        <f>VLOOKUP($A13,'Return Data'!$B$7:$R$2843,17,0)</f>
        <v>6.7912999999999997</v>
      </c>
      <c r="W13" s="66">
        <f t="shared" si="9"/>
        <v>7</v>
      </c>
      <c r="X13" s="65">
        <f>VLOOKUP($A13,'Return Data'!$B$7:$R$2843,14,0)</f>
        <v>7.1185999999999998</v>
      </c>
      <c r="Y13" s="66">
        <f t="shared" si="10"/>
        <v>7</v>
      </c>
      <c r="Z13" s="65">
        <f>VLOOKUP($A13,'Return Data'!$B$7:$R$2843,16,0)</f>
        <v>7.4928999999999997</v>
      </c>
      <c r="AA13" s="67">
        <f t="shared" si="11"/>
        <v>13</v>
      </c>
    </row>
    <row r="14" spans="1:27" x14ac:dyDescent="0.3">
      <c r="A14" s="63" t="s">
        <v>1952</v>
      </c>
      <c r="B14" s="64">
        <f>VLOOKUP($A14,'Return Data'!$B$7:$R$2843,3,0)</f>
        <v>44302</v>
      </c>
      <c r="C14" s="65">
        <f>VLOOKUP($A14,'Return Data'!$B$7:$R$2843,4,0)</f>
        <v>23.348299999999998</v>
      </c>
      <c r="D14" s="65">
        <f>VLOOKUP($A14,'Return Data'!$B$7:$R$2843,5,0)</f>
        <v>1.2506999999999999</v>
      </c>
      <c r="E14" s="66">
        <f t="shared" si="0"/>
        <v>12</v>
      </c>
      <c r="F14" s="65">
        <f>VLOOKUP($A14,'Return Data'!$B$7:$R$2843,6,0)</f>
        <v>12.0924</v>
      </c>
      <c r="G14" s="66">
        <f t="shared" si="1"/>
        <v>1</v>
      </c>
      <c r="H14" s="65">
        <f>VLOOKUP($A14,'Return Data'!$B$7:$R$2843,7,0)</f>
        <v>11.8408</v>
      </c>
      <c r="I14" s="66">
        <f t="shared" si="2"/>
        <v>1</v>
      </c>
      <c r="J14" s="65">
        <f>VLOOKUP($A14,'Return Data'!$B$7:$R$2843,8,0)</f>
        <v>13.6722</v>
      </c>
      <c r="K14" s="66">
        <f t="shared" si="3"/>
        <v>1</v>
      </c>
      <c r="L14" s="65">
        <f>VLOOKUP($A14,'Return Data'!$B$7:$R$2843,9,0)</f>
        <v>14.3172</v>
      </c>
      <c r="M14" s="66">
        <f t="shared" si="4"/>
        <v>1</v>
      </c>
      <c r="N14" s="65">
        <f>VLOOKUP($A14,'Return Data'!$B$7:$R$2843,10,0)</f>
        <v>10.383900000000001</v>
      </c>
      <c r="O14" s="66">
        <f t="shared" si="5"/>
        <v>1</v>
      </c>
      <c r="P14" s="65">
        <f>VLOOKUP($A14,'Return Data'!$B$7:$R$2843,11,0)</f>
        <v>14.7423</v>
      </c>
      <c r="Q14" s="66">
        <f t="shared" si="6"/>
        <v>1</v>
      </c>
      <c r="R14" s="65">
        <f>VLOOKUP($A14,'Return Data'!$B$7:$R$2843,12,0)</f>
        <v>13.576499999999999</v>
      </c>
      <c r="S14" s="66">
        <f t="shared" si="7"/>
        <v>2</v>
      </c>
      <c r="T14" s="65">
        <f>VLOOKUP($A14,'Return Data'!$B$7:$R$2843,13,0)</f>
        <v>13.377599999999999</v>
      </c>
      <c r="U14" s="66">
        <f t="shared" si="8"/>
        <v>3</v>
      </c>
      <c r="V14" s="65">
        <f>VLOOKUP($A14,'Return Data'!$B$7:$R$2843,17,0)</f>
        <v>3.5684</v>
      </c>
      <c r="W14" s="66">
        <f t="shared" si="9"/>
        <v>19</v>
      </c>
      <c r="X14" s="65">
        <f>VLOOKUP($A14,'Return Data'!$B$7:$R$2843,14,0)</f>
        <v>5.1872999999999996</v>
      </c>
      <c r="Y14" s="66">
        <f t="shared" si="10"/>
        <v>19</v>
      </c>
      <c r="Z14" s="65">
        <f>VLOOKUP($A14,'Return Data'!$B$7:$R$2843,16,0)</f>
        <v>8.2218999999999998</v>
      </c>
      <c r="AA14" s="67">
        <f t="shared" si="11"/>
        <v>1</v>
      </c>
    </row>
    <row r="15" spans="1:27" x14ac:dyDescent="0.3">
      <c r="A15" s="63" t="s">
        <v>1040</v>
      </c>
      <c r="B15" s="64">
        <f>VLOOKUP($A15,'Return Data'!$B$7:$R$2843,3,0)</f>
        <v>44302</v>
      </c>
      <c r="C15" s="65">
        <f>VLOOKUP($A15,'Return Data'!$B$7:$R$2843,4,0)</f>
        <v>45.103900000000003</v>
      </c>
      <c r="D15" s="65">
        <f>VLOOKUP($A15,'Return Data'!$B$7:$R$2843,5,0)</f>
        <v>-9.4657</v>
      </c>
      <c r="E15" s="66">
        <f t="shared" si="0"/>
        <v>26</v>
      </c>
      <c r="F15" s="65">
        <f>VLOOKUP($A15,'Return Data'!$B$7:$R$2843,6,0)</f>
        <v>3.5215999999999998</v>
      </c>
      <c r="G15" s="66">
        <f t="shared" si="1"/>
        <v>4</v>
      </c>
      <c r="H15" s="65">
        <f>VLOOKUP($A15,'Return Data'!$B$7:$R$2843,7,0)</f>
        <v>3.5051999999999999</v>
      </c>
      <c r="I15" s="66">
        <f t="shared" si="2"/>
        <v>3</v>
      </c>
      <c r="J15" s="65">
        <f>VLOOKUP($A15,'Return Data'!$B$7:$R$2843,8,0)</f>
        <v>4.7541000000000002</v>
      </c>
      <c r="K15" s="66">
        <f t="shared" si="3"/>
        <v>3</v>
      </c>
      <c r="L15" s="65">
        <f>VLOOKUP($A15,'Return Data'!$B$7:$R$2843,9,0)</f>
        <v>7.2042999999999999</v>
      </c>
      <c r="M15" s="66">
        <f t="shared" si="4"/>
        <v>6</v>
      </c>
      <c r="N15" s="65">
        <f>VLOOKUP($A15,'Return Data'!$B$7:$R$2843,10,0)</f>
        <v>2.637</v>
      </c>
      <c r="O15" s="66">
        <f t="shared" si="5"/>
        <v>24</v>
      </c>
      <c r="P15" s="65">
        <f>VLOOKUP($A15,'Return Data'!$B$7:$R$2843,11,0)</f>
        <v>4.3535000000000004</v>
      </c>
      <c r="Q15" s="66">
        <f t="shared" si="6"/>
        <v>4</v>
      </c>
      <c r="R15" s="65">
        <f>VLOOKUP($A15,'Return Data'!$B$7:$R$2843,12,0)</f>
        <v>5.1406999999999998</v>
      </c>
      <c r="S15" s="66">
        <f t="shared" si="7"/>
        <v>3</v>
      </c>
      <c r="T15" s="65">
        <f>VLOOKUP($A15,'Return Data'!$B$7:$R$2843,13,0)</f>
        <v>7.4678000000000004</v>
      </c>
      <c r="U15" s="66">
        <f t="shared" si="8"/>
        <v>5</v>
      </c>
      <c r="V15" s="65">
        <f>VLOOKUP($A15,'Return Data'!$B$7:$R$2843,17,0)</f>
        <v>7.2065999999999999</v>
      </c>
      <c r="W15" s="66">
        <f t="shared" si="9"/>
        <v>2</v>
      </c>
      <c r="X15" s="65">
        <f>VLOOKUP($A15,'Return Data'!$B$7:$R$2843,14,0)</f>
        <v>7.1265999999999998</v>
      </c>
      <c r="Y15" s="66">
        <f t="shared" si="10"/>
        <v>6</v>
      </c>
      <c r="Z15" s="65">
        <f>VLOOKUP($A15,'Return Data'!$B$7:$R$2843,16,0)</f>
        <v>7.2842000000000002</v>
      </c>
      <c r="AA15" s="67">
        <f t="shared" si="11"/>
        <v>16</v>
      </c>
    </row>
    <row r="16" spans="1:27" x14ac:dyDescent="0.3">
      <c r="A16" s="63" t="s">
        <v>1042</v>
      </c>
      <c r="B16" s="64">
        <f>VLOOKUP($A16,'Return Data'!$B$7:$R$2843,3,0)</f>
        <v>44302</v>
      </c>
      <c r="C16" s="65">
        <f>VLOOKUP($A16,'Return Data'!$B$7:$R$2843,4,0)</f>
        <v>16.216699999999999</v>
      </c>
      <c r="D16" s="65">
        <f>VLOOKUP($A16,'Return Data'!$B$7:$R$2843,5,0)</f>
        <v>-2.2505999999999999</v>
      </c>
      <c r="E16" s="66">
        <f t="shared" si="0"/>
        <v>23</v>
      </c>
      <c r="F16" s="65">
        <f>VLOOKUP($A16,'Return Data'!$B$7:$R$2843,6,0)</f>
        <v>4.5038</v>
      </c>
      <c r="G16" s="66">
        <f t="shared" si="1"/>
        <v>2</v>
      </c>
      <c r="H16" s="65">
        <f>VLOOKUP($A16,'Return Data'!$B$7:$R$2843,7,0)</f>
        <v>3.8935</v>
      </c>
      <c r="I16" s="66">
        <f t="shared" si="2"/>
        <v>2</v>
      </c>
      <c r="J16" s="65">
        <f>VLOOKUP($A16,'Return Data'!$B$7:$R$2843,8,0)</f>
        <v>3.9598</v>
      </c>
      <c r="K16" s="66">
        <f t="shared" si="3"/>
        <v>9</v>
      </c>
      <c r="L16" s="65">
        <f>VLOOKUP($A16,'Return Data'!$B$7:$R$2843,9,0)</f>
        <v>6.7178000000000004</v>
      </c>
      <c r="M16" s="66">
        <f t="shared" si="4"/>
        <v>8</v>
      </c>
      <c r="N16" s="65">
        <f>VLOOKUP($A16,'Return Data'!$B$7:$R$2843,10,0)</f>
        <v>3.2212999999999998</v>
      </c>
      <c r="O16" s="66">
        <f t="shared" si="5"/>
        <v>15</v>
      </c>
      <c r="P16" s="65">
        <f>VLOOKUP($A16,'Return Data'!$B$7:$R$2843,11,0)</f>
        <v>3.1145999999999998</v>
      </c>
      <c r="Q16" s="66">
        <f t="shared" si="6"/>
        <v>23</v>
      </c>
      <c r="R16" s="65">
        <f>VLOOKUP($A16,'Return Data'!$B$7:$R$2843,12,0)</f>
        <v>3.6951999999999998</v>
      </c>
      <c r="S16" s="66">
        <f t="shared" si="7"/>
        <v>19</v>
      </c>
      <c r="T16" s="65">
        <f>VLOOKUP($A16,'Return Data'!$B$7:$R$2843,13,0)</f>
        <v>3.0286</v>
      </c>
      <c r="U16" s="66">
        <f t="shared" si="8"/>
        <v>24</v>
      </c>
      <c r="V16" s="65">
        <f>VLOOKUP($A16,'Return Data'!$B$7:$R$2843,17,0)</f>
        <v>-0.50360000000000005</v>
      </c>
      <c r="W16" s="66">
        <f t="shared" si="9"/>
        <v>22</v>
      </c>
      <c r="X16" s="65">
        <f>VLOOKUP($A16,'Return Data'!$B$7:$R$2843,14,0)</f>
        <v>1.9392</v>
      </c>
      <c r="Y16" s="66">
        <f t="shared" si="10"/>
        <v>22</v>
      </c>
      <c r="Z16" s="65">
        <f>VLOOKUP($A16,'Return Data'!$B$7:$R$2843,16,0)</f>
        <v>3.3887999999999998</v>
      </c>
      <c r="AA16" s="67">
        <f t="shared" si="11"/>
        <v>25</v>
      </c>
    </row>
    <row r="17" spans="1:27" x14ac:dyDescent="0.3">
      <c r="A17" s="63" t="s">
        <v>1044</v>
      </c>
      <c r="B17" s="64">
        <f>VLOOKUP($A17,'Return Data'!$B$7:$R$2843,3,0)</f>
        <v>44302</v>
      </c>
      <c r="C17" s="65">
        <f>VLOOKUP($A17,'Return Data'!$B$7:$R$2843,4,0)</f>
        <v>416.55430000000001</v>
      </c>
      <c r="D17" s="65">
        <f>VLOOKUP($A17,'Return Data'!$B$7:$R$2843,5,0)</f>
        <v>8.0456000000000003</v>
      </c>
      <c r="E17" s="66">
        <f t="shared" si="0"/>
        <v>1</v>
      </c>
      <c r="F17" s="65">
        <f>VLOOKUP($A17,'Return Data'!$B$7:$R$2843,6,0)</f>
        <v>2.5373999999999999</v>
      </c>
      <c r="G17" s="66">
        <f t="shared" si="1"/>
        <v>8</v>
      </c>
      <c r="H17" s="65">
        <f>VLOOKUP($A17,'Return Data'!$B$7:$R$2843,7,0)</f>
        <v>2.3142999999999998</v>
      </c>
      <c r="I17" s="66">
        <f t="shared" si="2"/>
        <v>15</v>
      </c>
      <c r="J17" s="65">
        <f>VLOOKUP($A17,'Return Data'!$B$7:$R$2843,8,0)</f>
        <v>3.0243000000000002</v>
      </c>
      <c r="K17" s="66">
        <f t="shared" si="3"/>
        <v>20</v>
      </c>
      <c r="L17" s="65">
        <f>VLOOKUP($A17,'Return Data'!$B$7:$R$2843,9,0)</f>
        <v>6.1752000000000002</v>
      </c>
      <c r="M17" s="66">
        <f t="shared" si="4"/>
        <v>15</v>
      </c>
      <c r="N17" s="65">
        <f>VLOOKUP($A17,'Return Data'!$B$7:$R$2843,10,0)</f>
        <v>1.5621</v>
      </c>
      <c r="O17" s="66">
        <f t="shared" si="5"/>
        <v>25</v>
      </c>
      <c r="P17" s="65">
        <f>VLOOKUP($A17,'Return Data'!$B$7:$R$2843,11,0)</f>
        <v>4.1685999999999996</v>
      </c>
      <c r="Q17" s="66">
        <f t="shared" si="6"/>
        <v>6</v>
      </c>
      <c r="R17" s="65">
        <f>VLOOKUP($A17,'Return Data'!$B$7:$R$2843,12,0)</f>
        <v>4.7887000000000004</v>
      </c>
      <c r="S17" s="66">
        <f t="shared" si="7"/>
        <v>5</v>
      </c>
      <c r="T17" s="65">
        <f>VLOOKUP($A17,'Return Data'!$B$7:$R$2843,13,0)</f>
        <v>7.7450999999999999</v>
      </c>
      <c r="U17" s="66">
        <f t="shared" si="8"/>
        <v>4</v>
      </c>
      <c r="V17" s="65">
        <f>VLOOKUP($A17,'Return Data'!$B$7:$R$2843,17,0)</f>
        <v>7.6166</v>
      </c>
      <c r="W17" s="66">
        <f t="shared" si="9"/>
        <v>1</v>
      </c>
      <c r="X17" s="65">
        <f>VLOOKUP($A17,'Return Data'!$B$7:$R$2843,14,0)</f>
        <v>7.5965999999999996</v>
      </c>
      <c r="Y17" s="66">
        <f t="shared" si="10"/>
        <v>1</v>
      </c>
      <c r="Z17" s="65">
        <f>VLOOKUP($A17,'Return Data'!$B$7:$R$2843,16,0)</f>
        <v>7.9889999999999999</v>
      </c>
      <c r="AA17" s="67">
        <f t="shared" si="11"/>
        <v>3</v>
      </c>
    </row>
    <row r="18" spans="1:27" x14ac:dyDescent="0.3">
      <c r="A18" s="63" t="s">
        <v>1047</v>
      </c>
      <c r="B18" s="64">
        <f>VLOOKUP($A18,'Return Data'!$B$7:$R$2843,3,0)</f>
        <v>44302</v>
      </c>
      <c r="C18" s="65">
        <f>VLOOKUP($A18,'Return Data'!$B$7:$R$2843,4,0)</f>
        <v>30.284700000000001</v>
      </c>
      <c r="D18" s="65">
        <f>VLOOKUP($A18,'Return Data'!$B$7:$R$2843,5,0)</f>
        <v>-3.2538</v>
      </c>
      <c r="E18" s="66">
        <f t="shared" si="0"/>
        <v>24</v>
      </c>
      <c r="F18" s="65">
        <f>VLOOKUP($A18,'Return Data'!$B$7:$R$2843,6,0)</f>
        <v>0.60270000000000001</v>
      </c>
      <c r="G18" s="66">
        <f t="shared" si="1"/>
        <v>24</v>
      </c>
      <c r="H18" s="65">
        <f>VLOOKUP($A18,'Return Data'!$B$7:$R$2843,7,0)</f>
        <v>1.6016999999999999</v>
      </c>
      <c r="I18" s="66">
        <f t="shared" si="2"/>
        <v>24</v>
      </c>
      <c r="J18" s="65">
        <f>VLOOKUP($A18,'Return Data'!$B$7:$R$2843,8,0)</f>
        <v>3.0396999999999998</v>
      </c>
      <c r="K18" s="66">
        <f t="shared" si="3"/>
        <v>19</v>
      </c>
      <c r="L18" s="65">
        <f>VLOOKUP($A18,'Return Data'!$B$7:$R$2843,9,0)</f>
        <v>6.3204000000000002</v>
      </c>
      <c r="M18" s="66">
        <f t="shared" si="4"/>
        <v>12</v>
      </c>
      <c r="N18" s="65">
        <f>VLOOKUP($A18,'Return Data'!$B$7:$R$2843,10,0)</f>
        <v>3.6985000000000001</v>
      </c>
      <c r="O18" s="66">
        <f t="shared" si="5"/>
        <v>8</v>
      </c>
      <c r="P18" s="65">
        <f>VLOOKUP($A18,'Return Data'!$B$7:$R$2843,11,0)</f>
        <v>3.5276999999999998</v>
      </c>
      <c r="Q18" s="66">
        <f t="shared" si="6"/>
        <v>16</v>
      </c>
      <c r="R18" s="65">
        <f>VLOOKUP($A18,'Return Data'!$B$7:$R$2843,12,0)</f>
        <v>3.7589000000000001</v>
      </c>
      <c r="S18" s="66">
        <f t="shared" si="7"/>
        <v>18</v>
      </c>
      <c r="T18" s="65">
        <f>VLOOKUP($A18,'Return Data'!$B$7:$R$2843,13,0)</f>
        <v>6.0640999999999998</v>
      </c>
      <c r="U18" s="66">
        <f t="shared" si="8"/>
        <v>16</v>
      </c>
      <c r="V18" s="65">
        <f>VLOOKUP($A18,'Return Data'!$B$7:$R$2843,17,0)</f>
        <v>6.7815000000000003</v>
      </c>
      <c r="W18" s="66">
        <f t="shared" si="9"/>
        <v>8</v>
      </c>
      <c r="X18" s="65">
        <f>VLOOKUP($A18,'Return Data'!$B$7:$R$2843,14,0)</f>
        <v>7.0208000000000004</v>
      </c>
      <c r="Y18" s="66">
        <f t="shared" si="10"/>
        <v>8</v>
      </c>
      <c r="Z18" s="65">
        <f>VLOOKUP($A18,'Return Data'!$B$7:$R$2843,16,0)</f>
        <v>7.5339999999999998</v>
      </c>
      <c r="AA18" s="67">
        <f t="shared" si="11"/>
        <v>12</v>
      </c>
    </row>
    <row r="19" spans="1:27" x14ac:dyDescent="0.3">
      <c r="A19" s="63" t="s">
        <v>1048</v>
      </c>
      <c r="B19" s="64">
        <f>VLOOKUP($A19,'Return Data'!$B$7:$R$2843,3,0)</f>
        <v>44302</v>
      </c>
      <c r="C19" s="65">
        <f>VLOOKUP($A19,'Return Data'!$B$7:$R$2843,4,0)</f>
        <v>2969.6327999999999</v>
      </c>
      <c r="D19" s="65">
        <f>VLOOKUP($A19,'Return Data'!$B$7:$R$2843,5,0)</f>
        <v>1.7049000000000001</v>
      </c>
      <c r="E19" s="66">
        <f t="shared" si="0"/>
        <v>10</v>
      </c>
      <c r="F19" s="65">
        <f>VLOOKUP($A19,'Return Data'!$B$7:$R$2843,6,0)</f>
        <v>2.1886000000000001</v>
      </c>
      <c r="G19" s="66">
        <f t="shared" si="1"/>
        <v>12</v>
      </c>
      <c r="H19" s="65">
        <f>VLOOKUP($A19,'Return Data'!$B$7:$R$2843,7,0)</f>
        <v>2.3601000000000001</v>
      </c>
      <c r="I19" s="66">
        <f t="shared" si="2"/>
        <v>14</v>
      </c>
      <c r="J19" s="65">
        <f>VLOOKUP($A19,'Return Data'!$B$7:$R$2843,8,0)</f>
        <v>3.2429000000000001</v>
      </c>
      <c r="K19" s="66">
        <f t="shared" si="3"/>
        <v>16</v>
      </c>
      <c r="L19" s="65">
        <f>VLOOKUP($A19,'Return Data'!$B$7:$R$2843,9,0)</f>
        <v>6.2354000000000003</v>
      </c>
      <c r="M19" s="66">
        <f t="shared" si="4"/>
        <v>13</v>
      </c>
      <c r="N19" s="65">
        <f>VLOOKUP($A19,'Return Data'!$B$7:$R$2843,10,0)</f>
        <v>3.73</v>
      </c>
      <c r="O19" s="66">
        <f t="shared" si="5"/>
        <v>7</v>
      </c>
      <c r="P19" s="65">
        <f>VLOOKUP($A19,'Return Data'!$B$7:$R$2843,11,0)</f>
        <v>3.5451999999999999</v>
      </c>
      <c r="Q19" s="66">
        <f t="shared" si="6"/>
        <v>15</v>
      </c>
      <c r="R19" s="65">
        <f>VLOOKUP($A19,'Return Data'!$B$7:$R$2843,12,0)</f>
        <v>3.9510000000000001</v>
      </c>
      <c r="S19" s="66">
        <f t="shared" si="7"/>
        <v>15</v>
      </c>
      <c r="T19" s="65">
        <f>VLOOKUP($A19,'Return Data'!$B$7:$R$2843,13,0)</f>
        <v>6.3909000000000002</v>
      </c>
      <c r="U19" s="66">
        <f t="shared" si="8"/>
        <v>12</v>
      </c>
      <c r="V19" s="65">
        <f>VLOOKUP($A19,'Return Data'!$B$7:$R$2843,17,0)</f>
        <v>7.0750000000000002</v>
      </c>
      <c r="W19" s="66">
        <f t="shared" si="9"/>
        <v>6</v>
      </c>
      <c r="X19" s="65">
        <f>VLOOKUP($A19,'Return Data'!$B$7:$R$2843,14,0)</f>
        <v>7.2736999999999998</v>
      </c>
      <c r="Y19" s="66">
        <f t="shared" si="10"/>
        <v>4</v>
      </c>
      <c r="Z19" s="65">
        <f>VLOOKUP($A19,'Return Data'!$B$7:$R$2843,16,0)</f>
        <v>7.9347000000000003</v>
      </c>
      <c r="AA19" s="67">
        <f t="shared" si="11"/>
        <v>4</v>
      </c>
    </row>
    <row r="20" spans="1:27" x14ac:dyDescent="0.3">
      <c r="A20" s="63" t="s">
        <v>1050</v>
      </c>
      <c r="B20" s="64">
        <f>VLOOKUP($A20,'Return Data'!$B$7:$R$2843,3,0)</f>
        <v>44302</v>
      </c>
      <c r="C20" s="65">
        <f>VLOOKUP($A20,'Return Data'!$B$7:$R$2843,4,0)</f>
        <v>29.239000000000001</v>
      </c>
      <c r="D20" s="65">
        <f>VLOOKUP($A20,'Return Data'!$B$7:$R$2843,5,0)</f>
        <v>2.7465000000000002</v>
      </c>
      <c r="E20" s="66">
        <f t="shared" si="0"/>
        <v>5</v>
      </c>
      <c r="F20" s="65">
        <f>VLOOKUP($A20,'Return Data'!$B$7:$R$2843,6,0)</f>
        <v>2.0289999999999999</v>
      </c>
      <c r="G20" s="66">
        <f t="shared" si="1"/>
        <v>14</v>
      </c>
      <c r="H20" s="65">
        <f>VLOOKUP($A20,'Return Data'!$B$7:$R$2843,7,0)</f>
        <v>2.605</v>
      </c>
      <c r="I20" s="66">
        <f t="shared" si="2"/>
        <v>12</v>
      </c>
      <c r="J20" s="65">
        <f>VLOOKUP($A20,'Return Data'!$B$7:$R$2843,8,0)</f>
        <v>3.3755000000000002</v>
      </c>
      <c r="K20" s="66">
        <f t="shared" si="3"/>
        <v>14</v>
      </c>
      <c r="L20" s="65">
        <f>VLOOKUP($A20,'Return Data'!$B$7:$R$2843,9,0)</f>
        <v>4.6451000000000002</v>
      </c>
      <c r="M20" s="66">
        <f t="shared" si="4"/>
        <v>23</v>
      </c>
      <c r="N20" s="65">
        <f>VLOOKUP($A20,'Return Data'!$B$7:$R$2843,10,0)</f>
        <v>2.9559000000000002</v>
      </c>
      <c r="O20" s="66">
        <f t="shared" si="5"/>
        <v>20</v>
      </c>
      <c r="P20" s="65">
        <f>VLOOKUP($A20,'Return Data'!$B$7:$R$2843,11,0)</f>
        <v>3.1065</v>
      </c>
      <c r="Q20" s="66">
        <f t="shared" si="6"/>
        <v>24</v>
      </c>
      <c r="R20" s="65">
        <f>VLOOKUP($A20,'Return Data'!$B$7:$R$2843,12,0)</f>
        <v>3.3961999999999999</v>
      </c>
      <c r="S20" s="66">
        <f t="shared" si="7"/>
        <v>23</v>
      </c>
      <c r="T20" s="65">
        <f>VLOOKUP($A20,'Return Data'!$B$7:$R$2843,13,0)</f>
        <v>25.953099999999999</v>
      </c>
      <c r="U20" s="66">
        <f t="shared" si="8"/>
        <v>2</v>
      </c>
      <c r="V20" s="65">
        <f>VLOOKUP($A20,'Return Data'!$B$7:$R$2843,17,0)</f>
        <v>4.8097000000000003</v>
      </c>
      <c r="W20" s="66">
        <f t="shared" si="9"/>
        <v>16</v>
      </c>
      <c r="X20" s="65">
        <f>VLOOKUP($A20,'Return Data'!$B$7:$R$2843,14,0)</f>
        <v>5.6025999999999998</v>
      </c>
      <c r="Y20" s="66">
        <f t="shared" si="10"/>
        <v>17</v>
      </c>
      <c r="Z20" s="65">
        <f>VLOOKUP($A20,'Return Data'!$B$7:$R$2843,16,0)</f>
        <v>7.6463000000000001</v>
      </c>
      <c r="AA20" s="67">
        <f t="shared" si="11"/>
        <v>11</v>
      </c>
    </row>
    <row r="21" spans="1:27" x14ac:dyDescent="0.3">
      <c r="A21" s="63" t="s">
        <v>1052</v>
      </c>
      <c r="B21" s="64">
        <f>VLOOKUP($A21,'Return Data'!$B$7:$R$2843,3,0)</f>
        <v>44302</v>
      </c>
      <c r="C21" s="65">
        <f>VLOOKUP($A21,'Return Data'!$B$7:$R$2843,4,0)</f>
        <v>2633.2492999999999</v>
      </c>
      <c r="D21" s="65">
        <f>VLOOKUP($A21,'Return Data'!$B$7:$R$2843,5,0)</f>
        <v>1.5691999999999999</v>
      </c>
      <c r="E21" s="66">
        <f t="shared" si="0"/>
        <v>11</v>
      </c>
      <c r="F21" s="65">
        <f>VLOOKUP($A21,'Return Data'!$B$7:$R$2843,6,0)</f>
        <v>4.3167</v>
      </c>
      <c r="G21" s="66">
        <f t="shared" si="1"/>
        <v>3</v>
      </c>
      <c r="H21" s="65">
        <f>VLOOKUP($A21,'Return Data'!$B$7:$R$2843,7,0)</f>
        <v>3.2178</v>
      </c>
      <c r="I21" s="66">
        <f t="shared" si="2"/>
        <v>5</v>
      </c>
      <c r="J21" s="65">
        <f>VLOOKUP($A21,'Return Data'!$B$7:$R$2843,8,0)</f>
        <v>4.5633999999999997</v>
      </c>
      <c r="K21" s="66">
        <f t="shared" si="3"/>
        <v>4</v>
      </c>
      <c r="L21" s="65">
        <f>VLOOKUP($A21,'Return Data'!$B$7:$R$2843,9,0)</f>
        <v>7.7286000000000001</v>
      </c>
      <c r="M21" s="66">
        <f t="shared" si="4"/>
        <v>4</v>
      </c>
      <c r="N21" s="65">
        <f>VLOOKUP($A21,'Return Data'!$B$7:$R$2843,10,0)</f>
        <v>2.8437000000000001</v>
      </c>
      <c r="O21" s="66">
        <f t="shared" si="5"/>
        <v>22</v>
      </c>
      <c r="P21" s="65">
        <f>VLOOKUP($A21,'Return Data'!$B$7:$R$2843,11,0)</f>
        <v>3.5499000000000001</v>
      </c>
      <c r="Q21" s="66">
        <f t="shared" si="6"/>
        <v>14</v>
      </c>
      <c r="R21" s="65">
        <f>VLOOKUP($A21,'Return Data'!$B$7:$R$2843,12,0)</f>
        <v>4.3978999999999999</v>
      </c>
      <c r="S21" s="66">
        <f t="shared" si="7"/>
        <v>8</v>
      </c>
      <c r="T21" s="65">
        <f>VLOOKUP($A21,'Return Data'!$B$7:$R$2843,13,0)</f>
        <v>6.9966999999999997</v>
      </c>
      <c r="U21" s="66">
        <f t="shared" si="8"/>
        <v>7</v>
      </c>
      <c r="V21" s="65">
        <f>VLOOKUP($A21,'Return Data'!$B$7:$R$2843,17,0)</f>
        <v>7.1166999999999998</v>
      </c>
      <c r="W21" s="66">
        <f t="shared" si="9"/>
        <v>4</v>
      </c>
      <c r="X21" s="65">
        <f>VLOOKUP($A21,'Return Data'!$B$7:$R$2843,14,0)</f>
        <v>7.319</v>
      </c>
      <c r="Y21" s="66">
        <f t="shared" si="10"/>
        <v>3</v>
      </c>
      <c r="Z21" s="65">
        <f>VLOOKUP($A21,'Return Data'!$B$7:$R$2843,16,0)</f>
        <v>7.6585000000000001</v>
      </c>
      <c r="AA21" s="67">
        <f t="shared" si="11"/>
        <v>9</v>
      </c>
    </row>
    <row r="22" spans="1:27" x14ac:dyDescent="0.3">
      <c r="A22" s="63" t="s">
        <v>1055</v>
      </c>
      <c r="B22" s="64">
        <f>VLOOKUP($A22,'Return Data'!$B$7:$R$2843,3,0)</f>
        <v>44302</v>
      </c>
      <c r="C22" s="65">
        <f>VLOOKUP($A22,'Return Data'!$B$7:$R$2843,4,0)</f>
        <v>22.206199999999999</v>
      </c>
      <c r="D22" s="65">
        <f>VLOOKUP($A22,'Return Data'!$B$7:$R$2843,5,0)</f>
        <v>-4.6017000000000001</v>
      </c>
      <c r="E22" s="66">
        <f t="shared" si="0"/>
        <v>25</v>
      </c>
      <c r="F22" s="65">
        <f>VLOOKUP($A22,'Return Data'!$B$7:$R$2843,6,0)</f>
        <v>0.49309999999999998</v>
      </c>
      <c r="G22" s="66">
        <f t="shared" si="1"/>
        <v>25</v>
      </c>
      <c r="H22" s="65">
        <f>VLOOKUP($A22,'Return Data'!$B$7:$R$2843,7,0)</f>
        <v>2.2551999999999999</v>
      </c>
      <c r="I22" s="66">
        <f t="shared" si="2"/>
        <v>17</v>
      </c>
      <c r="J22" s="65">
        <f>VLOOKUP($A22,'Return Data'!$B$7:$R$2843,8,0)</f>
        <v>2.9727999999999999</v>
      </c>
      <c r="K22" s="66">
        <f t="shared" si="3"/>
        <v>22</v>
      </c>
      <c r="L22" s="65">
        <f>VLOOKUP($A22,'Return Data'!$B$7:$R$2843,9,0)</f>
        <v>5.8132999999999999</v>
      </c>
      <c r="M22" s="66">
        <f t="shared" si="4"/>
        <v>16</v>
      </c>
      <c r="N22" s="65">
        <f>VLOOKUP($A22,'Return Data'!$B$7:$R$2843,10,0)</f>
        <v>3.6674000000000002</v>
      </c>
      <c r="O22" s="66">
        <f t="shared" si="5"/>
        <v>10</v>
      </c>
      <c r="P22" s="65">
        <f>VLOOKUP($A22,'Return Data'!$B$7:$R$2843,11,0)</f>
        <v>3.6966000000000001</v>
      </c>
      <c r="Q22" s="66">
        <f t="shared" si="6"/>
        <v>11</v>
      </c>
      <c r="R22" s="65">
        <f>VLOOKUP($A22,'Return Data'!$B$7:$R$2843,12,0)</f>
        <v>4.1966000000000001</v>
      </c>
      <c r="S22" s="66">
        <f t="shared" si="7"/>
        <v>12</v>
      </c>
      <c r="T22" s="65">
        <f>VLOOKUP($A22,'Return Data'!$B$7:$R$2843,13,0)</f>
        <v>6.2091000000000003</v>
      </c>
      <c r="U22" s="66">
        <f t="shared" si="8"/>
        <v>14</v>
      </c>
      <c r="V22" s="65">
        <f>VLOOKUP($A22,'Return Data'!$B$7:$R$2843,17,0)</f>
        <v>5.1573000000000002</v>
      </c>
      <c r="W22" s="66">
        <f t="shared" si="9"/>
        <v>15</v>
      </c>
      <c r="X22" s="65">
        <f>VLOOKUP($A22,'Return Data'!$B$7:$R$2843,14,0)</f>
        <v>5.8154000000000003</v>
      </c>
      <c r="Y22" s="66">
        <f t="shared" si="10"/>
        <v>15</v>
      </c>
      <c r="Z22" s="65">
        <f>VLOOKUP($A22,'Return Data'!$B$7:$R$2843,16,0)</f>
        <v>7.9947999999999997</v>
      </c>
      <c r="AA22" s="67">
        <f t="shared" si="11"/>
        <v>2</v>
      </c>
    </row>
    <row r="23" spans="1:27" x14ac:dyDescent="0.3">
      <c r="A23" s="63" t="s">
        <v>1056</v>
      </c>
      <c r="B23" s="64">
        <f>VLOOKUP($A23,'Return Data'!$B$7:$R$2843,3,0)</f>
        <v>44302</v>
      </c>
      <c r="C23" s="65">
        <f>VLOOKUP($A23,'Return Data'!$B$7:$R$2843,4,0)</f>
        <v>31.397500000000001</v>
      </c>
      <c r="D23" s="65">
        <f>VLOOKUP($A23,'Return Data'!$B$7:$R$2843,5,0)</f>
        <v>0.1163</v>
      </c>
      <c r="E23" s="66">
        <f t="shared" si="0"/>
        <v>15</v>
      </c>
      <c r="F23" s="65">
        <f>VLOOKUP($A23,'Return Data'!$B$7:$R$2843,6,0)</f>
        <v>1.5697000000000001</v>
      </c>
      <c r="G23" s="66">
        <f t="shared" si="1"/>
        <v>16</v>
      </c>
      <c r="H23" s="65">
        <f>VLOOKUP($A23,'Return Data'!$B$7:$R$2843,7,0)</f>
        <v>1.6944999999999999</v>
      </c>
      <c r="I23" s="66">
        <f t="shared" si="2"/>
        <v>23</v>
      </c>
      <c r="J23" s="65">
        <f>VLOOKUP($A23,'Return Data'!$B$7:$R$2843,8,0)</f>
        <v>2.859</v>
      </c>
      <c r="K23" s="66">
        <f t="shared" si="3"/>
        <v>23</v>
      </c>
      <c r="L23" s="65">
        <f>VLOOKUP($A23,'Return Data'!$B$7:$R$2843,9,0)</f>
        <v>4.9973999999999998</v>
      </c>
      <c r="M23" s="66">
        <f t="shared" si="4"/>
        <v>20</v>
      </c>
      <c r="N23" s="65">
        <f>VLOOKUP($A23,'Return Data'!$B$7:$R$2843,10,0)</f>
        <v>2.7319</v>
      </c>
      <c r="O23" s="66">
        <f t="shared" si="5"/>
        <v>23</v>
      </c>
      <c r="P23" s="65">
        <f>VLOOKUP($A23,'Return Data'!$B$7:$R$2843,11,0)</f>
        <v>4.3369</v>
      </c>
      <c r="Q23" s="66">
        <f t="shared" si="6"/>
        <v>5</v>
      </c>
      <c r="R23" s="65">
        <f>VLOOKUP($A23,'Return Data'!$B$7:$R$2843,12,0)</f>
        <v>4.2931999999999997</v>
      </c>
      <c r="S23" s="66">
        <f t="shared" si="7"/>
        <v>10</v>
      </c>
      <c r="T23" s="65">
        <f>VLOOKUP($A23,'Return Data'!$B$7:$R$2843,13,0)</f>
        <v>7.1524999999999999</v>
      </c>
      <c r="U23" s="66">
        <f t="shared" si="8"/>
        <v>6</v>
      </c>
      <c r="V23" s="65">
        <f>VLOOKUP($A23,'Return Data'!$B$7:$R$2843,17,0)</f>
        <v>4.6938000000000004</v>
      </c>
      <c r="W23" s="66">
        <f t="shared" si="9"/>
        <v>17</v>
      </c>
      <c r="X23" s="65">
        <f>VLOOKUP($A23,'Return Data'!$B$7:$R$2843,14,0)</f>
        <v>5.6264000000000003</v>
      </c>
      <c r="Y23" s="66">
        <f t="shared" si="10"/>
        <v>16</v>
      </c>
      <c r="Z23" s="65">
        <f>VLOOKUP($A23,'Return Data'!$B$7:$R$2843,16,0)</f>
        <v>6.6083999999999996</v>
      </c>
      <c r="AA23" s="67">
        <f t="shared" si="11"/>
        <v>19</v>
      </c>
    </row>
    <row r="24" spans="1:27" x14ac:dyDescent="0.3">
      <c r="A24" s="63" t="s">
        <v>1059</v>
      </c>
      <c r="B24" s="64">
        <f>VLOOKUP($A24,'Return Data'!$B$7:$R$2843,3,0)</f>
        <v>44302</v>
      </c>
      <c r="C24" s="65">
        <f>VLOOKUP($A24,'Return Data'!$B$7:$R$2843,4,0)</f>
        <v>1297.3561999999999</v>
      </c>
      <c r="D24" s="65">
        <f>VLOOKUP($A24,'Return Data'!$B$7:$R$2843,5,0)</f>
        <v>2.4788000000000001</v>
      </c>
      <c r="E24" s="66">
        <f t="shared" si="0"/>
        <v>6</v>
      </c>
      <c r="F24" s="65">
        <f>VLOOKUP($A24,'Return Data'!$B$7:$R$2843,6,0)</f>
        <v>1.4386000000000001</v>
      </c>
      <c r="G24" s="66">
        <f t="shared" si="1"/>
        <v>17</v>
      </c>
      <c r="H24" s="65">
        <f>VLOOKUP($A24,'Return Data'!$B$7:$R$2843,7,0)</f>
        <v>2.3008000000000002</v>
      </c>
      <c r="I24" s="66">
        <f t="shared" si="2"/>
        <v>16</v>
      </c>
      <c r="J24" s="65">
        <f>VLOOKUP($A24,'Return Data'!$B$7:$R$2843,8,0)</f>
        <v>3.2189000000000001</v>
      </c>
      <c r="K24" s="66">
        <f t="shared" si="3"/>
        <v>17</v>
      </c>
      <c r="L24" s="65">
        <f>VLOOKUP($A24,'Return Data'!$B$7:$R$2843,9,0)</f>
        <v>5.3783000000000003</v>
      </c>
      <c r="M24" s="66">
        <f t="shared" si="4"/>
        <v>18</v>
      </c>
      <c r="N24" s="65">
        <f>VLOOKUP($A24,'Return Data'!$B$7:$R$2843,10,0)</f>
        <v>3.1589999999999998</v>
      </c>
      <c r="O24" s="66">
        <f t="shared" si="5"/>
        <v>17</v>
      </c>
      <c r="P24" s="65">
        <f>VLOOKUP($A24,'Return Data'!$B$7:$R$2843,11,0)</f>
        <v>3.2193000000000001</v>
      </c>
      <c r="Q24" s="66">
        <f t="shared" si="6"/>
        <v>22</v>
      </c>
      <c r="R24" s="65">
        <f>VLOOKUP($A24,'Return Data'!$B$7:$R$2843,12,0)</f>
        <v>3.6568999999999998</v>
      </c>
      <c r="S24" s="66">
        <f t="shared" si="7"/>
        <v>20</v>
      </c>
      <c r="T24" s="65">
        <f>VLOOKUP($A24,'Return Data'!$B$7:$R$2843,13,0)</f>
        <v>5.4051</v>
      </c>
      <c r="U24" s="66">
        <f t="shared" si="8"/>
        <v>21</v>
      </c>
      <c r="V24" s="65">
        <f>VLOOKUP($A24,'Return Data'!$B$7:$R$2843,17,0)</f>
        <v>6.2560000000000002</v>
      </c>
      <c r="W24" s="66">
        <f t="shared" si="9"/>
        <v>13</v>
      </c>
      <c r="X24" s="65">
        <f>VLOOKUP($A24,'Return Data'!$B$7:$R$2843,14,0)</f>
        <v>6.5275999999999996</v>
      </c>
      <c r="Y24" s="66">
        <f t="shared" si="10"/>
        <v>13</v>
      </c>
      <c r="Z24" s="65">
        <f>VLOOKUP($A24,'Return Data'!$B$7:$R$2843,16,0)</f>
        <v>6.4465000000000003</v>
      </c>
      <c r="AA24" s="67">
        <f t="shared" si="11"/>
        <v>20</v>
      </c>
    </row>
    <row r="25" spans="1:27" x14ac:dyDescent="0.3">
      <c r="A25" s="63" t="s">
        <v>1061</v>
      </c>
      <c r="B25" s="64">
        <f>VLOOKUP($A25,'Return Data'!$B$7:$R$2843,3,0)</f>
        <v>44302</v>
      </c>
      <c r="C25" s="65">
        <f>VLOOKUP($A25,'Return Data'!$B$7:$R$2843,4,0)</f>
        <v>1785.4004</v>
      </c>
      <c r="D25" s="65">
        <f>VLOOKUP($A25,'Return Data'!$B$7:$R$2843,5,0)</f>
        <v>-1.4535</v>
      </c>
      <c r="E25" s="66">
        <f t="shared" si="0"/>
        <v>21</v>
      </c>
      <c r="F25" s="65">
        <f>VLOOKUP($A25,'Return Data'!$B$7:$R$2843,6,0)</f>
        <v>0.60619999999999996</v>
      </c>
      <c r="G25" s="66">
        <f t="shared" si="1"/>
        <v>23</v>
      </c>
      <c r="H25" s="65">
        <f>VLOOKUP($A25,'Return Data'!$B$7:$R$2843,7,0)</f>
        <v>1.9516</v>
      </c>
      <c r="I25" s="66">
        <f t="shared" si="2"/>
        <v>21</v>
      </c>
      <c r="J25" s="65">
        <f>VLOOKUP($A25,'Return Data'!$B$7:$R$2843,8,0)</f>
        <v>3.5102000000000002</v>
      </c>
      <c r="K25" s="66">
        <f t="shared" si="3"/>
        <v>13</v>
      </c>
      <c r="L25" s="65">
        <f>VLOOKUP($A25,'Return Data'!$B$7:$R$2843,9,0)</f>
        <v>5.4683999999999999</v>
      </c>
      <c r="M25" s="66">
        <f t="shared" si="4"/>
        <v>17</v>
      </c>
      <c r="N25" s="65">
        <f>VLOOKUP($A25,'Return Data'!$B$7:$R$2843,10,0)</f>
        <v>3.0331000000000001</v>
      </c>
      <c r="O25" s="66">
        <f t="shared" si="5"/>
        <v>19</v>
      </c>
      <c r="P25" s="65">
        <f>VLOOKUP($A25,'Return Data'!$B$7:$R$2843,11,0)</f>
        <v>3.2545999999999999</v>
      </c>
      <c r="Q25" s="66">
        <f t="shared" si="6"/>
        <v>21</v>
      </c>
      <c r="R25" s="65">
        <f>VLOOKUP($A25,'Return Data'!$B$7:$R$2843,12,0)</f>
        <v>3.7646999999999999</v>
      </c>
      <c r="S25" s="66">
        <f t="shared" si="7"/>
        <v>17</v>
      </c>
      <c r="T25" s="65">
        <f>VLOOKUP($A25,'Return Data'!$B$7:$R$2843,13,0)</f>
        <v>5.9378000000000002</v>
      </c>
      <c r="U25" s="66">
        <f t="shared" si="8"/>
        <v>18</v>
      </c>
      <c r="V25" s="65">
        <f>VLOOKUP($A25,'Return Data'!$B$7:$R$2843,17,0)</f>
        <v>5.3635000000000002</v>
      </c>
      <c r="W25" s="66">
        <f t="shared" si="9"/>
        <v>14</v>
      </c>
      <c r="X25" s="65">
        <f>VLOOKUP($A25,'Return Data'!$B$7:$R$2843,14,0)</f>
        <v>5.9234</v>
      </c>
      <c r="Y25" s="66">
        <f t="shared" si="10"/>
        <v>14</v>
      </c>
      <c r="Z25" s="65">
        <f>VLOOKUP($A25,'Return Data'!$B$7:$R$2843,16,0)</f>
        <v>4.5159000000000002</v>
      </c>
      <c r="AA25" s="67">
        <f t="shared" si="11"/>
        <v>23</v>
      </c>
    </row>
    <row r="26" spans="1:27" x14ac:dyDescent="0.3">
      <c r="A26" s="63" t="s">
        <v>1062</v>
      </c>
      <c r="B26" s="64">
        <f>VLOOKUP($A26,'Return Data'!$B$7:$R$2843,3,0)</f>
        <v>44302</v>
      </c>
      <c r="C26" s="65">
        <f>VLOOKUP($A26,'Return Data'!$B$7:$R$2843,4,0)</f>
        <v>2930.2132000000001</v>
      </c>
      <c r="D26" s="65">
        <f>VLOOKUP($A26,'Return Data'!$B$7:$R$2843,5,0)</f>
        <v>-1.4798</v>
      </c>
      <c r="E26" s="66">
        <f t="shared" si="0"/>
        <v>22</v>
      </c>
      <c r="F26" s="65">
        <f>VLOOKUP($A26,'Return Data'!$B$7:$R$2843,6,0)</f>
        <v>1.3975</v>
      </c>
      <c r="G26" s="66">
        <f t="shared" si="1"/>
        <v>19</v>
      </c>
      <c r="H26" s="65">
        <f>VLOOKUP($A26,'Return Data'!$B$7:$R$2843,7,0)</f>
        <v>1.5721000000000001</v>
      </c>
      <c r="I26" s="66">
        <f t="shared" si="2"/>
        <v>25</v>
      </c>
      <c r="J26" s="65">
        <f>VLOOKUP($A26,'Return Data'!$B$7:$R$2843,8,0)</f>
        <v>5.0716000000000001</v>
      </c>
      <c r="K26" s="66">
        <f t="shared" si="3"/>
        <v>2</v>
      </c>
      <c r="L26" s="65">
        <f>VLOOKUP($A26,'Return Data'!$B$7:$R$2843,9,0)</f>
        <v>8.3483999999999998</v>
      </c>
      <c r="M26" s="66">
        <f t="shared" si="4"/>
        <v>3</v>
      </c>
      <c r="N26" s="65">
        <f>VLOOKUP($A26,'Return Data'!$B$7:$R$2843,10,0)</f>
        <v>4.4114000000000004</v>
      </c>
      <c r="O26" s="66">
        <f t="shared" si="5"/>
        <v>3</v>
      </c>
      <c r="P26" s="65">
        <f>VLOOKUP($A26,'Return Data'!$B$7:$R$2843,11,0)</f>
        <v>4.5758999999999999</v>
      </c>
      <c r="Q26" s="66">
        <f t="shared" si="6"/>
        <v>3</v>
      </c>
      <c r="R26" s="65">
        <f>VLOOKUP($A26,'Return Data'!$B$7:$R$2843,12,0)</f>
        <v>4.9630000000000001</v>
      </c>
      <c r="S26" s="66">
        <f t="shared" si="7"/>
        <v>4</v>
      </c>
      <c r="T26" s="65">
        <f>VLOOKUP($A26,'Return Data'!$B$7:$R$2843,13,0)</f>
        <v>6.5404999999999998</v>
      </c>
      <c r="U26" s="66">
        <f t="shared" si="8"/>
        <v>11</v>
      </c>
      <c r="V26" s="65">
        <f>VLOOKUP($A26,'Return Data'!$B$7:$R$2843,17,0)</f>
        <v>6.3202999999999996</v>
      </c>
      <c r="W26" s="66">
        <f t="shared" si="9"/>
        <v>11</v>
      </c>
      <c r="X26" s="65">
        <f>VLOOKUP($A26,'Return Data'!$B$7:$R$2843,14,0)</f>
        <v>6.8455000000000004</v>
      </c>
      <c r="Y26" s="66">
        <f t="shared" si="10"/>
        <v>10</v>
      </c>
      <c r="Z26" s="65">
        <f>VLOOKUP($A26,'Return Data'!$B$7:$R$2843,16,0)</f>
        <v>7.9317000000000002</v>
      </c>
      <c r="AA26" s="67">
        <f t="shared" si="11"/>
        <v>5</v>
      </c>
    </row>
    <row r="27" spans="1:27" x14ac:dyDescent="0.3">
      <c r="A27" s="63" t="s">
        <v>1064</v>
      </c>
      <c r="B27" s="64">
        <f>VLOOKUP($A27,'Return Data'!$B$7:$R$2843,3,0)</f>
        <v>44302</v>
      </c>
      <c r="C27" s="65">
        <f>VLOOKUP($A27,'Return Data'!$B$7:$R$2843,4,0)</f>
        <v>23.3598</v>
      </c>
      <c r="D27" s="65">
        <f>VLOOKUP($A27,'Return Data'!$B$7:$R$2843,5,0)</f>
        <v>5.6258999999999997</v>
      </c>
      <c r="E27" s="66">
        <f t="shared" si="0"/>
        <v>2</v>
      </c>
      <c r="F27" s="65">
        <f>VLOOKUP($A27,'Return Data'!$B$7:$R$2843,6,0)</f>
        <v>1.3673999999999999</v>
      </c>
      <c r="G27" s="66">
        <f t="shared" si="1"/>
        <v>20</v>
      </c>
      <c r="H27" s="65">
        <f>VLOOKUP($A27,'Return Data'!$B$7:$R$2843,7,0)</f>
        <v>2.5459000000000001</v>
      </c>
      <c r="I27" s="66">
        <f t="shared" si="2"/>
        <v>13</v>
      </c>
      <c r="J27" s="65">
        <f>VLOOKUP($A27,'Return Data'!$B$7:$R$2843,8,0)</f>
        <v>2.17</v>
      </c>
      <c r="K27" s="66">
        <f t="shared" si="3"/>
        <v>25</v>
      </c>
      <c r="L27" s="65">
        <f>VLOOKUP($A27,'Return Data'!$B$7:$R$2843,9,0)</f>
        <v>3.9243999999999999</v>
      </c>
      <c r="M27" s="66">
        <f t="shared" si="4"/>
        <v>25</v>
      </c>
      <c r="N27" s="65">
        <f>VLOOKUP($A27,'Return Data'!$B$7:$R$2843,10,0)</f>
        <v>3.6034999999999999</v>
      </c>
      <c r="O27" s="66">
        <f t="shared" si="5"/>
        <v>11</v>
      </c>
      <c r="P27" s="65">
        <f>VLOOKUP($A27,'Return Data'!$B$7:$R$2843,11,0)</f>
        <v>3.9241000000000001</v>
      </c>
      <c r="Q27" s="66">
        <f t="shared" si="6"/>
        <v>8</v>
      </c>
      <c r="R27" s="65">
        <f>VLOOKUP($A27,'Return Data'!$B$7:$R$2843,12,0)</f>
        <v>4.5254000000000003</v>
      </c>
      <c r="S27" s="66">
        <f t="shared" si="7"/>
        <v>6</v>
      </c>
      <c r="T27" s="65">
        <f>VLOOKUP($A27,'Return Data'!$B$7:$R$2843,13,0)</f>
        <v>1.7276</v>
      </c>
      <c r="U27" s="66">
        <f t="shared" si="8"/>
        <v>25</v>
      </c>
      <c r="V27" s="65">
        <f>VLOOKUP($A27,'Return Data'!$B$7:$R$2843,17,0)</f>
        <v>-4.4269999999999996</v>
      </c>
      <c r="W27" s="66">
        <f t="shared" si="9"/>
        <v>24</v>
      </c>
      <c r="X27" s="65">
        <f>VLOOKUP($A27,'Return Data'!$B$7:$R$2843,14,0)</f>
        <v>-0.64249999999999996</v>
      </c>
      <c r="Y27" s="66">
        <f t="shared" si="10"/>
        <v>24</v>
      </c>
      <c r="Z27" s="65">
        <f>VLOOKUP($A27,'Return Data'!$B$7:$R$2843,16,0)</f>
        <v>6.3280000000000003</v>
      </c>
      <c r="AA27" s="67">
        <f t="shared" si="11"/>
        <v>21</v>
      </c>
    </row>
    <row r="28" spans="1:27" x14ac:dyDescent="0.3">
      <c r="A28" s="63" t="s">
        <v>1066</v>
      </c>
      <c r="B28" s="64">
        <f>VLOOKUP($A28,'Return Data'!$B$7:$R$2843,3,0)</f>
        <v>44302</v>
      </c>
      <c r="C28" s="65">
        <f>VLOOKUP($A28,'Return Data'!$B$7:$R$2843,4,0)</f>
        <v>2735.0859</v>
      </c>
      <c r="D28" s="65">
        <f>VLOOKUP($A28,'Return Data'!$B$7:$R$2843,5,0)</f>
        <v>-0.81399999999999995</v>
      </c>
      <c r="E28" s="66">
        <f t="shared" si="0"/>
        <v>18</v>
      </c>
      <c r="F28" s="65">
        <f>VLOOKUP($A28,'Return Data'!$B$7:$R$2843,6,0)</f>
        <v>0.98360000000000003</v>
      </c>
      <c r="G28" s="66">
        <f t="shared" si="1"/>
        <v>21</v>
      </c>
      <c r="H28" s="65">
        <f>VLOOKUP($A28,'Return Data'!$B$7:$R$2843,7,0)</f>
        <v>2.0611000000000002</v>
      </c>
      <c r="I28" s="66">
        <f t="shared" si="2"/>
        <v>19</v>
      </c>
      <c r="J28" s="65">
        <f>VLOOKUP($A28,'Return Data'!$B$7:$R$2843,8,0)</f>
        <v>3.3048000000000002</v>
      </c>
      <c r="K28" s="66">
        <f t="shared" si="3"/>
        <v>15</v>
      </c>
      <c r="L28" s="65">
        <f>VLOOKUP($A28,'Return Data'!$B$7:$R$2843,9,0)</f>
        <v>5.2347999999999999</v>
      </c>
      <c r="M28" s="66">
        <f t="shared" si="4"/>
        <v>19</v>
      </c>
      <c r="N28" s="65">
        <f>VLOOKUP($A28,'Return Data'!$B$7:$R$2843,10,0)</f>
        <v>3.5036</v>
      </c>
      <c r="O28" s="66">
        <f t="shared" si="5"/>
        <v>13</v>
      </c>
      <c r="P28" s="65">
        <f>VLOOKUP($A28,'Return Data'!$B$7:$R$2843,11,0)</f>
        <v>3.3824999999999998</v>
      </c>
      <c r="Q28" s="66">
        <f t="shared" si="6"/>
        <v>18</v>
      </c>
      <c r="R28" s="65">
        <f>VLOOKUP($A28,'Return Data'!$B$7:$R$2843,12,0)</f>
        <v>3.4624000000000001</v>
      </c>
      <c r="S28" s="66">
        <f t="shared" si="7"/>
        <v>22</v>
      </c>
      <c r="T28" s="65">
        <f>VLOOKUP($A28,'Return Data'!$B$7:$R$2843,13,0)</f>
        <v>4.0739000000000001</v>
      </c>
      <c r="U28" s="66">
        <f t="shared" si="8"/>
        <v>23</v>
      </c>
      <c r="V28" s="65">
        <f>VLOOKUP($A28,'Return Data'!$B$7:$R$2843,17,0)</f>
        <v>-3.5659000000000001</v>
      </c>
      <c r="W28" s="66">
        <f t="shared" si="9"/>
        <v>23</v>
      </c>
      <c r="X28" s="65">
        <f>VLOOKUP($A28,'Return Data'!$B$7:$R$2843,14,0)</f>
        <v>-0.51080000000000003</v>
      </c>
      <c r="Y28" s="66">
        <f t="shared" si="10"/>
        <v>23</v>
      </c>
      <c r="Z28" s="65">
        <f>VLOOKUP($A28,'Return Data'!$B$7:$R$2843,16,0)</f>
        <v>6.2496999999999998</v>
      </c>
      <c r="AA28" s="67">
        <f t="shared" si="11"/>
        <v>22</v>
      </c>
    </row>
    <row r="29" spans="1:27" x14ac:dyDescent="0.3">
      <c r="A29" s="63" t="s">
        <v>1068</v>
      </c>
      <c r="B29" s="64">
        <f>VLOOKUP($A29,'Return Data'!$B$7:$R$2843,3,0)</f>
        <v>44302</v>
      </c>
      <c r="C29" s="65">
        <f>VLOOKUP($A29,'Return Data'!$B$7:$R$2843,4,0)</f>
        <v>2754.6432</v>
      </c>
      <c r="D29" s="65">
        <f>VLOOKUP($A29,'Return Data'!$B$7:$R$2843,5,0)</f>
        <v>1.2363</v>
      </c>
      <c r="E29" s="66">
        <f t="shared" si="0"/>
        <v>13</v>
      </c>
      <c r="F29" s="65">
        <f>VLOOKUP($A29,'Return Data'!$B$7:$R$2843,6,0)</f>
        <v>2.9087000000000001</v>
      </c>
      <c r="G29" s="66">
        <f t="shared" si="1"/>
        <v>6</v>
      </c>
      <c r="H29" s="65">
        <f>VLOOKUP($A29,'Return Data'!$B$7:$R$2843,7,0)</f>
        <v>2.9714999999999998</v>
      </c>
      <c r="I29" s="66">
        <f t="shared" si="2"/>
        <v>8</v>
      </c>
      <c r="J29" s="65">
        <f>VLOOKUP($A29,'Return Data'!$B$7:$R$2843,8,0)</f>
        <v>3.5266000000000002</v>
      </c>
      <c r="K29" s="66">
        <f t="shared" si="3"/>
        <v>12</v>
      </c>
      <c r="L29" s="65">
        <f>VLOOKUP($A29,'Return Data'!$B$7:$R$2843,9,0)</f>
        <v>4.9039000000000001</v>
      </c>
      <c r="M29" s="66">
        <f t="shared" si="4"/>
        <v>21</v>
      </c>
      <c r="N29" s="65">
        <f>VLOOKUP($A29,'Return Data'!$B$7:$R$2843,10,0)</f>
        <v>2.9171</v>
      </c>
      <c r="O29" s="66">
        <f t="shared" si="5"/>
        <v>21</v>
      </c>
      <c r="P29" s="65">
        <f>VLOOKUP($A29,'Return Data'!$B$7:$R$2843,11,0)</f>
        <v>3.2881999999999998</v>
      </c>
      <c r="Q29" s="66">
        <f t="shared" si="6"/>
        <v>19</v>
      </c>
      <c r="R29" s="65">
        <f>VLOOKUP($A29,'Return Data'!$B$7:$R$2843,12,0)</f>
        <v>3.6084999999999998</v>
      </c>
      <c r="S29" s="66">
        <f t="shared" si="7"/>
        <v>21</v>
      </c>
      <c r="T29" s="65">
        <f>VLOOKUP($A29,'Return Data'!$B$7:$R$2843,13,0)</f>
        <v>5.8009000000000004</v>
      </c>
      <c r="U29" s="66">
        <f t="shared" si="8"/>
        <v>19</v>
      </c>
      <c r="V29" s="65">
        <f>VLOOKUP($A29,'Return Data'!$B$7:$R$2843,17,0)</f>
        <v>6.5921000000000003</v>
      </c>
      <c r="W29" s="66">
        <f t="shared" si="9"/>
        <v>9</v>
      </c>
      <c r="X29" s="65">
        <f>VLOOKUP($A29,'Return Data'!$B$7:$R$2843,14,0)</f>
        <v>6.9916999999999998</v>
      </c>
      <c r="Y29" s="66">
        <f t="shared" si="10"/>
        <v>9</v>
      </c>
      <c r="Z29" s="65">
        <f>VLOOKUP($A29,'Return Data'!$B$7:$R$2843,16,0)</f>
        <v>7.6567999999999996</v>
      </c>
      <c r="AA29" s="67">
        <f t="shared" si="11"/>
        <v>10</v>
      </c>
    </row>
    <row r="30" spans="1:27" x14ac:dyDescent="0.3">
      <c r="A30" s="63" t="s">
        <v>1071</v>
      </c>
      <c r="B30" s="64">
        <f>VLOOKUP($A30,'Return Data'!$B$7:$R$2843,3,0)</f>
        <v>44302</v>
      </c>
      <c r="C30" s="65">
        <f>VLOOKUP($A30,'Return Data'!$B$7:$R$2843,4,0)</f>
        <v>26.004999999999999</v>
      </c>
      <c r="D30" s="65">
        <f>VLOOKUP($A30,'Return Data'!$B$7:$R$2843,5,0)</f>
        <v>5.194</v>
      </c>
      <c r="E30" s="66">
        <f t="shared" si="0"/>
        <v>3</v>
      </c>
      <c r="F30" s="65">
        <f>VLOOKUP($A30,'Return Data'!$B$7:$R$2843,6,0)</f>
        <v>3.2645</v>
      </c>
      <c r="G30" s="66">
        <f t="shared" si="1"/>
        <v>5</v>
      </c>
      <c r="H30" s="65">
        <f>VLOOKUP($A30,'Return Data'!$B$7:$R$2843,7,0)</f>
        <v>3.2704</v>
      </c>
      <c r="I30" s="66">
        <f t="shared" si="2"/>
        <v>4</v>
      </c>
      <c r="J30" s="65">
        <f>VLOOKUP($A30,'Return Data'!$B$7:$R$2843,8,0)</f>
        <v>2.9864999999999999</v>
      </c>
      <c r="K30" s="66">
        <f t="shared" si="3"/>
        <v>21</v>
      </c>
      <c r="L30" s="65">
        <f>VLOOKUP($A30,'Return Data'!$B$7:$R$2843,9,0)</f>
        <v>4.7550999999999997</v>
      </c>
      <c r="M30" s="66">
        <f t="shared" si="4"/>
        <v>22</v>
      </c>
      <c r="N30" s="65">
        <f>VLOOKUP($A30,'Return Data'!$B$7:$R$2843,10,0)</f>
        <v>3.1291000000000002</v>
      </c>
      <c r="O30" s="66">
        <f t="shared" si="5"/>
        <v>18</v>
      </c>
      <c r="P30" s="65">
        <f>VLOOKUP($A30,'Return Data'!$B$7:$R$2843,11,0)</f>
        <v>3.09</v>
      </c>
      <c r="Q30" s="66">
        <f t="shared" si="6"/>
        <v>25</v>
      </c>
      <c r="R30" s="65">
        <f>VLOOKUP($A30,'Return Data'!$B$7:$R$2843,12,0)</f>
        <v>3.2799</v>
      </c>
      <c r="S30" s="66">
        <f t="shared" si="7"/>
        <v>25</v>
      </c>
      <c r="T30" s="65">
        <f>VLOOKUP($A30,'Return Data'!$B$7:$R$2843,13,0)</f>
        <v>5.3</v>
      </c>
      <c r="U30" s="66">
        <f t="shared" si="8"/>
        <v>22</v>
      </c>
      <c r="V30" s="65">
        <f>VLOOKUP($A30,'Return Data'!$B$7:$R$2843,17,0)</f>
        <v>0.94269999999999998</v>
      </c>
      <c r="W30" s="66">
        <f t="shared" si="9"/>
        <v>20</v>
      </c>
      <c r="X30" s="65">
        <f>VLOOKUP($A30,'Return Data'!$B$7:$R$2843,14,0)</f>
        <v>3.0081000000000002</v>
      </c>
      <c r="Y30" s="66">
        <f t="shared" si="10"/>
        <v>20</v>
      </c>
      <c r="Z30" s="65">
        <f>VLOOKUP($A30,'Return Data'!$B$7:$R$2843,16,0)</f>
        <v>7.0690999999999997</v>
      </c>
      <c r="AA30" s="67">
        <f t="shared" si="11"/>
        <v>18</v>
      </c>
    </row>
    <row r="31" spans="1:27" x14ac:dyDescent="0.3">
      <c r="A31" s="63" t="s">
        <v>1072</v>
      </c>
      <c r="B31" s="64">
        <f>VLOOKUP($A31,'Return Data'!$B$7:$R$2843,3,0)</f>
        <v>44302</v>
      </c>
      <c r="C31" s="65">
        <f>VLOOKUP($A31,'Return Data'!$B$7:$R$2843,4,0)</f>
        <v>3079.8503999999998</v>
      </c>
      <c r="D31" s="65">
        <f>VLOOKUP($A31,'Return Data'!$B$7:$R$2843,5,0)</f>
        <v>4.6249000000000002</v>
      </c>
      <c r="E31" s="66">
        <f t="shared" si="0"/>
        <v>4</v>
      </c>
      <c r="F31" s="65">
        <f>VLOOKUP($A31,'Return Data'!$B$7:$R$2843,6,0)</f>
        <v>2.8597000000000001</v>
      </c>
      <c r="G31" s="66">
        <f t="shared" si="1"/>
        <v>7</v>
      </c>
      <c r="H31" s="65">
        <f>VLOOKUP($A31,'Return Data'!$B$7:$R$2843,7,0)</f>
        <v>2.7299000000000002</v>
      </c>
      <c r="I31" s="66">
        <f t="shared" si="2"/>
        <v>11</v>
      </c>
      <c r="J31" s="65">
        <f>VLOOKUP($A31,'Return Data'!$B$7:$R$2843,8,0)</f>
        <v>3.9676</v>
      </c>
      <c r="K31" s="66">
        <f t="shared" si="3"/>
        <v>8</v>
      </c>
      <c r="L31" s="65">
        <f>VLOOKUP($A31,'Return Data'!$B$7:$R$2843,9,0)</f>
        <v>6.5057999999999998</v>
      </c>
      <c r="M31" s="66">
        <f t="shared" si="4"/>
        <v>9</v>
      </c>
      <c r="N31" s="65">
        <f>VLOOKUP($A31,'Return Data'!$B$7:$R$2843,10,0)</f>
        <v>3.5306999999999999</v>
      </c>
      <c r="O31" s="66">
        <f t="shared" si="5"/>
        <v>12</v>
      </c>
      <c r="P31" s="65">
        <f>VLOOKUP($A31,'Return Data'!$B$7:$R$2843,11,0)</f>
        <v>3.6877</v>
      </c>
      <c r="Q31" s="66">
        <f t="shared" si="6"/>
        <v>12</v>
      </c>
      <c r="R31" s="65">
        <f>VLOOKUP($A31,'Return Data'!$B$7:$R$2843,12,0)</f>
        <v>4.3238000000000003</v>
      </c>
      <c r="S31" s="66">
        <f t="shared" si="7"/>
        <v>9</v>
      </c>
      <c r="T31" s="65">
        <f>VLOOKUP($A31,'Return Data'!$B$7:$R$2843,13,0)</f>
        <v>6.577</v>
      </c>
      <c r="U31" s="66">
        <f t="shared" si="8"/>
        <v>10</v>
      </c>
      <c r="V31" s="65">
        <f>VLOOKUP($A31,'Return Data'!$B$7:$R$2843,17,0)</f>
        <v>3.9780000000000002</v>
      </c>
      <c r="W31" s="66">
        <f t="shared" si="9"/>
        <v>18</v>
      </c>
      <c r="X31" s="65">
        <f>VLOOKUP($A31,'Return Data'!$B$7:$R$2843,14,0)</f>
        <v>5.2232000000000003</v>
      </c>
      <c r="Y31" s="66">
        <f t="shared" si="10"/>
        <v>18</v>
      </c>
      <c r="Z31" s="65">
        <f>VLOOKUP($A31,'Return Data'!$B$7:$R$2843,16,0)</f>
        <v>7.4676</v>
      </c>
      <c r="AA31" s="67">
        <f t="shared" si="11"/>
        <v>14</v>
      </c>
    </row>
    <row r="32" spans="1:27" x14ac:dyDescent="0.3">
      <c r="A32" s="63" t="s">
        <v>1073</v>
      </c>
      <c r="B32" s="64">
        <f>VLOOKUP($A32,'Return Data'!$B$7:$R$2843,3,0)</f>
        <v>44302</v>
      </c>
      <c r="C32" s="65">
        <f>VLOOKUP($A32,'Return Data'!$B$7:$R$2843,4,0)</f>
        <v>31.121600000000001</v>
      </c>
      <c r="D32" s="65">
        <f>VLOOKUP($A32,'Return Data'!$B$7:$R$2843,5,0)</f>
        <v>0</v>
      </c>
      <c r="E32" s="66">
        <f t="shared" si="0"/>
        <v>16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-0.2162</v>
      </c>
      <c r="S32" s="66">
        <f t="shared" si="7"/>
        <v>26</v>
      </c>
      <c r="T32" s="65">
        <f>VLOOKUP($A32,'Return Data'!$B$7:$R$2843,13,0)</f>
        <v>-20.602699999999999</v>
      </c>
      <c r="U32" s="66">
        <f t="shared" si="8"/>
        <v>26</v>
      </c>
      <c r="V32" s="65"/>
      <c r="W32" s="66"/>
      <c r="X32" s="65"/>
      <c r="Y32" s="66"/>
      <c r="Z32" s="65">
        <f>VLOOKUP($A32,'Return Data'!$B$7:$R$2843,16,0)</f>
        <v>-19.331900000000001</v>
      </c>
      <c r="AA32" s="67">
        <f t="shared" si="11"/>
        <v>26</v>
      </c>
    </row>
    <row r="33" spans="1:27" x14ac:dyDescent="0.3">
      <c r="A33" s="63" t="s">
        <v>1077</v>
      </c>
      <c r="B33" s="64">
        <f>VLOOKUP($A33,'Return Data'!$B$7:$R$2843,3,0)</f>
        <v>44302</v>
      </c>
      <c r="C33" s="65">
        <f>VLOOKUP($A33,'Return Data'!$B$7:$R$2843,4,0)</f>
        <v>2620.1617999999999</v>
      </c>
      <c r="D33" s="65">
        <f>VLOOKUP($A33,'Return Data'!$B$7:$R$2843,5,0)</f>
        <v>1.9948999999999999</v>
      </c>
      <c r="E33" s="66">
        <f t="shared" si="0"/>
        <v>9</v>
      </c>
      <c r="F33" s="65">
        <f>VLOOKUP($A33,'Return Data'!$B$7:$R$2843,6,0)</f>
        <v>2.2946</v>
      </c>
      <c r="G33" s="66">
        <f t="shared" si="1"/>
        <v>11</v>
      </c>
      <c r="H33" s="65">
        <f>VLOOKUP($A33,'Return Data'!$B$7:$R$2843,7,0)</f>
        <v>2.8414000000000001</v>
      </c>
      <c r="I33" s="66">
        <f t="shared" si="2"/>
        <v>10</v>
      </c>
      <c r="J33" s="65">
        <f>VLOOKUP($A33,'Return Data'!$B$7:$R$2843,8,0)</f>
        <v>3.9386000000000001</v>
      </c>
      <c r="K33" s="66">
        <f t="shared" si="3"/>
        <v>10</v>
      </c>
      <c r="L33" s="65">
        <f>VLOOKUP($A33,'Return Data'!$B$7:$R$2843,9,0)</f>
        <v>6.2042000000000002</v>
      </c>
      <c r="M33" s="66">
        <f t="shared" si="4"/>
        <v>14</v>
      </c>
      <c r="N33" s="65">
        <f>VLOOKUP($A33,'Return Data'!$B$7:$R$2843,10,0)</f>
        <v>3.9594</v>
      </c>
      <c r="O33" s="66">
        <f t="shared" si="5"/>
        <v>4</v>
      </c>
      <c r="P33" s="65">
        <f>VLOOKUP($A33,'Return Data'!$B$7:$R$2843,11,0)</f>
        <v>3.7246000000000001</v>
      </c>
      <c r="Q33" s="66">
        <f t="shared" si="6"/>
        <v>10</v>
      </c>
      <c r="R33" s="65">
        <f>VLOOKUP($A33,'Return Data'!$B$7:$R$2843,12,0)</f>
        <v>4.0873999999999997</v>
      </c>
      <c r="S33" s="66">
        <f t="shared" si="7"/>
        <v>13</v>
      </c>
      <c r="T33" s="65">
        <f>VLOOKUP($A33,'Return Data'!$B$7:$R$2843,13,0)</f>
        <v>6.3564999999999996</v>
      </c>
      <c r="U33" s="66">
        <f t="shared" si="8"/>
        <v>13</v>
      </c>
      <c r="V33" s="65">
        <f>VLOOKUP($A33,'Return Data'!$B$7:$R$2843,17,0)</f>
        <v>0.66879999999999995</v>
      </c>
      <c r="W33" s="66">
        <f>RANK(V33,V$8:V$33,0)</f>
        <v>21</v>
      </c>
      <c r="X33" s="65">
        <f>VLOOKUP($A33,'Return Data'!$B$7:$R$2843,14,0)</f>
        <v>2.9110999999999998</v>
      </c>
      <c r="Y33" s="66">
        <f>RANK(X33,X$8:X$33,0)</f>
        <v>21</v>
      </c>
      <c r="Z33" s="65">
        <f>VLOOKUP($A33,'Return Data'!$B$7:$R$2843,16,0)</f>
        <v>7.1268000000000002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0.60750000000000004</v>
      </c>
      <c r="E35" s="74"/>
      <c r="F35" s="75">
        <f>AVERAGE(F8:F33)</f>
        <v>2.3790576923076925</v>
      </c>
      <c r="G35" s="74"/>
      <c r="H35" s="75">
        <f>AVERAGE(H8:H33)</f>
        <v>2.7920769230769227</v>
      </c>
      <c r="I35" s="74"/>
      <c r="J35" s="75">
        <f>AVERAGE(J8:J33)</f>
        <v>3.8169307692307699</v>
      </c>
      <c r="K35" s="74"/>
      <c r="L35" s="75">
        <f>AVERAGE(L8:L33)</f>
        <v>6.2731230769230768</v>
      </c>
      <c r="M35" s="74"/>
      <c r="N35" s="75">
        <f>AVERAGE(N8:N33)</f>
        <v>3.5781769230769238</v>
      </c>
      <c r="O35" s="74"/>
      <c r="P35" s="75">
        <f>AVERAGE(P8:P33)</f>
        <v>4.1851269230769237</v>
      </c>
      <c r="Q35" s="74"/>
      <c r="R35" s="75">
        <f>AVERAGE(R8:R33)</f>
        <v>5.8561884615384612</v>
      </c>
      <c r="S35" s="74"/>
      <c r="T35" s="75">
        <f>AVERAGE(T8:T33)</f>
        <v>6.7483923076923098</v>
      </c>
      <c r="U35" s="74"/>
      <c r="V35" s="75">
        <f>AVERAGE(V8:V33)</f>
        <v>3.7647120000000007</v>
      </c>
      <c r="W35" s="74"/>
      <c r="X35" s="75">
        <f>AVERAGE(X8:X33)</f>
        <v>4.933904000000001</v>
      </c>
      <c r="Y35" s="74"/>
      <c r="Z35" s="75">
        <f>AVERAGE(Z8:Z33)</f>
        <v>5.9937000000000005</v>
      </c>
      <c r="AA35" s="76"/>
    </row>
    <row r="36" spans="1:27" x14ac:dyDescent="0.3">
      <c r="A36" s="73" t="s">
        <v>28</v>
      </c>
      <c r="B36" s="74"/>
      <c r="C36" s="74"/>
      <c r="D36" s="75">
        <f>MIN(D8:D33)</f>
        <v>-9.4657</v>
      </c>
      <c r="E36" s="74"/>
      <c r="F36" s="75">
        <f>MIN(F8:F33)</f>
        <v>0</v>
      </c>
      <c r="G36" s="74"/>
      <c r="H36" s="75">
        <f>MIN(H8:H33)</f>
        <v>0</v>
      </c>
      <c r="I36" s="74"/>
      <c r="J36" s="75">
        <f>MIN(J8:J33)</f>
        <v>0</v>
      </c>
      <c r="K36" s="74"/>
      <c r="L36" s="75">
        <f>MIN(L8:L33)</f>
        <v>0</v>
      </c>
      <c r="M36" s="74"/>
      <c r="N36" s="75">
        <f>MIN(N8:N33)</f>
        <v>0</v>
      </c>
      <c r="O36" s="74"/>
      <c r="P36" s="75">
        <f>MIN(P8:P33)</f>
        <v>0</v>
      </c>
      <c r="Q36" s="74"/>
      <c r="R36" s="75">
        <f>MIN(R8:R33)</f>
        <v>-0.2162</v>
      </c>
      <c r="S36" s="74"/>
      <c r="T36" s="75">
        <f>MIN(T8:T33)</f>
        <v>-20.602699999999999</v>
      </c>
      <c r="U36" s="74"/>
      <c r="V36" s="75">
        <f>MIN(V8:V33)</f>
        <v>-15.307</v>
      </c>
      <c r="W36" s="74"/>
      <c r="X36" s="75">
        <f>MIN(X8:X33)</f>
        <v>-8.6029</v>
      </c>
      <c r="Y36" s="74"/>
      <c r="Z36" s="75">
        <f>MIN(Z8:Z33)</f>
        <v>-19.331900000000001</v>
      </c>
      <c r="AA36" s="76"/>
    </row>
    <row r="37" spans="1:27" ht="15" thickBot="1" x14ac:dyDescent="0.35">
      <c r="A37" s="77" t="s">
        <v>29</v>
      </c>
      <c r="B37" s="78"/>
      <c r="C37" s="78"/>
      <c r="D37" s="79">
        <f>MAX(D8:D33)</f>
        <v>8.0456000000000003</v>
      </c>
      <c r="E37" s="78"/>
      <c r="F37" s="79">
        <f>MAX(F8:F33)</f>
        <v>12.0924</v>
      </c>
      <c r="G37" s="78"/>
      <c r="H37" s="79">
        <f>MAX(H8:H33)</f>
        <v>11.8408</v>
      </c>
      <c r="I37" s="78"/>
      <c r="J37" s="79">
        <f>MAX(J8:J33)</f>
        <v>13.6722</v>
      </c>
      <c r="K37" s="78"/>
      <c r="L37" s="79">
        <f>MAX(L8:L33)</f>
        <v>14.3172</v>
      </c>
      <c r="M37" s="78"/>
      <c r="N37" s="79">
        <f>MAX(N8:N33)</f>
        <v>10.383900000000001</v>
      </c>
      <c r="O37" s="78"/>
      <c r="P37" s="79">
        <f>MAX(P8:P33)</f>
        <v>14.7423</v>
      </c>
      <c r="Q37" s="78"/>
      <c r="R37" s="79">
        <f>MAX(R8:R33)</f>
        <v>45.6145</v>
      </c>
      <c r="S37" s="78"/>
      <c r="T37" s="79">
        <f>MAX(T8:T33)</f>
        <v>26.856000000000002</v>
      </c>
      <c r="U37" s="78"/>
      <c r="V37" s="79">
        <f>MAX(V8:V33)</f>
        <v>7.6166</v>
      </c>
      <c r="W37" s="78"/>
      <c r="X37" s="79">
        <f>MAX(X8:X33)</f>
        <v>7.5965999999999996</v>
      </c>
      <c r="Y37" s="78"/>
      <c r="Z37" s="79">
        <f>MAX(Z8:Z33)</f>
        <v>8.2218999999999998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1596</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1508</v>
      </c>
      <c r="B8" s="64">
        <f>VLOOKUP($A8,'Return Data'!$B$7:$R$2843,3,0)</f>
        <v>44302</v>
      </c>
      <c r="C8" s="65">
        <f>VLOOKUP($A8,'Return Data'!$B$7:$R$2843,4,0)</f>
        <v>427.59269999999998</v>
      </c>
      <c r="D8" s="65">
        <f>VLOOKUP($A8,'Return Data'!$B$7:$R$2843,5,0)</f>
        <v>4.3113000000000001</v>
      </c>
      <c r="E8" s="66">
        <f t="shared" ref="E8:E36" si="0">RANK(D8,D$8:D$36,0)</f>
        <v>17</v>
      </c>
      <c r="F8" s="65">
        <f>VLOOKUP($A8,'Return Data'!$B$7:$R$2843,6,0)</f>
        <v>2.9054000000000002</v>
      </c>
      <c r="G8" s="66">
        <f t="shared" ref="G8:G36" si="1">RANK(F8,F$8:F$36,0)</f>
        <v>25</v>
      </c>
      <c r="H8" s="65">
        <f>VLOOKUP($A8,'Return Data'!$B$7:$R$2843,7,0)</f>
        <v>3.0419</v>
      </c>
      <c r="I8" s="66">
        <f t="shared" ref="I8:I36" si="2">RANK(H8,H$8:H$36,0)</f>
        <v>23</v>
      </c>
      <c r="J8" s="65">
        <f>VLOOKUP($A8,'Return Data'!$B$7:$R$2843,8,0)</f>
        <v>4.0431999999999997</v>
      </c>
      <c r="K8" s="66">
        <f t="shared" ref="K8:K36" si="3">RANK(J8,J$8:J$36,0)</f>
        <v>7</v>
      </c>
      <c r="L8" s="65">
        <f>VLOOKUP($A8,'Return Data'!$B$7:$R$2843,9,0)</f>
        <v>5.9715999999999996</v>
      </c>
      <c r="M8" s="66">
        <f t="shared" ref="M8:M36" si="4">RANK(L8,L$8:L$36,0)</f>
        <v>3</v>
      </c>
      <c r="N8" s="65">
        <f>VLOOKUP($A8,'Return Data'!$B$7:$R$2843,10,0)</f>
        <v>4.0811999999999999</v>
      </c>
      <c r="O8" s="66">
        <f t="shared" ref="O8:O36" si="5">RANK(N8,N$8:N$36,0)</f>
        <v>7</v>
      </c>
      <c r="P8" s="65">
        <f>VLOOKUP($A8,'Return Data'!$B$7:$R$2843,11,0)</f>
        <v>4.1524000000000001</v>
      </c>
      <c r="Q8" s="66">
        <f t="shared" ref="Q8:Q36" si="6">RANK(P8,P$8:P$36,0)</f>
        <v>8</v>
      </c>
      <c r="R8" s="65">
        <f>VLOOKUP($A8,'Return Data'!$B$7:$R$2843,12,0)</f>
        <v>4.7084999999999999</v>
      </c>
      <c r="S8" s="66">
        <f t="shared" ref="S8:S17" si="7">RANK(R8,R$8:R$36,0)</f>
        <v>4</v>
      </c>
      <c r="T8" s="65">
        <f>VLOOKUP($A8,'Return Data'!$B$7:$R$2843,13,0)</f>
        <v>6.6538000000000004</v>
      </c>
      <c r="U8" s="66">
        <f t="shared" ref="U8:U16" si="8">RANK(T8,T$8:T$36,0)</f>
        <v>3</v>
      </c>
      <c r="V8" s="65">
        <f>VLOOKUP($A8,'Return Data'!$B$7:$R$2843,17,0)</f>
        <v>7.0609999999999999</v>
      </c>
      <c r="W8" s="66">
        <f t="shared" ref="W8:W32" si="9">RANK(V8,V$8:V$36,0)</f>
        <v>3</v>
      </c>
      <c r="X8" s="65">
        <f>VLOOKUP($A8,'Return Data'!$B$7:$R$2843,14,0)</f>
        <v>7.4034000000000004</v>
      </c>
      <c r="Y8" s="66">
        <f t="shared" ref="Y8:Y32" si="10">RANK(X8,X$8:X$36,0)</f>
        <v>3</v>
      </c>
      <c r="Z8" s="65">
        <f>VLOOKUP($A8,'Return Data'!$B$7:$R$2843,16,0)</f>
        <v>8.3934999999999995</v>
      </c>
      <c r="AA8" s="67">
        <f t="shared" ref="AA8:AA36" si="11">RANK(Z8,Z$8:Z$36,0)</f>
        <v>4</v>
      </c>
    </row>
    <row r="9" spans="1:27" x14ac:dyDescent="0.3">
      <c r="A9" s="63" t="s">
        <v>1510</v>
      </c>
      <c r="B9" s="64">
        <f>VLOOKUP($A9,'Return Data'!$B$7:$R$2843,3,0)</f>
        <v>44302</v>
      </c>
      <c r="C9" s="65">
        <f>VLOOKUP($A9,'Return Data'!$B$7:$R$2843,4,0)</f>
        <v>11.987</v>
      </c>
      <c r="D9" s="65">
        <f>VLOOKUP($A9,'Return Data'!$B$7:$R$2843,5,0)</f>
        <v>3.3498000000000001</v>
      </c>
      <c r="E9" s="66">
        <f t="shared" si="0"/>
        <v>21</v>
      </c>
      <c r="F9" s="65">
        <f>VLOOKUP($A9,'Return Data'!$B$7:$R$2843,6,0)</f>
        <v>3.6554000000000002</v>
      </c>
      <c r="G9" s="66">
        <f t="shared" si="1"/>
        <v>18</v>
      </c>
      <c r="H9" s="65">
        <f>VLOOKUP($A9,'Return Data'!$B$7:$R$2843,7,0)</f>
        <v>3.6564999999999999</v>
      </c>
      <c r="I9" s="66">
        <f t="shared" si="2"/>
        <v>14</v>
      </c>
      <c r="J9" s="65">
        <f>VLOOKUP($A9,'Return Data'!$B$7:$R$2843,8,0)</f>
        <v>4.5384000000000002</v>
      </c>
      <c r="K9" s="66">
        <f t="shared" si="3"/>
        <v>4</v>
      </c>
      <c r="L9" s="65">
        <f>VLOOKUP($A9,'Return Data'!$B$7:$R$2843,9,0)</f>
        <v>5.4966999999999997</v>
      </c>
      <c r="M9" s="66">
        <f t="shared" si="4"/>
        <v>6</v>
      </c>
      <c r="N9" s="65">
        <f>VLOOKUP($A9,'Return Data'!$B$7:$R$2843,10,0)</f>
        <v>4.3464</v>
      </c>
      <c r="O9" s="66">
        <f t="shared" si="5"/>
        <v>5</v>
      </c>
      <c r="P9" s="65">
        <f>VLOOKUP($A9,'Return Data'!$B$7:$R$2843,11,0)</f>
        <v>4.3852000000000002</v>
      </c>
      <c r="Q9" s="66">
        <f t="shared" si="6"/>
        <v>5</v>
      </c>
      <c r="R9" s="65">
        <f>VLOOKUP($A9,'Return Data'!$B$7:$R$2843,12,0)</f>
        <v>4.6628999999999996</v>
      </c>
      <c r="S9" s="66">
        <f t="shared" si="7"/>
        <v>5</v>
      </c>
      <c r="T9" s="65">
        <f>VLOOKUP($A9,'Return Data'!$B$7:$R$2843,13,0)</f>
        <v>5.5640000000000001</v>
      </c>
      <c r="U9" s="66">
        <f t="shared" si="8"/>
        <v>7</v>
      </c>
      <c r="V9" s="65">
        <f>VLOOKUP($A9,'Return Data'!$B$7:$R$2843,17,0)</f>
        <v>6.6439000000000004</v>
      </c>
      <c r="W9" s="66">
        <f t="shared" si="9"/>
        <v>4</v>
      </c>
      <c r="X9" s="65"/>
      <c r="Y9" s="66"/>
      <c r="Z9" s="65">
        <f>VLOOKUP($A9,'Return Data'!$B$7:$R$2843,16,0)</f>
        <v>7.2194000000000003</v>
      </c>
      <c r="AA9" s="67">
        <f t="shared" si="11"/>
        <v>16</v>
      </c>
    </row>
    <row r="10" spans="1:27" x14ac:dyDescent="0.3">
      <c r="A10" s="63" t="s">
        <v>1513</v>
      </c>
      <c r="B10" s="64">
        <f>VLOOKUP($A10,'Return Data'!$B$7:$R$2843,3,0)</f>
        <v>44302</v>
      </c>
      <c r="C10" s="65">
        <f>VLOOKUP($A10,'Return Data'!$B$7:$R$2843,4,0)</f>
        <v>1203.9671000000001</v>
      </c>
      <c r="D10" s="65">
        <f>VLOOKUP($A10,'Return Data'!$B$7:$R$2843,5,0)</f>
        <v>1.9948999999999999</v>
      </c>
      <c r="E10" s="66">
        <f t="shared" si="0"/>
        <v>26</v>
      </c>
      <c r="F10" s="65">
        <f>VLOOKUP($A10,'Return Data'!$B$7:$R$2843,6,0)</f>
        <v>2.9098000000000002</v>
      </c>
      <c r="G10" s="66">
        <f t="shared" si="1"/>
        <v>24</v>
      </c>
      <c r="H10" s="65">
        <f>VLOOKUP($A10,'Return Data'!$B$7:$R$2843,7,0)</f>
        <v>3.4912999999999998</v>
      </c>
      <c r="I10" s="66">
        <f t="shared" si="2"/>
        <v>16</v>
      </c>
      <c r="J10" s="65">
        <f>VLOOKUP($A10,'Return Data'!$B$7:$R$2843,8,0)</f>
        <v>4.1159999999999997</v>
      </c>
      <c r="K10" s="66">
        <f t="shared" si="3"/>
        <v>6</v>
      </c>
      <c r="L10" s="65">
        <f>VLOOKUP($A10,'Return Data'!$B$7:$R$2843,9,0)</f>
        <v>5.4919000000000002</v>
      </c>
      <c r="M10" s="66">
        <f t="shared" si="4"/>
        <v>7</v>
      </c>
      <c r="N10" s="65">
        <f>VLOOKUP($A10,'Return Data'!$B$7:$R$2843,10,0)</f>
        <v>4.0002000000000004</v>
      </c>
      <c r="O10" s="66">
        <f t="shared" si="5"/>
        <v>9</v>
      </c>
      <c r="P10" s="65">
        <f>VLOOKUP($A10,'Return Data'!$B$7:$R$2843,11,0)</f>
        <v>3.6619000000000002</v>
      </c>
      <c r="Q10" s="66">
        <f t="shared" si="6"/>
        <v>15</v>
      </c>
      <c r="R10" s="65">
        <f>VLOOKUP($A10,'Return Data'!$B$7:$R$2843,12,0)</f>
        <v>3.8201000000000001</v>
      </c>
      <c r="S10" s="66">
        <f t="shared" si="7"/>
        <v>17</v>
      </c>
      <c r="T10" s="65">
        <f>VLOOKUP($A10,'Return Data'!$B$7:$R$2843,13,0)</f>
        <v>4.8099999999999996</v>
      </c>
      <c r="U10" s="66">
        <f t="shared" si="8"/>
        <v>19</v>
      </c>
      <c r="V10" s="65">
        <f>VLOOKUP($A10,'Return Data'!$B$7:$R$2843,17,0)</f>
        <v>5.8678999999999997</v>
      </c>
      <c r="W10" s="66">
        <f t="shared" si="9"/>
        <v>13</v>
      </c>
      <c r="X10" s="65"/>
      <c r="Y10" s="66"/>
      <c r="Z10" s="65">
        <f>VLOOKUP($A10,'Return Data'!$B$7:$R$2843,16,0)</f>
        <v>6.6653000000000002</v>
      </c>
      <c r="AA10" s="67">
        <f t="shared" si="11"/>
        <v>20</v>
      </c>
    </row>
    <row r="11" spans="1:27" x14ac:dyDescent="0.3">
      <c r="A11" s="63" t="s">
        <v>1514</v>
      </c>
      <c r="B11" s="64">
        <f>VLOOKUP($A11,'Return Data'!$B$7:$R$2843,3,0)</f>
        <v>44302</v>
      </c>
      <c r="C11" s="65">
        <f>VLOOKUP($A11,'Return Data'!$B$7:$R$2843,4,0)</f>
        <v>2572.9584</v>
      </c>
      <c r="D11" s="65">
        <f>VLOOKUP($A11,'Return Data'!$B$7:$R$2843,5,0)</f>
        <v>6.2840999999999996</v>
      </c>
      <c r="E11" s="66">
        <f t="shared" si="0"/>
        <v>7</v>
      </c>
      <c r="F11" s="65">
        <f>VLOOKUP($A11,'Return Data'!$B$7:$R$2843,6,0)</f>
        <v>3.6909000000000001</v>
      </c>
      <c r="G11" s="66">
        <f t="shared" si="1"/>
        <v>17</v>
      </c>
      <c r="H11" s="65">
        <f>VLOOKUP($A11,'Return Data'!$B$7:$R$2843,7,0)</f>
        <v>3.5419999999999998</v>
      </c>
      <c r="I11" s="66">
        <f t="shared" si="2"/>
        <v>15</v>
      </c>
      <c r="J11" s="65">
        <f>VLOOKUP($A11,'Return Data'!$B$7:$R$2843,8,0)</f>
        <v>2.8668</v>
      </c>
      <c r="K11" s="66">
        <f t="shared" si="3"/>
        <v>27</v>
      </c>
      <c r="L11" s="65">
        <f>VLOOKUP($A11,'Return Data'!$B$7:$R$2843,9,0)</f>
        <v>4.3753000000000002</v>
      </c>
      <c r="M11" s="66">
        <f t="shared" si="4"/>
        <v>18</v>
      </c>
      <c r="N11" s="65">
        <f>VLOOKUP($A11,'Return Data'!$B$7:$R$2843,10,0)</f>
        <v>3.4561999999999999</v>
      </c>
      <c r="O11" s="66">
        <f t="shared" si="5"/>
        <v>23</v>
      </c>
      <c r="P11" s="65">
        <f>VLOOKUP($A11,'Return Data'!$B$7:$R$2843,11,0)</f>
        <v>3.2810000000000001</v>
      </c>
      <c r="Q11" s="66">
        <f t="shared" si="6"/>
        <v>24</v>
      </c>
      <c r="R11" s="65">
        <f>VLOOKUP($A11,'Return Data'!$B$7:$R$2843,12,0)</f>
        <v>3.5249000000000001</v>
      </c>
      <c r="S11" s="66">
        <f t="shared" si="7"/>
        <v>21</v>
      </c>
      <c r="T11" s="65">
        <f>VLOOKUP($A11,'Return Data'!$B$7:$R$2843,13,0)</f>
        <v>4.5359999999999996</v>
      </c>
      <c r="U11" s="66">
        <f t="shared" si="8"/>
        <v>20</v>
      </c>
      <c r="V11" s="65">
        <f>VLOOKUP($A11,'Return Data'!$B$7:$R$2843,17,0)</f>
        <v>5.7309000000000001</v>
      </c>
      <c r="W11" s="66">
        <f t="shared" si="9"/>
        <v>15</v>
      </c>
      <c r="X11" s="65">
        <f>VLOOKUP($A11,'Return Data'!$B$7:$R$2843,14,0)</f>
        <v>6.4340999999999999</v>
      </c>
      <c r="Y11" s="66">
        <f t="shared" si="10"/>
        <v>10</v>
      </c>
      <c r="Z11" s="65">
        <f>VLOOKUP($A11,'Return Data'!$B$7:$R$2843,16,0)</f>
        <v>8.0975000000000001</v>
      </c>
      <c r="AA11" s="67">
        <f t="shared" si="11"/>
        <v>5</v>
      </c>
    </row>
    <row r="12" spans="1:27" x14ac:dyDescent="0.3">
      <c r="A12" s="63" t="s">
        <v>1516</v>
      </c>
      <c r="B12" s="64">
        <f>VLOOKUP($A12,'Return Data'!$B$7:$R$2843,3,0)</f>
        <v>44302</v>
      </c>
      <c r="C12" s="65">
        <f>VLOOKUP($A12,'Return Data'!$B$7:$R$2843,4,0)</f>
        <v>3169.6707999999999</v>
      </c>
      <c r="D12" s="65">
        <f>VLOOKUP($A12,'Return Data'!$B$7:$R$2843,5,0)</f>
        <v>6.2263000000000002</v>
      </c>
      <c r="E12" s="66">
        <f t="shared" si="0"/>
        <v>8</v>
      </c>
      <c r="F12" s="65">
        <f>VLOOKUP($A12,'Return Data'!$B$7:$R$2843,6,0)</f>
        <v>3.9283999999999999</v>
      </c>
      <c r="G12" s="66">
        <f t="shared" si="1"/>
        <v>16</v>
      </c>
      <c r="H12" s="65">
        <f>VLOOKUP($A12,'Return Data'!$B$7:$R$2843,7,0)</f>
        <v>3.4746999999999999</v>
      </c>
      <c r="I12" s="66">
        <f t="shared" si="2"/>
        <v>17</v>
      </c>
      <c r="J12" s="65">
        <f>VLOOKUP($A12,'Return Data'!$B$7:$R$2843,8,0)</f>
        <v>2.9828999999999999</v>
      </c>
      <c r="K12" s="66">
        <f t="shared" si="3"/>
        <v>24</v>
      </c>
      <c r="L12" s="65">
        <f>VLOOKUP($A12,'Return Data'!$B$7:$R$2843,9,0)</f>
        <v>3.9388999999999998</v>
      </c>
      <c r="M12" s="66">
        <f t="shared" si="4"/>
        <v>22</v>
      </c>
      <c r="N12" s="65">
        <f>VLOOKUP($A12,'Return Data'!$B$7:$R$2843,10,0)</f>
        <v>3.3024</v>
      </c>
      <c r="O12" s="66">
        <f t="shared" si="5"/>
        <v>25</v>
      </c>
      <c r="P12" s="65">
        <f>VLOOKUP($A12,'Return Data'!$B$7:$R$2843,11,0)</f>
        <v>3.1762999999999999</v>
      </c>
      <c r="Q12" s="66">
        <f t="shared" si="6"/>
        <v>25</v>
      </c>
      <c r="R12" s="65">
        <f>VLOOKUP($A12,'Return Data'!$B$7:$R$2843,12,0)</f>
        <v>3.2526999999999999</v>
      </c>
      <c r="S12" s="66">
        <f t="shared" si="7"/>
        <v>25</v>
      </c>
      <c r="T12" s="65">
        <f>VLOOKUP($A12,'Return Data'!$B$7:$R$2843,13,0)</f>
        <v>4.3765000000000001</v>
      </c>
      <c r="U12" s="66">
        <f t="shared" si="8"/>
        <v>21</v>
      </c>
      <c r="V12" s="65">
        <f>VLOOKUP($A12,'Return Data'!$B$7:$R$2843,17,0)</f>
        <v>5.5015000000000001</v>
      </c>
      <c r="W12" s="66">
        <f t="shared" si="9"/>
        <v>16</v>
      </c>
      <c r="X12" s="65">
        <f>VLOOKUP($A12,'Return Data'!$B$7:$R$2843,14,0)</f>
        <v>5.9673999999999996</v>
      </c>
      <c r="Y12" s="66">
        <f t="shared" si="10"/>
        <v>12</v>
      </c>
      <c r="Z12" s="65">
        <f>VLOOKUP($A12,'Return Data'!$B$7:$R$2843,16,0)</f>
        <v>7.4542000000000002</v>
      </c>
      <c r="AA12" s="67">
        <f t="shared" si="11"/>
        <v>14</v>
      </c>
    </row>
    <row r="13" spans="1:27" x14ac:dyDescent="0.3">
      <c r="A13" s="63" t="s">
        <v>1518</v>
      </c>
      <c r="B13" s="64">
        <f>VLOOKUP($A13,'Return Data'!$B$7:$R$2843,3,0)</f>
        <v>44302</v>
      </c>
      <c r="C13" s="65">
        <f>VLOOKUP($A13,'Return Data'!$B$7:$R$2843,4,0)</f>
        <v>2858.6181999999999</v>
      </c>
      <c r="D13" s="65">
        <f>VLOOKUP($A13,'Return Data'!$B$7:$R$2843,5,0)</f>
        <v>8.0957000000000008</v>
      </c>
      <c r="E13" s="66">
        <f t="shared" si="0"/>
        <v>2</v>
      </c>
      <c r="F13" s="65">
        <f>VLOOKUP($A13,'Return Data'!$B$7:$R$2843,6,0)</f>
        <v>4.9153000000000002</v>
      </c>
      <c r="G13" s="66">
        <f t="shared" si="1"/>
        <v>4</v>
      </c>
      <c r="H13" s="65">
        <f>VLOOKUP($A13,'Return Data'!$B$7:$R$2843,7,0)</f>
        <v>4.0472999999999999</v>
      </c>
      <c r="I13" s="66">
        <f t="shared" si="2"/>
        <v>7</v>
      </c>
      <c r="J13" s="65">
        <f>VLOOKUP($A13,'Return Data'!$B$7:$R$2843,8,0)</f>
        <v>3.4413999999999998</v>
      </c>
      <c r="K13" s="66">
        <f t="shared" si="3"/>
        <v>17</v>
      </c>
      <c r="L13" s="65">
        <f>VLOOKUP($A13,'Return Data'!$B$7:$R$2843,9,0)</f>
        <v>4.7994000000000003</v>
      </c>
      <c r="M13" s="66">
        <f t="shared" si="4"/>
        <v>13</v>
      </c>
      <c r="N13" s="65">
        <f>VLOOKUP($A13,'Return Data'!$B$7:$R$2843,10,0)</f>
        <v>3.8024</v>
      </c>
      <c r="O13" s="66">
        <f t="shared" si="5"/>
        <v>14</v>
      </c>
      <c r="P13" s="65">
        <f>VLOOKUP($A13,'Return Data'!$B$7:$R$2843,11,0)</f>
        <v>3.6278000000000001</v>
      </c>
      <c r="Q13" s="66">
        <f t="shared" si="6"/>
        <v>18</v>
      </c>
      <c r="R13" s="65">
        <f>VLOOKUP($A13,'Return Data'!$B$7:$R$2843,12,0)</f>
        <v>3.7949000000000002</v>
      </c>
      <c r="S13" s="66">
        <f t="shared" si="7"/>
        <v>18</v>
      </c>
      <c r="T13" s="65">
        <f>VLOOKUP($A13,'Return Data'!$B$7:$R$2843,13,0)</f>
        <v>4.8418000000000001</v>
      </c>
      <c r="U13" s="66">
        <f t="shared" si="8"/>
        <v>18</v>
      </c>
      <c r="V13" s="65">
        <f>VLOOKUP($A13,'Return Data'!$B$7:$R$2843,17,0)</f>
        <v>6.0175000000000001</v>
      </c>
      <c r="W13" s="66">
        <f t="shared" si="9"/>
        <v>12</v>
      </c>
      <c r="X13" s="65">
        <f>VLOOKUP($A13,'Return Data'!$B$7:$R$2843,14,0)</f>
        <v>6.0282999999999998</v>
      </c>
      <c r="Y13" s="66">
        <f t="shared" si="10"/>
        <v>11</v>
      </c>
      <c r="Z13" s="65">
        <f>VLOOKUP($A13,'Return Data'!$B$7:$R$2843,16,0)</f>
        <v>7.5838000000000001</v>
      </c>
      <c r="AA13" s="67">
        <f t="shared" si="11"/>
        <v>12</v>
      </c>
    </row>
    <row r="14" spans="1:27" x14ac:dyDescent="0.3">
      <c r="A14" s="63" t="s">
        <v>1520</v>
      </c>
      <c r="B14" s="64">
        <f>VLOOKUP($A14,'Return Data'!$B$7:$R$2843,3,0)</f>
        <v>44302</v>
      </c>
      <c r="C14" s="65">
        <f>VLOOKUP($A14,'Return Data'!$B$7:$R$2843,4,0)</f>
        <v>2314.8036000000002</v>
      </c>
      <c r="D14" s="65">
        <f>VLOOKUP($A14,'Return Data'!$B$7:$R$2843,5,0)</f>
        <v>3.0230000000000001</v>
      </c>
      <c r="E14" s="66">
        <f t="shared" si="0"/>
        <v>22</v>
      </c>
      <c r="F14" s="65">
        <f>VLOOKUP($A14,'Return Data'!$B$7:$R$2843,6,0)</f>
        <v>2.2774999999999999</v>
      </c>
      <c r="G14" s="66">
        <f t="shared" si="1"/>
        <v>27</v>
      </c>
      <c r="H14" s="65">
        <f>VLOOKUP($A14,'Return Data'!$B$7:$R$2843,7,0)</f>
        <v>2.4449999999999998</v>
      </c>
      <c r="I14" s="66">
        <f t="shared" si="2"/>
        <v>27</v>
      </c>
      <c r="J14" s="65">
        <f>VLOOKUP($A14,'Return Data'!$B$7:$R$2843,8,0)</f>
        <v>2.8725000000000001</v>
      </c>
      <c r="K14" s="66">
        <f t="shared" si="3"/>
        <v>26</v>
      </c>
      <c r="L14" s="65">
        <f>VLOOKUP($A14,'Return Data'!$B$7:$R$2843,9,0)</f>
        <v>3.5783</v>
      </c>
      <c r="M14" s="66">
        <f t="shared" si="4"/>
        <v>25</v>
      </c>
      <c r="N14" s="65">
        <f>VLOOKUP($A14,'Return Data'!$B$7:$R$2843,10,0)</f>
        <v>2.7484000000000002</v>
      </c>
      <c r="O14" s="66">
        <f t="shared" si="5"/>
        <v>27</v>
      </c>
      <c r="P14" s="65">
        <f>VLOOKUP($A14,'Return Data'!$B$7:$R$2843,11,0)</f>
        <v>2.7004999999999999</v>
      </c>
      <c r="Q14" s="66">
        <f t="shared" si="6"/>
        <v>27</v>
      </c>
      <c r="R14" s="65">
        <f>VLOOKUP($A14,'Return Data'!$B$7:$R$2843,12,0)</f>
        <v>2.89</v>
      </c>
      <c r="S14" s="66">
        <f t="shared" si="7"/>
        <v>27</v>
      </c>
      <c r="T14" s="65">
        <f>VLOOKUP($A14,'Return Data'!$B$7:$R$2843,13,0)</f>
        <v>3.8372999999999999</v>
      </c>
      <c r="U14" s="66">
        <f t="shared" si="8"/>
        <v>24</v>
      </c>
      <c r="V14" s="65">
        <f>VLOOKUP($A14,'Return Data'!$B$7:$R$2843,17,0)</f>
        <v>5.0583999999999998</v>
      </c>
      <c r="W14" s="66">
        <f t="shared" si="9"/>
        <v>18</v>
      </c>
      <c r="X14" s="65">
        <f>VLOOKUP($A14,'Return Data'!$B$7:$R$2843,14,0)</f>
        <v>5.8983999999999996</v>
      </c>
      <c r="Y14" s="66">
        <f t="shared" si="10"/>
        <v>13</v>
      </c>
      <c r="Z14" s="65">
        <f>VLOOKUP($A14,'Return Data'!$B$7:$R$2843,16,0)</f>
        <v>7.5354000000000001</v>
      </c>
      <c r="AA14" s="67">
        <f t="shared" si="11"/>
        <v>13</v>
      </c>
    </row>
    <row r="15" spans="1:27" x14ac:dyDescent="0.3">
      <c r="A15" s="63" t="s">
        <v>1525</v>
      </c>
      <c r="B15" s="64">
        <f>VLOOKUP($A15,'Return Data'!$B$7:$R$2843,3,0)</f>
        <v>44302</v>
      </c>
      <c r="C15" s="65">
        <f>VLOOKUP($A15,'Return Data'!$B$7:$R$2843,4,0)</f>
        <v>30.037600000000001</v>
      </c>
      <c r="D15" s="65">
        <f>VLOOKUP($A15,'Return Data'!$B$7:$R$2843,5,0)</f>
        <v>8.2647999999999993</v>
      </c>
      <c r="E15" s="66">
        <f t="shared" si="0"/>
        <v>1</v>
      </c>
      <c r="F15" s="65">
        <f>VLOOKUP($A15,'Return Data'!$B$7:$R$2843,6,0)</f>
        <v>10.584</v>
      </c>
      <c r="G15" s="66">
        <f t="shared" si="1"/>
        <v>1</v>
      </c>
      <c r="H15" s="65">
        <f>VLOOKUP($A15,'Return Data'!$B$7:$R$2843,7,0)</f>
        <v>10.7675</v>
      </c>
      <c r="I15" s="66">
        <f t="shared" si="2"/>
        <v>1</v>
      </c>
      <c r="J15" s="65">
        <f>VLOOKUP($A15,'Return Data'!$B$7:$R$2843,8,0)</f>
        <v>9.7398000000000007</v>
      </c>
      <c r="K15" s="66">
        <f t="shared" si="3"/>
        <v>1</v>
      </c>
      <c r="L15" s="65">
        <f>VLOOKUP($A15,'Return Data'!$B$7:$R$2843,9,0)</f>
        <v>8.8582999999999998</v>
      </c>
      <c r="M15" s="66">
        <f t="shared" si="4"/>
        <v>1</v>
      </c>
      <c r="N15" s="65">
        <f>VLOOKUP($A15,'Return Data'!$B$7:$R$2843,10,0)</f>
        <v>7.7350000000000003</v>
      </c>
      <c r="O15" s="66">
        <f t="shared" si="5"/>
        <v>1</v>
      </c>
      <c r="P15" s="65">
        <f>VLOOKUP($A15,'Return Data'!$B$7:$R$2843,11,0)</f>
        <v>7.3898999999999999</v>
      </c>
      <c r="Q15" s="66">
        <f t="shared" si="6"/>
        <v>1</v>
      </c>
      <c r="R15" s="65">
        <f>VLOOKUP($A15,'Return Data'!$B$7:$R$2843,12,0)</f>
        <v>7.9097999999999997</v>
      </c>
      <c r="S15" s="66">
        <f t="shared" si="7"/>
        <v>1</v>
      </c>
      <c r="T15" s="65">
        <f>VLOOKUP($A15,'Return Data'!$B$7:$R$2843,13,0)</f>
        <v>8.5373000000000001</v>
      </c>
      <c r="U15" s="66">
        <f t="shared" si="8"/>
        <v>1</v>
      </c>
      <c r="V15" s="65">
        <f>VLOOKUP($A15,'Return Data'!$B$7:$R$2843,17,0)</f>
        <v>6.4778000000000002</v>
      </c>
      <c r="W15" s="66">
        <f t="shared" si="9"/>
        <v>6</v>
      </c>
      <c r="X15" s="65">
        <f>VLOOKUP($A15,'Return Data'!$B$7:$R$2843,14,0)</f>
        <v>7.3959000000000001</v>
      </c>
      <c r="Y15" s="66">
        <f t="shared" si="10"/>
        <v>4</v>
      </c>
      <c r="Z15" s="65">
        <f>VLOOKUP($A15,'Return Data'!$B$7:$R$2843,16,0)</f>
        <v>8.7713000000000001</v>
      </c>
      <c r="AA15" s="67">
        <f t="shared" si="11"/>
        <v>3</v>
      </c>
    </row>
    <row r="16" spans="1:27" x14ac:dyDescent="0.3">
      <c r="A16" s="63" t="s">
        <v>1526</v>
      </c>
      <c r="B16" s="64">
        <f>VLOOKUP($A16,'Return Data'!$B$7:$R$2843,3,0)</f>
        <v>44302</v>
      </c>
      <c r="C16" s="65">
        <f>VLOOKUP($A16,'Return Data'!$B$7:$R$2843,4,0)</f>
        <v>11.958500000000001</v>
      </c>
      <c r="D16" s="65">
        <f>VLOOKUP($A16,'Return Data'!$B$7:$R$2843,5,0)</f>
        <v>3.6629999999999998</v>
      </c>
      <c r="E16" s="66">
        <f t="shared" si="0"/>
        <v>20</v>
      </c>
      <c r="F16" s="65">
        <f>VLOOKUP($A16,'Return Data'!$B$7:$R$2843,6,0)</f>
        <v>3.2823000000000002</v>
      </c>
      <c r="G16" s="66">
        <f t="shared" si="1"/>
        <v>20</v>
      </c>
      <c r="H16" s="65">
        <f>VLOOKUP($A16,'Return Data'!$B$7:$R$2843,7,0)</f>
        <v>3.0104000000000002</v>
      </c>
      <c r="I16" s="66">
        <f t="shared" si="2"/>
        <v>24</v>
      </c>
      <c r="J16" s="65">
        <f>VLOOKUP($A16,'Return Data'!$B$7:$R$2843,8,0)</f>
        <v>3.6494</v>
      </c>
      <c r="K16" s="66">
        <f t="shared" si="3"/>
        <v>13</v>
      </c>
      <c r="L16" s="65">
        <f>VLOOKUP($A16,'Return Data'!$B$7:$R$2843,9,0)</f>
        <v>5.5793999999999997</v>
      </c>
      <c r="M16" s="66">
        <f t="shared" si="4"/>
        <v>5</v>
      </c>
      <c r="N16" s="65">
        <f>VLOOKUP($A16,'Return Data'!$B$7:$R$2843,10,0)</f>
        <v>4.0930999999999997</v>
      </c>
      <c r="O16" s="66">
        <f t="shared" si="5"/>
        <v>6</v>
      </c>
      <c r="P16" s="65">
        <f>VLOOKUP($A16,'Return Data'!$B$7:$R$2843,11,0)</f>
        <v>4.0095999999999998</v>
      </c>
      <c r="Q16" s="66">
        <f t="shared" si="6"/>
        <v>9</v>
      </c>
      <c r="R16" s="65">
        <f>VLOOKUP($A16,'Return Data'!$B$7:$R$2843,12,0)</f>
        <v>4.3981000000000003</v>
      </c>
      <c r="S16" s="66">
        <f t="shared" si="7"/>
        <v>9</v>
      </c>
      <c r="T16" s="65">
        <f>VLOOKUP($A16,'Return Data'!$B$7:$R$2843,13,0)</f>
        <v>6.1128999999999998</v>
      </c>
      <c r="U16" s="66">
        <f t="shared" si="8"/>
        <v>4</v>
      </c>
      <c r="V16" s="65">
        <f>VLOOKUP($A16,'Return Data'!$B$7:$R$2843,17,0)</f>
        <v>6.6345000000000001</v>
      </c>
      <c r="W16" s="66">
        <f t="shared" si="9"/>
        <v>5</v>
      </c>
      <c r="X16" s="65"/>
      <c r="Y16" s="66"/>
      <c r="Z16" s="65">
        <f>VLOOKUP($A16,'Return Data'!$B$7:$R$2843,16,0)</f>
        <v>7.2317</v>
      </c>
      <c r="AA16" s="67">
        <f t="shared" si="11"/>
        <v>15</v>
      </c>
    </row>
    <row r="17" spans="1:27" x14ac:dyDescent="0.3">
      <c r="A17" s="63" t="s">
        <v>1528</v>
      </c>
      <c r="B17" s="64">
        <f>VLOOKUP($A17,'Return Data'!$B$7:$R$2843,3,0)</f>
        <v>44302</v>
      </c>
      <c r="C17" s="65">
        <f>VLOOKUP($A17,'Return Data'!$B$7:$R$2843,4,0)</f>
        <v>1062.6782000000001</v>
      </c>
      <c r="D17" s="65">
        <f>VLOOKUP($A17,'Return Data'!$B$7:$R$2843,5,0)</f>
        <v>6.5648999999999997</v>
      </c>
      <c r="E17" s="66">
        <f t="shared" si="0"/>
        <v>6</v>
      </c>
      <c r="F17" s="65">
        <f>VLOOKUP($A17,'Return Data'!$B$7:$R$2843,6,0)</f>
        <v>4.1853999999999996</v>
      </c>
      <c r="G17" s="66">
        <f t="shared" si="1"/>
        <v>12</v>
      </c>
      <c r="H17" s="65">
        <f>VLOOKUP($A17,'Return Data'!$B$7:$R$2843,7,0)</f>
        <v>3.3721000000000001</v>
      </c>
      <c r="I17" s="66">
        <f t="shared" si="2"/>
        <v>18</v>
      </c>
      <c r="J17" s="65">
        <f>VLOOKUP($A17,'Return Data'!$B$7:$R$2843,8,0)</f>
        <v>3.1743999999999999</v>
      </c>
      <c r="K17" s="66">
        <f t="shared" si="3"/>
        <v>21</v>
      </c>
      <c r="L17" s="65">
        <f>VLOOKUP($A17,'Return Data'!$B$7:$R$2843,9,0)</f>
        <v>4.7572000000000001</v>
      </c>
      <c r="M17" s="66">
        <f t="shared" si="4"/>
        <v>14</v>
      </c>
      <c r="N17" s="65">
        <f>VLOOKUP($A17,'Return Data'!$B$7:$R$2843,10,0)</f>
        <v>3.8986999999999998</v>
      </c>
      <c r="O17" s="66">
        <f t="shared" si="5"/>
        <v>11</v>
      </c>
      <c r="P17" s="65">
        <f>VLOOKUP($A17,'Return Data'!$B$7:$R$2843,11,0)</f>
        <v>3.6368</v>
      </c>
      <c r="Q17" s="66">
        <f t="shared" si="6"/>
        <v>16</v>
      </c>
      <c r="R17" s="65">
        <f>VLOOKUP($A17,'Return Data'!$B$7:$R$2843,12,0)</f>
        <v>3.8622000000000001</v>
      </c>
      <c r="S17" s="66">
        <f t="shared" si="7"/>
        <v>14</v>
      </c>
      <c r="T17" s="65"/>
      <c r="U17" s="66"/>
      <c r="V17" s="65"/>
      <c r="W17" s="66"/>
      <c r="X17" s="65"/>
      <c r="Y17" s="66"/>
      <c r="Z17" s="65">
        <f>VLOOKUP($A17,'Return Data'!$B$7:$R$2843,16,0)</f>
        <v>5.1364000000000001</v>
      </c>
      <c r="AA17" s="67">
        <f t="shared" si="11"/>
        <v>24</v>
      </c>
    </row>
    <row r="18" spans="1:27" x14ac:dyDescent="0.3">
      <c r="A18" s="63" t="s">
        <v>1531</v>
      </c>
      <c r="B18" s="64">
        <f>VLOOKUP($A18,'Return Data'!$B$7:$R$2843,3,0)</f>
        <v>44302</v>
      </c>
      <c r="C18" s="65">
        <f>VLOOKUP($A18,'Return Data'!$B$7:$R$2843,4,0)</f>
        <v>22.927499999999998</v>
      </c>
      <c r="D18" s="65">
        <f>VLOOKUP($A18,'Return Data'!$B$7:$R$2843,5,0)</f>
        <v>5.2542999999999997</v>
      </c>
      <c r="E18" s="66">
        <f t="shared" si="0"/>
        <v>13</v>
      </c>
      <c r="F18" s="65">
        <f>VLOOKUP($A18,'Return Data'!$B$7:$R$2843,6,0)</f>
        <v>5.2565</v>
      </c>
      <c r="G18" s="66">
        <f t="shared" si="1"/>
        <v>2</v>
      </c>
      <c r="H18" s="65">
        <f>VLOOKUP($A18,'Return Data'!$B$7:$R$2843,7,0)</f>
        <v>4.8714000000000004</v>
      </c>
      <c r="I18" s="66">
        <f t="shared" si="2"/>
        <v>3</v>
      </c>
      <c r="J18" s="65">
        <f>VLOOKUP($A18,'Return Data'!$B$7:$R$2843,8,0)</f>
        <v>5.0057999999999998</v>
      </c>
      <c r="K18" s="66">
        <f t="shared" si="3"/>
        <v>2</v>
      </c>
      <c r="L18" s="65">
        <f>VLOOKUP($A18,'Return Data'!$B$7:$R$2843,9,0)</f>
        <v>5.9250999999999996</v>
      </c>
      <c r="M18" s="66">
        <f t="shared" si="4"/>
        <v>4</v>
      </c>
      <c r="N18" s="65">
        <f>VLOOKUP($A18,'Return Data'!$B$7:$R$2843,10,0)</f>
        <v>4.9572000000000003</v>
      </c>
      <c r="O18" s="66">
        <f t="shared" si="5"/>
        <v>4</v>
      </c>
      <c r="P18" s="65">
        <f>VLOOKUP($A18,'Return Data'!$B$7:$R$2843,11,0)</f>
        <v>4.8291000000000004</v>
      </c>
      <c r="Q18" s="66">
        <f t="shared" si="6"/>
        <v>3</v>
      </c>
      <c r="R18" s="65">
        <f>VLOOKUP($A18,'Return Data'!$B$7:$R$2843,12,0)</f>
        <v>5.4478</v>
      </c>
      <c r="S18" s="66">
        <f t="shared" ref="S18:S36" si="12">RANK(R18,R$8:R$36,0)</f>
        <v>2</v>
      </c>
      <c r="T18" s="65">
        <f>VLOOKUP($A18,'Return Data'!$B$7:$R$2843,13,0)</f>
        <v>6.7746000000000004</v>
      </c>
      <c r="U18" s="66">
        <f t="shared" ref="U18:U26" si="13">RANK(T18,T$8:T$36,0)</f>
        <v>2</v>
      </c>
      <c r="V18" s="65">
        <f>VLOOKUP($A18,'Return Data'!$B$7:$R$2843,17,0)</f>
        <v>7.4242999999999997</v>
      </c>
      <c r="W18" s="66">
        <f t="shared" si="9"/>
        <v>2</v>
      </c>
      <c r="X18" s="65">
        <f>VLOOKUP($A18,'Return Data'!$B$7:$R$2843,14,0)</f>
        <v>7.7091000000000003</v>
      </c>
      <c r="Y18" s="66">
        <f t="shared" si="10"/>
        <v>2</v>
      </c>
      <c r="Z18" s="65">
        <f>VLOOKUP($A18,'Return Data'!$B$7:$R$2843,16,0)</f>
        <v>8.8059999999999992</v>
      </c>
      <c r="AA18" s="67">
        <f t="shared" si="11"/>
        <v>2</v>
      </c>
    </row>
    <row r="19" spans="1:27" x14ac:dyDescent="0.3">
      <c r="A19" s="63" t="s">
        <v>1533</v>
      </c>
      <c r="B19" s="64">
        <f>VLOOKUP($A19,'Return Data'!$B$7:$R$2843,3,0)</f>
        <v>44302</v>
      </c>
      <c r="C19" s="65">
        <f>VLOOKUP($A19,'Return Data'!$B$7:$R$2843,4,0)</f>
        <v>2271.0326</v>
      </c>
      <c r="D19" s="65">
        <f>VLOOKUP($A19,'Return Data'!$B$7:$R$2843,5,0)</f>
        <v>-9.0108999999999995</v>
      </c>
      <c r="E19" s="66">
        <f t="shared" si="0"/>
        <v>29</v>
      </c>
      <c r="F19" s="65">
        <f>VLOOKUP($A19,'Return Data'!$B$7:$R$2843,6,0)</f>
        <v>2.9127999999999998</v>
      </c>
      <c r="G19" s="66">
        <f t="shared" si="1"/>
        <v>23</v>
      </c>
      <c r="H19" s="65">
        <f>VLOOKUP($A19,'Return Data'!$B$7:$R$2843,7,0)</f>
        <v>2.9969000000000001</v>
      </c>
      <c r="I19" s="66">
        <f t="shared" si="2"/>
        <v>25</v>
      </c>
      <c r="J19" s="65">
        <f>VLOOKUP($A19,'Return Data'!$B$7:$R$2843,8,0)</f>
        <v>3.7913999999999999</v>
      </c>
      <c r="K19" s="66">
        <f t="shared" si="3"/>
        <v>11</v>
      </c>
      <c r="L19" s="65">
        <f>VLOOKUP($A19,'Return Data'!$B$7:$R$2843,9,0)</f>
        <v>3.8189000000000002</v>
      </c>
      <c r="M19" s="66">
        <f t="shared" si="4"/>
        <v>24</v>
      </c>
      <c r="N19" s="65">
        <f>VLOOKUP($A19,'Return Data'!$B$7:$R$2843,10,0)</f>
        <v>3.4832999999999998</v>
      </c>
      <c r="O19" s="66">
        <f t="shared" si="5"/>
        <v>22</v>
      </c>
      <c r="P19" s="65">
        <f>VLOOKUP($A19,'Return Data'!$B$7:$R$2843,11,0)</f>
        <v>4.3186999999999998</v>
      </c>
      <c r="Q19" s="66">
        <f t="shared" si="6"/>
        <v>6</v>
      </c>
      <c r="R19" s="65">
        <f>VLOOKUP($A19,'Return Data'!$B$7:$R$2843,12,0)</f>
        <v>4.6150000000000002</v>
      </c>
      <c r="S19" s="66">
        <f t="shared" si="12"/>
        <v>6</v>
      </c>
      <c r="T19" s="65">
        <f>VLOOKUP($A19,'Return Data'!$B$7:$R$2843,13,0)</f>
        <v>5.1947999999999999</v>
      </c>
      <c r="U19" s="66">
        <f t="shared" si="13"/>
        <v>12</v>
      </c>
      <c r="V19" s="65">
        <f>VLOOKUP($A19,'Return Data'!$B$7:$R$2843,17,0)</f>
        <v>5.7756999999999996</v>
      </c>
      <c r="W19" s="66">
        <f t="shared" si="9"/>
        <v>14</v>
      </c>
      <c r="X19" s="65">
        <f>VLOOKUP($A19,'Return Data'!$B$7:$R$2843,14,0)</f>
        <v>6.4523999999999999</v>
      </c>
      <c r="Y19" s="66">
        <f t="shared" si="10"/>
        <v>9</v>
      </c>
      <c r="Z19" s="65">
        <f>VLOOKUP($A19,'Return Data'!$B$7:$R$2843,16,0)</f>
        <v>7.7123999999999997</v>
      </c>
      <c r="AA19" s="67">
        <f t="shared" si="11"/>
        <v>10</v>
      </c>
    </row>
    <row r="20" spans="1:27" x14ac:dyDescent="0.3">
      <c r="A20" s="63" t="s">
        <v>1534</v>
      </c>
      <c r="B20" s="64">
        <f>VLOOKUP($A20,'Return Data'!$B$7:$R$2843,3,0)</f>
        <v>44302</v>
      </c>
      <c r="C20" s="65">
        <f>VLOOKUP($A20,'Return Data'!$B$7:$R$2843,4,0)</f>
        <v>11.9886</v>
      </c>
      <c r="D20" s="65">
        <f>VLOOKUP($A20,'Return Data'!$B$7:$R$2843,5,0)</f>
        <v>3.9584000000000001</v>
      </c>
      <c r="E20" s="66">
        <f t="shared" si="0"/>
        <v>19</v>
      </c>
      <c r="F20" s="65">
        <f>VLOOKUP($A20,'Return Data'!$B$7:$R$2843,6,0)</f>
        <v>3.5026000000000002</v>
      </c>
      <c r="G20" s="66">
        <f t="shared" si="1"/>
        <v>19</v>
      </c>
      <c r="H20" s="65">
        <f>VLOOKUP($A20,'Return Data'!$B$7:$R$2843,7,0)</f>
        <v>3.0463</v>
      </c>
      <c r="I20" s="66">
        <f t="shared" si="2"/>
        <v>22</v>
      </c>
      <c r="J20" s="65">
        <f>VLOOKUP($A20,'Return Data'!$B$7:$R$2843,8,0)</f>
        <v>3.3349000000000002</v>
      </c>
      <c r="K20" s="66">
        <f t="shared" si="3"/>
        <v>19</v>
      </c>
      <c r="L20" s="65">
        <f>VLOOKUP($A20,'Return Data'!$B$7:$R$2843,9,0)</f>
        <v>4.3075000000000001</v>
      </c>
      <c r="M20" s="66">
        <f t="shared" si="4"/>
        <v>21</v>
      </c>
      <c r="N20" s="65">
        <f>VLOOKUP($A20,'Return Data'!$B$7:$R$2843,10,0)</f>
        <v>3.4929000000000001</v>
      </c>
      <c r="O20" s="66">
        <f t="shared" si="5"/>
        <v>21</v>
      </c>
      <c r="P20" s="65">
        <f>VLOOKUP($A20,'Return Data'!$B$7:$R$2843,11,0)</f>
        <v>3.3488000000000002</v>
      </c>
      <c r="Q20" s="66">
        <f t="shared" si="6"/>
        <v>23</v>
      </c>
      <c r="R20" s="65">
        <f>VLOOKUP($A20,'Return Data'!$B$7:$R$2843,12,0)</f>
        <v>3.5173000000000001</v>
      </c>
      <c r="S20" s="66">
        <f t="shared" si="12"/>
        <v>23</v>
      </c>
      <c r="T20" s="65">
        <f>VLOOKUP($A20,'Return Data'!$B$7:$R$2843,13,0)</f>
        <v>4.9055</v>
      </c>
      <c r="U20" s="66">
        <f t="shared" si="13"/>
        <v>17</v>
      </c>
      <c r="V20" s="65">
        <f>VLOOKUP($A20,'Return Data'!$B$7:$R$2843,17,0)</f>
        <v>6.1506999999999996</v>
      </c>
      <c r="W20" s="66">
        <f t="shared" si="9"/>
        <v>10</v>
      </c>
      <c r="X20" s="65"/>
      <c r="Y20" s="66"/>
      <c r="Z20" s="65">
        <f>VLOOKUP($A20,'Return Data'!$B$7:$R$2843,16,0)</f>
        <v>6.8228999999999997</v>
      </c>
      <c r="AA20" s="67">
        <f t="shared" si="11"/>
        <v>19</v>
      </c>
    </row>
    <row r="21" spans="1:27" x14ac:dyDescent="0.3">
      <c r="A21" s="63" t="s">
        <v>1537</v>
      </c>
      <c r="B21" s="64">
        <f>VLOOKUP($A21,'Return Data'!$B$7:$R$2843,3,0)</f>
        <v>0</v>
      </c>
      <c r="C21" s="65">
        <f>VLOOKUP($A21,'Return Data'!$B$7:$R$2843,4,0)</f>
        <v>0</v>
      </c>
      <c r="D21" s="65">
        <f>VLOOKUP($A21,'Return Data'!$B$7:$R$2843,5,0)</f>
        <v>0</v>
      </c>
      <c r="E21" s="66">
        <f t="shared" si="0"/>
        <v>27</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1539</v>
      </c>
      <c r="B22" s="64">
        <f>VLOOKUP($A22,'Return Data'!$B$7:$R$2843,3,0)</f>
        <v>44302</v>
      </c>
      <c r="C22" s="65">
        <f>VLOOKUP($A22,'Return Data'!$B$7:$R$2843,4,0)</f>
        <v>2225.9998999999998</v>
      </c>
      <c r="D22" s="65">
        <f>VLOOKUP($A22,'Return Data'!$B$7:$R$2843,5,0)</f>
        <v>4.7245999999999997</v>
      </c>
      <c r="E22" s="66">
        <f t="shared" si="0"/>
        <v>15</v>
      </c>
      <c r="F22" s="65">
        <f>VLOOKUP($A22,'Return Data'!$B$7:$R$2843,6,0)</f>
        <v>4.6086999999999998</v>
      </c>
      <c r="G22" s="66">
        <f t="shared" si="1"/>
        <v>6</v>
      </c>
      <c r="H22" s="65">
        <f>VLOOKUP($A22,'Return Data'!$B$7:$R$2843,7,0)</f>
        <v>3.9859</v>
      </c>
      <c r="I22" s="66">
        <f t="shared" si="2"/>
        <v>8</v>
      </c>
      <c r="J22" s="65">
        <f>VLOOKUP($A22,'Return Data'!$B$7:$R$2843,8,0)</f>
        <v>3.6855000000000002</v>
      </c>
      <c r="K22" s="66">
        <f t="shared" si="3"/>
        <v>12</v>
      </c>
      <c r="L22" s="65">
        <f>VLOOKUP($A22,'Return Data'!$B$7:$R$2843,9,0)</f>
        <v>4.8052000000000001</v>
      </c>
      <c r="M22" s="66">
        <f t="shared" si="4"/>
        <v>12</v>
      </c>
      <c r="N22" s="65">
        <f>VLOOKUP($A22,'Return Data'!$B$7:$R$2843,10,0)</f>
        <v>3.855</v>
      </c>
      <c r="O22" s="66">
        <f t="shared" si="5"/>
        <v>13</v>
      </c>
      <c r="P22" s="65">
        <f>VLOOKUP($A22,'Return Data'!$B$7:$R$2843,11,0)</f>
        <v>3.6783000000000001</v>
      </c>
      <c r="Q22" s="66">
        <f t="shared" si="6"/>
        <v>14</v>
      </c>
      <c r="R22" s="65">
        <f>VLOOKUP($A22,'Return Data'!$B$7:$R$2843,12,0)</f>
        <v>3.7648000000000001</v>
      </c>
      <c r="S22" s="66">
        <f t="shared" si="12"/>
        <v>19</v>
      </c>
      <c r="T22" s="65">
        <f>VLOOKUP($A22,'Return Data'!$B$7:$R$2843,13,0)</f>
        <v>5.1707999999999998</v>
      </c>
      <c r="U22" s="66">
        <f t="shared" si="13"/>
        <v>13</v>
      </c>
      <c r="V22" s="65">
        <f>VLOOKUP($A22,'Return Data'!$B$7:$R$2843,17,0)</f>
        <v>6.1630000000000003</v>
      </c>
      <c r="W22" s="66">
        <f t="shared" si="9"/>
        <v>9</v>
      </c>
      <c r="X22" s="65">
        <f>VLOOKUP($A22,'Return Data'!$B$7:$R$2843,14,0)</f>
        <v>6.8223000000000003</v>
      </c>
      <c r="Y22" s="66">
        <f t="shared" si="10"/>
        <v>7</v>
      </c>
      <c r="Z22" s="65">
        <f>VLOOKUP($A22,'Return Data'!$B$7:$R$2843,16,0)</f>
        <v>7.9641000000000002</v>
      </c>
      <c r="AA22" s="67">
        <f t="shared" si="11"/>
        <v>8</v>
      </c>
    </row>
    <row r="23" spans="1:27" x14ac:dyDescent="0.3">
      <c r="A23" s="63" t="s">
        <v>1543</v>
      </c>
      <c r="B23" s="64">
        <f>VLOOKUP($A23,'Return Data'!$B$7:$R$2843,3,0)</f>
        <v>44302</v>
      </c>
      <c r="C23" s="65">
        <f>VLOOKUP($A23,'Return Data'!$B$7:$R$2843,4,0)</f>
        <v>34.734400000000001</v>
      </c>
      <c r="D23" s="65">
        <f>VLOOKUP($A23,'Return Data'!$B$7:$R$2843,5,0)</f>
        <v>5.1497999999999999</v>
      </c>
      <c r="E23" s="66">
        <f t="shared" si="0"/>
        <v>14</v>
      </c>
      <c r="F23" s="65">
        <f>VLOOKUP($A23,'Return Data'!$B$7:$R$2843,6,0)</f>
        <v>4.3103999999999996</v>
      </c>
      <c r="G23" s="66">
        <f t="shared" si="1"/>
        <v>10</v>
      </c>
      <c r="H23" s="65">
        <f>VLOOKUP($A23,'Return Data'!$B$7:$R$2843,7,0)</f>
        <v>3.7856999999999998</v>
      </c>
      <c r="I23" s="66">
        <f t="shared" si="2"/>
        <v>12</v>
      </c>
      <c r="J23" s="65">
        <f>VLOOKUP($A23,'Return Data'!$B$7:$R$2843,8,0)</f>
        <v>3.3940000000000001</v>
      </c>
      <c r="K23" s="66">
        <f t="shared" si="3"/>
        <v>18</v>
      </c>
      <c r="L23" s="65">
        <f>VLOOKUP($A23,'Return Data'!$B$7:$R$2843,9,0)</f>
        <v>4.8571999999999997</v>
      </c>
      <c r="M23" s="66">
        <f t="shared" si="4"/>
        <v>11</v>
      </c>
      <c r="N23" s="65">
        <f>VLOOKUP($A23,'Return Data'!$B$7:$R$2843,10,0)</f>
        <v>3.7589999999999999</v>
      </c>
      <c r="O23" s="66">
        <f t="shared" si="5"/>
        <v>16</v>
      </c>
      <c r="P23" s="65">
        <f>VLOOKUP($A23,'Return Data'!$B$7:$R$2843,11,0)</f>
        <v>3.7143000000000002</v>
      </c>
      <c r="Q23" s="66">
        <f t="shared" si="6"/>
        <v>12</v>
      </c>
      <c r="R23" s="65">
        <f>VLOOKUP($A23,'Return Data'!$B$7:$R$2843,12,0)</f>
        <v>3.9887000000000001</v>
      </c>
      <c r="S23" s="66">
        <f t="shared" si="12"/>
        <v>12</v>
      </c>
      <c r="T23" s="65">
        <f>VLOOKUP($A23,'Return Data'!$B$7:$R$2843,13,0)</f>
        <v>5.5660999999999996</v>
      </c>
      <c r="U23" s="66">
        <f t="shared" si="13"/>
        <v>6</v>
      </c>
      <c r="V23" s="65">
        <f>VLOOKUP($A23,'Return Data'!$B$7:$R$2843,17,0)</f>
        <v>6.4599000000000002</v>
      </c>
      <c r="W23" s="66">
        <f t="shared" si="9"/>
        <v>7</v>
      </c>
      <c r="X23" s="65">
        <f>VLOOKUP($A23,'Return Data'!$B$7:$R$2843,14,0)</f>
        <v>7.0271999999999997</v>
      </c>
      <c r="Y23" s="66">
        <f t="shared" si="10"/>
        <v>5</v>
      </c>
      <c r="Z23" s="65">
        <f>VLOOKUP($A23,'Return Data'!$B$7:$R$2843,16,0)</f>
        <v>8.0450999999999997</v>
      </c>
      <c r="AA23" s="67">
        <f t="shared" si="11"/>
        <v>6</v>
      </c>
    </row>
    <row r="24" spans="1:27" x14ac:dyDescent="0.3">
      <c r="A24" s="63" t="s">
        <v>1545</v>
      </c>
      <c r="B24" s="64">
        <f>VLOOKUP($A24,'Return Data'!$B$7:$R$2843,3,0)</f>
        <v>44302</v>
      </c>
      <c r="C24" s="65">
        <f>VLOOKUP($A24,'Return Data'!$B$7:$R$2843,4,0)</f>
        <v>35.141399999999997</v>
      </c>
      <c r="D24" s="65">
        <f>VLOOKUP($A24,'Return Data'!$B$7:$R$2843,5,0)</f>
        <v>4.5707000000000004</v>
      </c>
      <c r="E24" s="66">
        <f t="shared" si="0"/>
        <v>16</v>
      </c>
      <c r="F24" s="65">
        <f>VLOOKUP($A24,'Return Data'!$B$7:$R$2843,6,0)</f>
        <v>4.0526</v>
      </c>
      <c r="G24" s="66">
        <f t="shared" si="1"/>
        <v>13</v>
      </c>
      <c r="H24" s="65">
        <f>VLOOKUP($A24,'Return Data'!$B$7:$R$2843,7,0)</f>
        <v>3.1623999999999999</v>
      </c>
      <c r="I24" s="66">
        <f t="shared" si="2"/>
        <v>21</v>
      </c>
      <c r="J24" s="65">
        <f>VLOOKUP($A24,'Return Data'!$B$7:$R$2843,8,0)</f>
        <v>3.0747</v>
      </c>
      <c r="K24" s="66">
        <f t="shared" si="3"/>
        <v>22</v>
      </c>
      <c r="L24" s="65">
        <f>VLOOKUP($A24,'Return Data'!$B$7:$R$2843,9,0)</f>
        <v>4.3550000000000004</v>
      </c>
      <c r="M24" s="66">
        <f t="shared" si="4"/>
        <v>19</v>
      </c>
      <c r="N24" s="65">
        <f>VLOOKUP($A24,'Return Data'!$B$7:$R$2843,10,0)</f>
        <v>3.6012</v>
      </c>
      <c r="O24" s="66">
        <f t="shared" si="5"/>
        <v>20</v>
      </c>
      <c r="P24" s="65">
        <f>VLOOKUP($A24,'Return Data'!$B$7:$R$2843,11,0)</f>
        <v>3.4310999999999998</v>
      </c>
      <c r="Q24" s="66">
        <f t="shared" si="6"/>
        <v>20</v>
      </c>
      <c r="R24" s="65">
        <f>VLOOKUP($A24,'Return Data'!$B$7:$R$2843,12,0)</f>
        <v>3.5228999999999999</v>
      </c>
      <c r="S24" s="66">
        <f t="shared" si="12"/>
        <v>22</v>
      </c>
      <c r="T24" s="65">
        <f>VLOOKUP($A24,'Return Data'!$B$7:$R$2843,13,0)</f>
        <v>4.9207000000000001</v>
      </c>
      <c r="U24" s="66">
        <f t="shared" si="13"/>
        <v>15</v>
      </c>
      <c r="V24" s="65">
        <f>VLOOKUP($A24,'Return Data'!$B$7:$R$2843,17,0)</f>
        <v>6.0762999999999998</v>
      </c>
      <c r="W24" s="66">
        <f t="shared" si="9"/>
        <v>11</v>
      </c>
      <c r="X24" s="65">
        <f>VLOOKUP($A24,'Return Data'!$B$7:$R$2843,14,0)</f>
        <v>6.6999000000000004</v>
      </c>
      <c r="Y24" s="66">
        <f t="shared" si="10"/>
        <v>8</v>
      </c>
      <c r="Z24" s="65">
        <f>VLOOKUP($A24,'Return Data'!$B$7:$R$2843,16,0)</f>
        <v>7.9889999999999999</v>
      </c>
      <c r="AA24" s="67">
        <f t="shared" si="11"/>
        <v>7</v>
      </c>
    </row>
    <row r="25" spans="1:27" x14ac:dyDescent="0.3">
      <c r="A25" s="63" t="s">
        <v>1546</v>
      </c>
      <c r="B25" s="64">
        <f>VLOOKUP($A25,'Return Data'!$B$7:$R$2843,3,0)</f>
        <v>44302</v>
      </c>
      <c r="C25" s="65">
        <f>VLOOKUP($A25,'Return Data'!$B$7:$R$2843,4,0)</f>
        <v>1061.0441000000001</v>
      </c>
      <c r="D25" s="65">
        <f>VLOOKUP($A25,'Return Data'!$B$7:$R$2843,5,0)</f>
        <v>6.6197999999999997</v>
      </c>
      <c r="E25" s="66">
        <f t="shared" si="0"/>
        <v>5</v>
      </c>
      <c r="F25" s="65">
        <f>VLOOKUP($A25,'Return Data'!$B$7:$R$2843,6,0)</f>
        <v>5.0544000000000002</v>
      </c>
      <c r="G25" s="66">
        <f t="shared" si="1"/>
        <v>3</v>
      </c>
      <c r="H25" s="65">
        <f>VLOOKUP($A25,'Return Data'!$B$7:$R$2843,7,0)</f>
        <v>5.5713999999999997</v>
      </c>
      <c r="I25" s="66">
        <f t="shared" si="2"/>
        <v>2</v>
      </c>
      <c r="J25" s="65">
        <f>VLOOKUP($A25,'Return Data'!$B$7:$R$2843,8,0)</f>
        <v>3.8607999999999998</v>
      </c>
      <c r="K25" s="66">
        <f t="shared" si="3"/>
        <v>10</v>
      </c>
      <c r="L25" s="65">
        <f>VLOOKUP($A25,'Return Data'!$B$7:$R$2843,9,0)</f>
        <v>3.8409</v>
      </c>
      <c r="M25" s="66">
        <f t="shared" si="4"/>
        <v>23</v>
      </c>
      <c r="N25" s="65">
        <f>VLOOKUP($A25,'Return Data'!$B$7:$R$2843,10,0)</f>
        <v>3.3515000000000001</v>
      </c>
      <c r="O25" s="66">
        <f t="shared" si="5"/>
        <v>24</v>
      </c>
      <c r="P25" s="65">
        <f>VLOOKUP($A25,'Return Data'!$B$7:$R$2843,11,0)</f>
        <v>3.3742000000000001</v>
      </c>
      <c r="Q25" s="66">
        <f t="shared" si="6"/>
        <v>22</v>
      </c>
      <c r="R25" s="65">
        <f>VLOOKUP($A25,'Return Data'!$B$7:$R$2843,12,0)</f>
        <v>3.4950000000000001</v>
      </c>
      <c r="S25" s="66">
        <f t="shared" si="12"/>
        <v>24</v>
      </c>
      <c r="T25" s="65"/>
      <c r="U25" s="66"/>
      <c r="V25" s="65"/>
      <c r="W25" s="66"/>
      <c r="X25" s="65"/>
      <c r="Y25" s="66"/>
      <c r="Z25" s="65">
        <f>VLOOKUP($A25,'Return Data'!$B$7:$R$2843,16,0)</f>
        <v>4.3669000000000002</v>
      </c>
      <c r="AA25" s="67">
        <f t="shared" si="11"/>
        <v>27</v>
      </c>
    </row>
    <row r="26" spans="1:27" x14ac:dyDescent="0.3">
      <c r="A26" s="63" t="s">
        <v>1548</v>
      </c>
      <c r="B26" s="64">
        <f>VLOOKUP($A26,'Return Data'!$B$7:$R$2843,3,0)</f>
        <v>44302</v>
      </c>
      <c r="C26" s="65">
        <f>VLOOKUP($A26,'Return Data'!$B$7:$R$2843,4,0)</f>
        <v>1089.1883</v>
      </c>
      <c r="D26" s="65">
        <f>VLOOKUP($A26,'Return Data'!$B$7:$R$2843,5,0)</f>
        <v>2.4297</v>
      </c>
      <c r="E26" s="66">
        <f t="shared" si="0"/>
        <v>23</v>
      </c>
      <c r="F26" s="65">
        <f>VLOOKUP($A26,'Return Data'!$B$7:$R$2843,6,0)</f>
        <v>2.7353000000000001</v>
      </c>
      <c r="G26" s="66">
        <f t="shared" si="1"/>
        <v>26</v>
      </c>
      <c r="H26" s="65">
        <f>VLOOKUP($A26,'Return Data'!$B$7:$R$2843,7,0)</f>
        <v>3.1951000000000001</v>
      </c>
      <c r="I26" s="66">
        <f t="shared" si="2"/>
        <v>19</v>
      </c>
      <c r="J26" s="65">
        <f>VLOOKUP($A26,'Return Data'!$B$7:$R$2843,8,0)</f>
        <v>3.6046</v>
      </c>
      <c r="K26" s="66">
        <f t="shared" si="3"/>
        <v>15</v>
      </c>
      <c r="L26" s="65">
        <f>VLOOKUP($A26,'Return Data'!$B$7:$R$2843,9,0)</f>
        <v>4.9344999999999999</v>
      </c>
      <c r="M26" s="66">
        <f t="shared" si="4"/>
        <v>9</v>
      </c>
      <c r="N26" s="65">
        <f>VLOOKUP($A26,'Return Data'!$B$7:$R$2843,10,0)</f>
        <v>3.7746</v>
      </c>
      <c r="O26" s="66">
        <f t="shared" si="5"/>
        <v>15</v>
      </c>
      <c r="P26" s="65">
        <f>VLOOKUP($A26,'Return Data'!$B$7:$R$2843,11,0)</f>
        <v>3.6842000000000001</v>
      </c>
      <c r="Q26" s="66">
        <f t="shared" si="6"/>
        <v>13</v>
      </c>
      <c r="R26" s="65">
        <f>VLOOKUP($A26,'Return Data'!$B$7:$R$2843,12,0)</f>
        <v>3.9872000000000001</v>
      </c>
      <c r="S26" s="66">
        <f t="shared" si="12"/>
        <v>13</v>
      </c>
      <c r="T26" s="65">
        <f>VLOOKUP($A26,'Return Data'!$B$7:$R$2843,13,0)</f>
        <v>5.3047000000000004</v>
      </c>
      <c r="U26" s="66">
        <f t="shared" si="13"/>
        <v>11</v>
      </c>
      <c r="V26" s="65"/>
      <c r="W26" s="66"/>
      <c r="X26" s="65"/>
      <c r="Y26" s="66"/>
      <c r="Z26" s="65">
        <f>VLOOKUP($A26,'Return Data'!$B$7:$R$2843,16,0)</f>
        <v>5.8662999999999998</v>
      </c>
      <c r="AA26" s="67">
        <f t="shared" si="11"/>
        <v>22</v>
      </c>
    </row>
    <row r="27" spans="1:27" x14ac:dyDescent="0.3">
      <c r="A27" s="63" t="s">
        <v>1550</v>
      </c>
      <c r="B27" s="64">
        <f>VLOOKUP($A27,'Return Data'!$B$7:$R$2843,3,0)</f>
        <v>44302</v>
      </c>
      <c r="C27" s="65">
        <f>VLOOKUP($A27,'Return Data'!$B$7:$R$2843,4,0)</f>
        <v>13.968500000000001</v>
      </c>
      <c r="D27" s="65">
        <f>VLOOKUP($A27,'Return Data'!$B$7:$R$2843,5,0)</f>
        <v>2.3519000000000001</v>
      </c>
      <c r="E27" s="66">
        <f t="shared" si="0"/>
        <v>24</v>
      </c>
      <c r="F27" s="65">
        <f>VLOOKUP($A27,'Return Data'!$B$7:$R$2843,6,0)</f>
        <v>3.2021000000000002</v>
      </c>
      <c r="G27" s="66">
        <f t="shared" si="1"/>
        <v>21</v>
      </c>
      <c r="H27" s="65">
        <f>VLOOKUP($A27,'Return Data'!$B$7:$R$2843,7,0)</f>
        <v>3.1749000000000001</v>
      </c>
      <c r="I27" s="66">
        <f t="shared" si="2"/>
        <v>20</v>
      </c>
      <c r="J27" s="65">
        <f>VLOOKUP($A27,'Return Data'!$B$7:$R$2843,8,0)</f>
        <v>3.0743999999999998</v>
      </c>
      <c r="K27" s="66">
        <f t="shared" si="3"/>
        <v>23</v>
      </c>
      <c r="L27" s="65">
        <f>VLOOKUP($A27,'Return Data'!$B$7:$R$2843,9,0)</f>
        <v>3.3050000000000002</v>
      </c>
      <c r="M27" s="66">
        <f t="shared" si="4"/>
        <v>27</v>
      </c>
      <c r="N27" s="65">
        <f>VLOOKUP($A27,'Return Data'!$B$7:$R$2843,10,0)</f>
        <v>3.2128000000000001</v>
      </c>
      <c r="O27" s="66">
        <f t="shared" si="5"/>
        <v>26</v>
      </c>
      <c r="P27" s="65">
        <f>VLOOKUP($A27,'Return Data'!$B$7:$R$2843,11,0)</f>
        <v>3.1677</v>
      </c>
      <c r="Q27" s="66">
        <f t="shared" si="6"/>
        <v>26</v>
      </c>
      <c r="R27" s="65">
        <f>VLOOKUP($A27,'Return Data'!$B$7:$R$2843,12,0)</f>
        <v>3.2372000000000001</v>
      </c>
      <c r="S27" s="66">
        <f t="shared" si="12"/>
        <v>26</v>
      </c>
      <c r="T27" s="65">
        <f>VLOOKUP($A27,'Return Data'!$B$7:$R$2843,13,0)</f>
        <v>3.4550000000000001</v>
      </c>
      <c r="U27" s="66">
        <f>RANK(T27,T$8:T$36,0)</f>
        <v>25</v>
      </c>
      <c r="V27" s="65">
        <f>VLOOKUP($A27,'Return Data'!$B$7:$R$2843,17,0)</f>
        <v>4.7187000000000001</v>
      </c>
      <c r="W27" s="66">
        <f t="shared" si="9"/>
        <v>19</v>
      </c>
      <c r="X27" s="65">
        <f>VLOOKUP($A27,'Return Data'!$B$7:$R$2843,14,0)</f>
        <v>0.37930000000000003</v>
      </c>
      <c r="Y27" s="66">
        <f t="shared" si="10"/>
        <v>17</v>
      </c>
      <c r="Z27" s="65">
        <f>VLOOKUP($A27,'Return Data'!$B$7:$R$2843,16,0)</f>
        <v>4.4874999999999998</v>
      </c>
      <c r="AA27" s="67">
        <f t="shared" si="11"/>
        <v>26</v>
      </c>
    </row>
    <row r="28" spans="1:27" x14ac:dyDescent="0.3">
      <c r="A28" s="63" t="s">
        <v>1553</v>
      </c>
      <c r="B28" s="64">
        <f>VLOOKUP($A28,'Return Data'!$B$7:$R$2843,3,0)</f>
        <v>44302</v>
      </c>
      <c r="C28" s="65">
        <f>VLOOKUP($A28,'Return Data'!$B$7:$R$2843,4,0)</f>
        <v>3256.0066000000002</v>
      </c>
      <c r="D28" s="65">
        <f>VLOOKUP($A28,'Return Data'!$B$7:$R$2843,5,0)</f>
        <v>5.4813999999999998</v>
      </c>
      <c r="E28" s="66">
        <f t="shared" si="0"/>
        <v>12</v>
      </c>
      <c r="F28" s="65">
        <f>VLOOKUP($A28,'Return Data'!$B$7:$R$2843,6,0)</f>
        <v>3.9510000000000001</v>
      </c>
      <c r="G28" s="66">
        <f t="shared" si="1"/>
        <v>15</v>
      </c>
      <c r="H28" s="65">
        <f>VLOOKUP($A28,'Return Data'!$B$7:$R$2843,7,0)</f>
        <v>4.1936999999999998</v>
      </c>
      <c r="I28" s="66">
        <f t="shared" si="2"/>
        <v>6</v>
      </c>
      <c r="J28" s="65">
        <f>VLOOKUP($A28,'Return Data'!$B$7:$R$2843,8,0)</f>
        <v>4.7938000000000001</v>
      </c>
      <c r="K28" s="66">
        <f t="shared" si="3"/>
        <v>3</v>
      </c>
      <c r="L28" s="65">
        <f>VLOOKUP($A28,'Return Data'!$B$7:$R$2843,9,0)</f>
        <v>7.3270999999999997</v>
      </c>
      <c r="M28" s="66">
        <f t="shared" si="4"/>
        <v>2</v>
      </c>
      <c r="N28" s="65">
        <f>VLOOKUP($A28,'Return Data'!$B$7:$R$2843,10,0)</f>
        <v>5.5270000000000001</v>
      </c>
      <c r="O28" s="66">
        <f t="shared" si="5"/>
        <v>3</v>
      </c>
      <c r="P28" s="65">
        <f>VLOOKUP($A28,'Return Data'!$B$7:$R$2843,11,0)</f>
        <v>5.7695999999999996</v>
      </c>
      <c r="Q28" s="66">
        <f t="shared" si="6"/>
        <v>2</v>
      </c>
      <c r="R28" s="65">
        <f>VLOOKUP($A28,'Return Data'!$B$7:$R$2843,12,0)</f>
        <v>4.5804999999999998</v>
      </c>
      <c r="S28" s="66">
        <f t="shared" si="12"/>
        <v>7</v>
      </c>
      <c r="T28" s="65">
        <f>VLOOKUP($A28,'Return Data'!$B$7:$R$2843,13,0)</f>
        <v>5.9423000000000004</v>
      </c>
      <c r="U28" s="66">
        <f>RANK(T28,T$8:T$36,0)</f>
        <v>5</v>
      </c>
      <c r="V28" s="65">
        <f>VLOOKUP($A28,'Return Data'!$B$7:$R$2843,17,0)</f>
        <v>3.0207999999999999</v>
      </c>
      <c r="W28" s="66">
        <f t="shared" si="9"/>
        <v>21</v>
      </c>
      <c r="X28" s="65">
        <f>VLOOKUP($A28,'Return Data'!$B$7:$R$2843,14,0)</f>
        <v>4.9547999999999996</v>
      </c>
      <c r="Y28" s="66">
        <f t="shared" si="10"/>
        <v>15</v>
      </c>
      <c r="Z28" s="65">
        <f>VLOOKUP($A28,'Return Data'!$B$7:$R$2843,16,0)</f>
        <v>7.0232999999999999</v>
      </c>
      <c r="AA28" s="67">
        <f t="shared" si="11"/>
        <v>18</v>
      </c>
    </row>
    <row r="29" spans="1:27" x14ac:dyDescent="0.3">
      <c r="A29" s="63" t="s">
        <v>1555</v>
      </c>
      <c r="B29" s="64">
        <f>VLOOKUP($A29,'Return Data'!$B$7:$R$2843,3,0)</f>
        <v>0</v>
      </c>
      <c r="C29" s="65">
        <f>VLOOKUP($A29,'Return Data'!$B$7:$R$2843,4,0)</f>
        <v>0</v>
      </c>
      <c r="D29" s="65">
        <f>VLOOKUP($A29,'Return Data'!$B$7:$R$2843,5,0)</f>
        <v>0</v>
      </c>
      <c r="E29" s="66">
        <f t="shared" si="0"/>
        <v>27</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1557</v>
      </c>
      <c r="B30" s="64">
        <f>VLOOKUP($A30,'Return Data'!$B$7:$R$2843,3,0)</f>
        <v>44302</v>
      </c>
      <c r="C30" s="65">
        <f>VLOOKUP($A30,'Return Data'!$B$7:$R$2843,4,0)</f>
        <v>27.619599999999998</v>
      </c>
      <c r="D30" s="65">
        <f>VLOOKUP($A30,'Return Data'!$B$7:$R$2843,5,0)</f>
        <v>7.2698</v>
      </c>
      <c r="E30" s="66">
        <f t="shared" si="0"/>
        <v>4</v>
      </c>
      <c r="F30" s="65">
        <f>VLOOKUP($A30,'Return Data'!$B$7:$R$2843,6,0)</f>
        <v>4.3631000000000002</v>
      </c>
      <c r="G30" s="66">
        <f t="shared" si="1"/>
        <v>9</v>
      </c>
      <c r="H30" s="65">
        <f>VLOOKUP($A30,'Return Data'!$B$7:$R$2843,7,0)</f>
        <v>4.4402999999999997</v>
      </c>
      <c r="I30" s="66">
        <f t="shared" si="2"/>
        <v>5</v>
      </c>
      <c r="J30" s="65">
        <f>VLOOKUP($A30,'Return Data'!$B$7:$R$2843,8,0)</f>
        <v>3.9051999999999998</v>
      </c>
      <c r="K30" s="66">
        <f t="shared" si="3"/>
        <v>9</v>
      </c>
      <c r="L30" s="65">
        <f>VLOOKUP($A30,'Return Data'!$B$7:$R$2843,9,0)</f>
        <v>4.4802999999999997</v>
      </c>
      <c r="M30" s="66">
        <f t="shared" si="4"/>
        <v>16</v>
      </c>
      <c r="N30" s="65">
        <f>VLOOKUP($A30,'Return Data'!$B$7:$R$2843,10,0)</f>
        <v>3.8664000000000001</v>
      </c>
      <c r="O30" s="66">
        <f t="shared" si="5"/>
        <v>12</v>
      </c>
      <c r="P30" s="65">
        <f>VLOOKUP($A30,'Return Data'!$B$7:$R$2843,11,0)</f>
        <v>3.8309000000000002</v>
      </c>
      <c r="Q30" s="66">
        <f t="shared" si="6"/>
        <v>11</v>
      </c>
      <c r="R30" s="65">
        <f>VLOOKUP($A30,'Return Data'!$B$7:$R$2843,12,0)</f>
        <v>4.0570000000000004</v>
      </c>
      <c r="S30" s="66">
        <f t="shared" si="12"/>
        <v>10</v>
      </c>
      <c r="T30" s="65">
        <f>VLOOKUP($A30,'Return Data'!$B$7:$R$2843,13,0)</f>
        <v>5.3579999999999997</v>
      </c>
      <c r="U30" s="66">
        <f t="shared" ref="U30:U36" si="14">RANK(T30,T$8:T$36,0)</f>
        <v>9</v>
      </c>
      <c r="V30" s="65">
        <f>VLOOKUP($A30,'Return Data'!$B$7:$R$2843,17,0)</f>
        <v>9.2370000000000001</v>
      </c>
      <c r="W30" s="66">
        <f t="shared" si="9"/>
        <v>1</v>
      </c>
      <c r="X30" s="65">
        <f>VLOOKUP($A30,'Return Data'!$B$7:$R$2843,14,0)</f>
        <v>8.8612000000000002</v>
      </c>
      <c r="Y30" s="66">
        <f t="shared" si="10"/>
        <v>1</v>
      </c>
      <c r="Z30" s="65">
        <f>VLOOKUP($A30,'Return Data'!$B$7:$R$2843,16,0)</f>
        <v>8.8937000000000008</v>
      </c>
      <c r="AA30" s="67">
        <f t="shared" si="11"/>
        <v>1</v>
      </c>
    </row>
    <row r="31" spans="1:27" x14ac:dyDescent="0.3">
      <c r="A31" s="63" t="s">
        <v>1559</v>
      </c>
      <c r="B31" s="64">
        <f>VLOOKUP($A31,'Return Data'!$B$7:$R$2843,3,0)</f>
        <v>44302</v>
      </c>
      <c r="C31" s="65">
        <f>VLOOKUP($A31,'Return Data'!$B$7:$R$2843,4,0)</f>
        <v>2263.6747</v>
      </c>
      <c r="D31" s="65">
        <f>VLOOKUP($A31,'Return Data'!$B$7:$R$2843,5,0)</f>
        <v>5.6702000000000004</v>
      </c>
      <c r="E31" s="66">
        <f t="shared" si="0"/>
        <v>11</v>
      </c>
      <c r="F31" s="65">
        <f>VLOOKUP($A31,'Return Data'!$B$7:$R$2843,6,0)</f>
        <v>4.2454999999999998</v>
      </c>
      <c r="G31" s="66">
        <f t="shared" si="1"/>
        <v>11</v>
      </c>
      <c r="H31" s="65">
        <f>VLOOKUP($A31,'Return Data'!$B$7:$R$2843,7,0)</f>
        <v>3.7915000000000001</v>
      </c>
      <c r="I31" s="66">
        <f t="shared" si="2"/>
        <v>11</v>
      </c>
      <c r="J31" s="65">
        <f>VLOOKUP($A31,'Return Data'!$B$7:$R$2843,8,0)</f>
        <v>3.5089999999999999</v>
      </c>
      <c r="K31" s="66">
        <f t="shared" si="3"/>
        <v>16</v>
      </c>
      <c r="L31" s="65">
        <f>VLOOKUP($A31,'Return Data'!$B$7:$R$2843,9,0)</f>
        <v>4.3242000000000003</v>
      </c>
      <c r="M31" s="66">
        <f t="shared" si="4"/>
        <v>20</v>
      </c>
      <c r="N31" s="65">
        <f>VLOOKUP($A31,'Return Data'!$B$7:$R$2843,10,0)</f>
        <v>3.6044999999999998</v>
      </c>
      <c r="O31" s="66">
        <f t="shared" si="5"/>
        <v>19</v>
      </c>
      <c r="P31" s="65">
        <f>VLOOKUP($A31,'Return Data'!$B$7:$R$2843,11,0)</f>
        <v>3.4201000000000001</v>
      </c>
      <c r="Q31" s="66">
        <f t="shared" si="6"/>
        <v>21</v>
      </c>
      <c r="R31" s="65">
        <f>VLOOKUP($A31,'Return Data'!$B$7:$R$2843,12,0)</f>
        <v>3.5461</v>
      </c>
      <c r="S31" s="66">
        <f t="shared" si="12"/>
        <v>20</v>
      </c>
      <c r="T31" s="65">
        <f>VLOOKUP($A31,'Return Data'!$B$7:$R$2843,13,0)</f>
        <v>4.2855999999999996</v>
      </c>
      <c r="U31" s="66">
        <f t="shared" si="14"/>
        <v>22</v>
      </c>
      <c r="V31" s="65">
        <f>VLOOKUP($A31,'Return Data'!$B$7:$R$2843,17,0)</f>
        <v>5.4314999999999998</v>
      </c>
      <c r="W31" s="66">
        <f t="shared" si="9"/>
        <v>17</v>
      </c>
      <c r="X31" s="65">
        <f>VLOOKUP($A31,'Return Data'!$B$7:$R$2843,14,0)</f>
        <v>4.3342999999999998</v>
      </c>
      <c r="Y31" s="66">
        <f t="shared" si="10"/>
        <v>16</v>
      </c>
      <c r="Z31" s="65">
        <f>VLOOKUP($A31,'Return Data'!$B$7:$R$2843,16,0)</f>
        <v>7.0561999999999996</v>
      </c>
      <c r="AA31" s="67">
        <f t="shared" si="11"/>
        <v>17</v>
      </c>
    </row>
    <row r="32" spans="1:27" x14ac:dyDescent="0.3">
      <c r="A32" s="63" t="s">
        <v>1560</v>
      </c>
      <c r="B32" s="64">
        <f>VLOOKUP($A32,'Return Data'!$B$7:$R$2843,3,0)</f>
        <v>44302</v>
      </c>
      <c r="C32" s="65">
        <f>VLOOKUP($A32,'Return Data'!$B$7:$R$2843,4,0)</f>
        <v>4725.6495999999997</v>
      </c>
      <c r="D32" s="65">
        <f>VLOOKUP($A32,'Return Data'!$B$7:$R$2843,5,0)</f>
        <v>7.5523999999999996</v>
      </c>
      <c r="E32" s="66">
        <f t="shared" si="0"/>
        <v>3</v>
      </c>
      <c r="F32" s="65">
        <f>VLOOKUP($A32,'Return Data'!$B$7:$R$2843,6,0)</f>
        <v>4.6825999999999999</v>
      </c>
      <c r="G32" s="66">
        <f t="shared" si="1"/>
        <v>5</v>
      </c>
      <c r="H32" s="65">
        <f>VLOOKUP($A32,'Return Data'!$B$7:$R$2843,7,0)</f>
        <v>3.9022999999999999</v>
      </c>
      <c r="I32" s="66">
        <f t="shared" si="2"/>
        <v>9</v>
      </c>
      <c r="J32" s="65">
        <f>VLOOKUP($A32,'Return Data'!$B$7:$R$2843,8,0)</f>
        <v>3.2273999999999998</v>
      </c>
      <c r="K32" s="66">
        <f t="shared" si="3"/>
        <v>20</v>
      </c>
      <c r="L32" s="65">
        <f>VLOOKUP($A32,'Return Data'!$B$7:$R$2843,9,0)</f>
        <v>4.5423999999999998</v>
      </c>
      <c r="M32" s="66">
        <f t="shared" si="4"/>
        <v>15</v>
      </c>
      <c r="N32" s="65">
        <f>VLOOKUP($A32,'Return Data'!$B$7:$R$2843,10,0)</f>
        <v>3.7238000000000002</v>
      </c>
      <c r="O32" s="66">
        <f t="shared" si="5"/>
        <v>17</v>
      </c>
      <c r="P32" s="65">
        <f>VLOOKUP($A32,'Return Data'!$B$7:$R$2843,11,0)</f>
        <v>3.5956999999999999</v>
      </c>
      <c r="Q32" s="66">
        <f t="shared" si="6"/>
        <v>19</v>
      </c>
      <c r="R32" s="65">
        <f>VLOOKUP($A32,'Return Data'!$B$7:$R$2843,12,0)</f>
        <v>3.8612000000000002</v>
      </c>
      <c r="S32" s="66">
        <f t="shared" si="12"/>
        <v>15</v>
      </c>
      <c r="T32" s="65">
        <f>VLOOKUP($A32,'Return Data'!$B$7:$R$2843,13,0)</f>
        <v>5.3236999999999997</v>
      </c>
      <c r="U32" s="66">
        <f t="shared" si="14"/>
        <v>10</v>
      </c>
      <c r="V32" s="65">
        <f>VLOOKUP($A32,'Return Data'!$B$7:$R$2843,17,0)</f>
        <v>6.2980999999999998</v>
      </c>
      <c r="W32" s="66">
        <f t="shared" si="9"/>
        <v>8</v>
      </c>
      <c r="X32" s="65">
        <f>VLOOKUP($A32,'Return Data'!$B$7:$R$2843,14,0)</f>
        <v>7.0186000000000002</v>
      </c>
      <c r="Y32" s="66">
        <f t="shared" si="10"/>
        <v>6</v>
      </c>
      <c r="Z32" s="65">
        <f>VLOOKUP($A32,'Return Data'!$B$7:$R$2843,16,0)</f>
        <v>7.7771999999999997</v>
      </c>
      <c r="AA32" s="67">
        <f t="shared" si="11"/>
        <v>9</v>
      </c>
    </row>
    <row r="33" spans="1:27" x14ac:dyDescent="0.3">
      <c r="A33" s="63" t="s">
        <v>1562</v>
      </c>
      <c r="B33" s="64">
        <f>VLOOKUP($A33,'Return Data'!$B$7:$R$2843,3,0)</f>
        <v>44302</v>
      </c>
      <c r="C33" s="65">
        <f>VLOOKUP($A33,'Return Data'!$B$7:$R$2843,4,0)</f>
        <v>11.0855</v>
      </c>
      <c r="D33" s="65">
        <f>VLOOKUP($A33,'Return Data'!$B$7:$R$2843,5,0)</f>
        <v>5.9276</v>
      </c>
      <c r="E33" s="66">
        <f t="shared" si="0"/>
        <v>9</v>
      </c>
      <c r="F33" s="65">
        <f>VLOOKUP($A33,'Return Data'!$B$7:$R$2843,6,0)</f>
        <v>3.9527999999999999</v>
      </c>
      <c r="G33" s="66">
        <f t="shared" si="1"/>
        <v>14</v>
      </c>
      <c r="H33" s="65">
        <f>VLOOKUP($A33,'Return Data'!$B$7:$R$2843,7,0)</f>
        <v>3.7656999999999998</v>
      </c>
      <c r="I33" s="66">
        <f t="shared" si="2"/>
        <v>13</v>
      </c>
      <c r="J33" s="65">
        <f>VLOOKUP($A33,'Return Data'!$B$7:$R$2843,8,0)</f>
        <v>3.6276000000000002</v>
      </c>
      <c r="K33" s="66">
        <f t="shared" si="3"/>
        <v>14</v>
      </c>
      <c r="L33" s="65">
        <f>VLOOKUP($A33,'Return Data'!$B$7:$R$2843,9,0)</f>
        <v>4.4458000000000002</v>
      </c>
      <c r="M33" s="66">
        <f t="shared" si="4"/>
        <v>17</v>
      </c>
      <c r="N33" s="65">
        <f>VLOOKUP($A33,'Return Data'!$B$7:$R$2843,10,0)</f>
        <v>3.7027999999999999</v>
      </c>
      <c r="O33" s="66">
        <f t="shared" si="5"/>
        <v>18</v>
      </c>
      <c r="P33" s="65">
        <f>VLOOKUP($A33,'Return Data'!$B$7:$R$2843,11,0)</f>
        <v>3.6341000000000001</v>
      </c>
      <c r="Q33" s="66">
        <f t="shared" si="6"/>
        <v>17</v>
      </c>
      <c r="R33" s="65">
        <f>VLOOKUP($A33,'Return Data'!$B$7:$R$2843,12,0)</f>
        <v>3.8527</v>
      </c>
      <c r="S33" s="66">
        <f t="shared" si="12"/>
        <v>16</v>
      </c>
      <c r="T33" s="65">
        <f>VLOOKUP($A33,'Return Data'!$B$7:$R$2843,13,0)</f>
        <v>4.9166999999999996</v>
      </c>
      <c r="U33" s="66">
        <f t="shared" si="14"/>
        <v>16</v>
      </c>
      <c r="V33" s="65"/>
      <c r="W33" s="66"/>
      <c r="X33" s="65"/>
      <c r="Y33" s="66"/>
      <c r="Z33" s="65">
        <f>VLOOKUP($A33,'Return Data'!$B$7:$R$2843,16,0)</f>
        <v>5.8464</v>
      </c>
      <c r="AA33" s="67">
        <f t="shared" si="11"/>
        <v>23</v>
      </c>
    </row>
    <row r="34" spans="1:27" x14ac:dyDescent="0.3">
      <c r="A34" s="63" t="s">
        <v>1564</v>
      </c>
      <c r="B34" s="64">
        <f>VLOOKUP($A34,'Return Data'!$B$7:$R$2843,3,0)</f>
        <v>44302</v>
      </c>
      <c r="C34" s="65">
        <f>VLOOKUP($A34,'Return Data'!$B$7:$R$2843,4,0)</f>
        <v>11.457700000000001</v>
      </c>
      <c r="D34" s="65">
        <f>VLOOKUP($A34,'Return Data'!$B$7:$R$2843,5,0)</f>
        <v>5.7350000000000003</v>
      </c>
      <c r="E34" s="66">
        <f t="shared" si="0"/>
        <v>10</v>
      </c>
      <c r="F34" s="65">
        <f>VLOOKUP($A34,'Return Data'!$B$7:$R$2843,6,0)</f>
        <v>4.3822999999999999</v>
      </c>
      <c r="G34" s="66">
        <f t="shared" si="1"/>
        <v>8</v>
      </c>
      <c r="H34" s="65">
        <f>VLOOKUP($A34,'Return Data'!$B$7:$R$2843,7,0)</f>
        <v>3.8711000000000002</v>
      </c>
      <c r="I34" s="66">
        <f t="shared" si="2"/>
        <v>10</v>
      </c>
      <c r="J34" s="65">
        <f>VLOOKUP($A34,'Return Data'!$B$7:$R$2843,8,0)</f>
        <v>3.9889999999999999</v>
      </c>
      <c r="K34" s="66">
        <f t="shared" si="3"/>
        <v>8</v>
      </c>
      <c r="L34" s="65">
        <f>VLOOKUP($A34,'Return Data'!$B$7:$R$2843,9,0)</f>
        <v>5.0465999999999998</v>
      </c>
      <c r="M34" s="66">
        <f t="shared" si="4"/>
        <v>8</v>
      </c>
      <c r="N34" s="65">
        <f>VLOOKUP($A34,'Return Data'!$B$7:$R$2843,10,0)</f>
        <v>3.9416000000000002</v>
      </c>
      <c r="O34" s="66">
        <f t="shared" si="5"/>
        <v>10</v>
      </c>
      <c r="P34" s="65">
        <f>VLOOKUP($A34,'Return Data'!$B$7:$R$2843,11,0)</f>
        <v>3.9224999999999999</v>
      </c>
      <c r="Q34" s="66">
        <f t="shared" si="6"/>
        <v>10</v>
      </c>
      <c r="R34" s="65">
        <f>VLOOKUP($A34,'Return Data'!$B$7:$R$2843,12,0)</f>
        <v>3.9912000000000001</v>
      </c>
      <c r="S34" s="66">
        <f t="shared" si="12"/>
        <v>11</v>
      </c>
      <c r="T34" s="65">
        <f>VLOOKUP($A34,'Return Data'!$B$7:$R$2843,13,0)</f>
        <v>4.9768999999999997</v>
      </c>
      <c r="U34" s="66">
        <f t="shared" si="14"/>
        <v>14</v>
      </c>
      <c r="V34" s="65"/>
      <c r="W34" s="66"/>
      <c r="X34" s="65"/>
      <c r="Y34" s="66"/>
      <c r="Z34" s="65">
        <f>VLOOKUP($A34,'Return Data'!$B$7:$R$2843,16,0)</f>
        <v>6.2838000000000003</v>
      </c>
      <c r="AA34" s="67">
        <f t="shared" si="11"/>
        <v>21</v>
      </c>
    </row>
    <row r="35" spans="1:27" x14ac:dyDescent="0.3">
      <c r="A35" s="63" t="s">
        <v>1566</v>
      </c>
      <c r="B35" s="64">
        <f>VLOOKUP($A35,'Return Data'!$B$7:$R$2843,3,0)</f>
        <v>44302</v>
      </c>
      <c r="C35" s="65">
        <f>VLOOKUP($A35,'Return Data'!$B$7:$R$2843,4,0)</f>
        <v>3420.2964000000002</v>
      </c>
      <c r="D35" s="65">
        <f>VLOOKUP($A35,'Return Data'!$B$7:$R$2843,5,0)</f>
        <v>2.2433000000000001</v>
      </c>
      <c r="E35" s="66">
        <f t="shared" si="0"/>
        <v>25</v>
      </c>
      <c r="F35" s="65">
        <f>VLOOKUP($A35,'Return Data'!$B$7:$R$2843,6,0)</f>
        <v>4.4382999999999999</v>
      </c>
      <c r="G35" s="66">
        <f t="shared" si="1"/>
        <v>7</v>
      </c>
      <c r="H35" s="65">
        <f>VLOOKUP($A35,'Return Data'!$B$7:$R$2843,7,0)</f>
        <v>4.7435999999999998</v>
      </c>
      <c r="I35" s="66">
        <f t="shared" si="2"/>
        <v>4</v>
      </c>
      <c r="J35" s="65">
        <f>VLOOKUP($A35,'Return Data'!$B$7:$R$2843,8,0)</f>
        <v>4.2047999999999996</v>
      </c>
      <c r="K35" s="66">
        <f t="shared" si="3"/>
        <v>5</v>
      </c>
      <c r="L35" s="65">
        <f>VLOOKUP($A35,'Return Data'!$B$7:$R$2843,9,0)</f>
        <v>4.9103000000000003</v>
      </c>
      <c r="M35" s="66">
        <f t="shared" si="4"/>
        <v>10</v>
      </c>
      <c r="N35" s="65">
        <f>VLOOKUP($A35,'Return Data'!$B$7:$R$2843,10,0)</f>
        <v>4.0057999999999998</v>
      </c>
      <c r="O35" s="66">
        <f t="shared" si="5"/>
        <v>8</v>
      </c>
      <c r="P35" s="65">
        <f>VLOOKUP($A35,'Return Data'!$B$7:$R$2843,11,0)</f>
        <v>4.2591999999999999</v>
      </c>
      <c r="Q35" s="66">
        <f t="shared" si="6"/>
        <v>7</v>
      </c>
      <c r="R35" s="65">
        <f>VLOOKUP($A35,'Return Data'!$B$7:$R$2843,12,0)</f>
        <v>4.4805000000000001</v>
      </c>
      <c r="S35" s="66">
        <f t="shared" si="12"/>
        <v>8</v>
      </c>
      <c r="T35" s="65">
        <f>VLOOKUP($A35,'Return Data'!$B$7:$R$2843,13,0)</f>
        <v>5.4398999999999997</v>
      </c>
      <c r="U35" s="66">
        <f t="shared" si="14"/>
        <v>8</v>
      </c>
      <c r="V35" s="65">
        <f>VLOOKUP($A35,'Return Data'!$B$7:$R$2843,17,0)</f>
        <v>4.2012</v>
      </c>
      <c r="W35" s="66">
        <f>RANK(V35,V$8:V$36,0)</f>
        <v>20</v>
      </c>
      <c r="X35" s="65">
        <f>VLOOKUP($A35,'Return Data'!$B$7:$R$2843,14,0)</f>
        <v>5.3646000000000003</v>
      </c>
      <c r="Y35" s="66">
        <f>RANK(X35,X$8:X$36,0)</f>
        <v>14</v>
      </c>
      <c r="Z35" s="65">
        <f>VLOOKUP($A35,'Return Data'!$B$7:$R$2843,16,0)</f>
        <v>7.7084999999999999</v>
      </c>
      <c r="AA35" s="67">
        <f t="shared" si="11"/>
        <v>11</v>
      </c>
    </row>
    <row r="36" spans="1:27" x14ac:dyDescent="0.3">
      <c r="A36" s="63" t="s">
        <v>1568</v>
      </c>
      <c r="B36" s="64">
        <f>VLOOKUP($A36,'Return Data'!$B$7:$R$2843,3,0)</f>
        <v>44302</v>
      </c>
      <c r="C36" s="65">
        <f>VLOOKUP($A36,'Return Data'!$B$7:$R$2843,4,0)</f>
        <v>1097.222</v>
      </c>
      <c r="D36" s="65">
        <f>VLOOKUP($A36,'Return Data'!$B$7:$R$2843,5,0)</f>
        <v>4.1421000000000001</v>
      </c>
      <c r="E36" s="66">
        <f t="shared" si="0"/>
        <v>18</v>
      </c>
      <c r="F36" s="65">
        <f>VLOOKUP($A36,'Return Data'!$B$7:$R$2843,6,0)</f>
        <v>3.0390000000000001</v>
      </c>
      <c r="G36" s="66">
        <f t="shared" si="1"/>
        <v>22</v>
      </c>
      <c r="H36" s="65">
        <f>VLOOKUP($A36,'Return Data'!$B$7:$R$2843,7,0)</f>
        <v>2.8691</v>
      </c>
      <c r="I36" s="66">
        <f t="shared" si="2"/>
        <v>26</v>
      </c>
      <c r="J36" s="65">
        <f>VLOOKUP($A36,'Return Data'!$B$7:$R$2843,8,0)</f>
        <v>2.9510000000000001</v>
      </c>
      <c r="K36" s="66">
        <f t="shared" si="3"/>
        <v>25</v>
      </c>
      <c r="L36" s="65">
        <f>VLOOKUP($A36,'Return Data'!$B$7:$R$2843,9,0)</f>
        <v>3.3715999999999999</v>
      </c>
      <c r="M36" s="66">
        <f t="shared" si="4"/>
        <v>26</v>
      </c>
      <c r="N36" s="65">
        <f>VLOOKUP($A36,'Return Data'!$B$7:$R$2843,10,0)</f>
        <v>5.9298000000000002</v>
      </c>
      <c r="O36" s="66">
        <f t="shared" si="5"/>
        <v>2</v>
      </c>
      <c r="P36" s="65">
        <f>VLOOKUP($A36,'Return Data'!$B$7:$R$2843,11,0)</f>
        <v>4.4500999999999999</v>
      </c>
      <c r="Q36" s="66">
        <f t="shared" si="6"/>
        <v>4</v>
      </c>
      <c r="R36" s="65">
        <f>VLOOKUP($A36,'Return Data'!$B$7:$R$2843,12,0)</f>
        <v>4.7888000000000002</v>
      </c>
      <c r="S36" s="66">
        <f t="shared" si="12"/>
        <v>3</v>
      </c>
      <c r="T36" s="65">
        <f>VLOOKUP($A36,'Return Data'!$B$7:$R$2843,13,0)</f>
        <v>4.2192999999999996</v>
      </c>
      <c r="U36" s="66">
        <f t="shared" si="14"/>
        <v>23</v>
      </c>
      <c r="V36" s="65"/>
      <c r="W36" s="66"/>
      <c r="X36" s="65">
        <f>VLOOKUP($A36,'Return Data'!$B$7:$R$2843,14,0)</f>
        <v>0</v>
      </c>
      <c r="Y36" s="66">
        <f t="shared" ref="Y36" si="15">RANK(X36,X$8:X$36,0)</f>
        <v>18</v>
      </c>
      <c r="Z36" s="65">
        <f>VLOOKUP($A36,'Return Data'!$B$7:$R$2843,16,0)</f>
        <v>5.1063000000000001</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4.201651724137931</v>
      </c>
      <c r="E38" s="74"/>
      <c r="F38" s="75">
        <f>AVERAGE(F8:F36)</f>
        <v>3.8284275862068964</v>
      </c>
      <c r="G38" s="74"/>
      <c r="H38" s="75">
        <f>AVERAGE(H8:H36)</f>
        <v>3.6626206896551712</v>
      </c>
      <c r="I38" s="74"/>
      <c r="J38" s="75">
        <f>AVERAGE(J8:J36)</f>
        <v>3.6020241379310347</v>
      </c>
      <c r="K38" s="74"/>
      <c r="L38" s="75">
        <f>AVERAGE(L8:L36)</f>
        <v>4.5325724137931047</v>
      </c>
      <c r="M38" s="74"/>
      <c r="N38" s="75">
        <f>AVERAGE(N8:N36)</f>
        <v>3.7673517241379306</v>
      </c>
      <c r="O38" s="74"/>
      <c r="P38" s="75">
        <f>AVERAGE(P8:P36)</f>
        <v>3.670689655172414</v>
      </c>
      <c r="Q38" s="74"/>
      <c r="R38" s="75">
        <f>AVERAGE(R8:R36)</f>
        <v>3.8468275862068966</v>
      </c>
      <c r="S38" s="74"/>
      <c r="T38" s="75">
        <f>AVERAGE(T8:T36)</f>
        <v>4.852748148148148</v>
      </c>
      <c r="U38" s="74"/>
      <c r="V38" s="75">
        <f>AVERAGE(V8:V36)</f>
        <v>5.7250272727272726</v>
      </c>
      <c r="W38" s="74"/>
      <c r="X38" s="75">
        <f>AVERAGE(X8:X36)</f>
        <v>5.5132210526315788</v>
      </c>
      <c r="Y38" s="74"/>
      <c r="Z38" s="75">
        <f>AVERAGE(Z8:Z36)</f>
        <v>6.6153137931034482</v>
      </c>
      <c r="AA38" s="76"/>
    </row>
    <row r="39" spans="1:27" x14ac:dyDescent="0.3">
      <c r="A39" s="73" t="s">
        <v>28</v>
      </c>
      <c r="B39" s="74"/>
      <c r="C39" s="74"/>
      <c r="D39" s="75">
        <f>MIN(D8:D36)</f>
        <v>-9.0108999999999995</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8.2647999999999993</v>
      </c>
      <c r="E40" s="78"/>
      <c r="F40" s="79">
        <f>MAX(F8:F36)</f>
        <v>10.584</v>
      </c>
      <c r="G40" s="78"/>
      <c r="H40" s="79">
        <f>MAX(H8:H36)</f>
        <v>10.7675</v>
      </c>
      <c r="I40" s="78"/>
      <c r="J40" s="79">
        <f>MAX(J8:J36)</f>
        <v>9.7398000000000007</v>
      </c>
      <c r="K40" s="78"/>
      <c r="L40" s="79">
        <f>MAX(L8:L36)</f>
        <v>8.8582999999999998</v>
      </c>
      <c r="M40" s="78"/>
      <c r="N40" s="79">
        <f>MAX(N8:N36)</f>
        <v>7.7350000000000003</v>
      </c>
      <c r="O40" s="78"/>
      <c r="P40" s="79">
        <f>MAX(P8:P36)</f>
        <v>7.3898999999999999</v>
      </c>
      <c r="Q40" s="78"/>
      <c r="R40" s="79">
        <f>MAX(R8:R36)</f>
        <v>7.9097999999999997</v>
      </c>
      <c r="S40" s="78"/>
      <c r="T40" s="79">
        <f>MAX(T8:T36)</f>
        <v>8.5373000000000001</v>
      </c>
      <c r="U40" s="78"/>
      <c r="V40" s="79">
        <f>MAX(V8:V36)</f>
        <v>9.2370000000000001</v>
      </c>
      <c r="W40" s="78"/>
      <c r="X40" s="79">
        <f>MAX(X8:X36)</f>
        <v>8.8612000000000002</v>
      </c>
      <c r="Y40" s="78"/>
      <c r="Z40" s="79">
        <f>MAX(Z8:Z36)</f>
        <v>8.8937000000000008</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1597</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1509</v>
      </c>
      <c r="B8" s="64">
        <f>VLOOKUP($A8,'Return Data'!$B$7:$R$2843,3,0)</f>
        <v>44302</v>
      </c>
      <c r="C8" s="65">
        <f>VLOOKUP($A8,'Return Data'!$B$7:$R$2843,4,0)</f>
        <v>423.42380000000003</v>
      </c>
      <c r="D8" s="65">
        <f>VLOOKUP($A8,'Return Data'!$B$7:$R$2843,5,0)</f>
        <v>4.1467999999999998</v>
      </c>
      <c r="E8" s="66">
        <f t="shared" ref="E8:E36" si="0">RANK(D8,D$8:D$36,0)</f>
        <v>16</v>
      </c>
      <c r="F8" s="65">
        <f>VLOOKUP($A8,'Return Data'!$B$7:$R$2843,6,0)</f>
        <v>2.7355999999999998</v>
      </c>
      <c r="G8" s="66">
        <f t="shared" ref="G8:G36" si="1">RANK(F8,F$8:F$36,0)</f>
        <v>19</v>
      </c>
      <c r="H8" s="65">
        <f>VLOOKUP($A8,'Return Data'!$B$7:$R$2843,7,0)</f>
        <v>2.8708999999999998</v>
      </c>
      <c r="I8" s="66">
        <f t="shared" ref="I8:I36" si="2">RANK(H8,H$8:H$36,0)</f>
        <v>19</v>
      </c>
      <c r="J8" s="65">
        <f>VLOOKUP($A8,'Return Data'!$B$7:$R$2843,8,0)</f>
        <v>3.8727</v>
      </c>
      <c r="K8" s="66">
        <f t="shared" ref="K8:K36" si="3">RANK(J8,J$8:J$36,0)</f>
        <v>5</v>
      </c>
      <c r="L8" s="65">
        <f>VLOOKUP($A8,'Return Data'!$B$7:$R$2843,9,0)</f>
        <v>5.8009000000000004</v>
      </c>
      <c r="M8" s="66">
        <f t="shared" ref="M8:M36" si="4">RANK(L8,L$8:L$36,0)</f>
        <v>3</v>
      </c>
      <c r="N8" s="65">
        <f>VLOOKUP($A8,'Return Data'!$B$7:$R$2843,10,0)</f>
        <v>3.9138000000000002</v>
      </c>
      <c r="O8" s="66">
        <f t="shared" ref="O8:O36" si="5">RANK(N8,N$8:N$36,0)</f>
        <v>5</v>
      </c>
      <c r="P8" s="65">
        <f>VLOOKUP($A8,'Return Data'!$B$7:$R$2843,11,0)</f>
        <v>3.9956</v>
      </c>
      <c r="Q8" s="66">
        <f t="shared" ref="Q8:Q36" si="6">RANK(P8,P$8:P$36,0)</f>
        <v>4</v>
      </c>
      <c r="R8" s="65">
        <f>VLOOKUP($A8,'Return Data'!$B$7:$R$2843,12,0)</f>
        <v>4.5559000000000003</v>
      </c>
      <c r="S8" s="66">
        <f t="shared" ref="S8:S17" si="7">RANK(R8,R$8:R$36,0)</f>
        <v>3</v>
      </c>
      <c r="T8" s="65">
        <f>VLOOKUP($A8,'Return Data'!$B$7:$R$2843,13,0)</f>
        <v>6.5014000000000003</v>
      </c>
      <c r="U8" s="66">
        <f t="shared" ref="U8" si="8">RANK(T8,T$8:T$36,0)</f>
        <v>2</v>
      </c>
      <c r="V8" s="65">
        <f>VLOOKUP($A8,'Return Data'!$B$7:$R$2843,17,0)</f>
        <v>6.9184999999999999</v>
      </c>
      <c r="W8" s="66">
        <f>RANK(V8,V$8:V$36,0)</f>
        <v>2</v>
      </c>
      <c r="X8" s="65">
        <f>VLOOKUP($A8,'Return Data'!$B$7:$R$2843,14,0)</f>
        <v>7.2652999999999999</v>
      </c>
      <c r="Y8" s="66">
        <f>RANK(X8,X$8:X$36,0)</f>
        <v>3</v>
      </c>
      <c r="Z8" s="65">
        <f>VLOOKUP($A8,'Return Data'!$B$7:$R$2843,16,0)</f>
        <v>7.6868999999999996</v>
      </c>
      <c r="AA8" s="67">
        <f t="shared" ref="AA8:AA36" si="9">RANK(Z8,Z$8:Z$36,0)</f>
        <v>4</v>
      </c>
    </row>
    <row r="9" spans="1:27" x14ac:dyDescent="0.3">
      <c r="A9" s="63" t="s">
        <v>1511</v>
      </c>
      <c r="B9" s="64">
        <f>VLOOKUP($A9,'Return Data'!$B$7:$R$2843,3,0)</f>
        <v>44302</v>
      </c>
      <c r="C9" s="65">
        <f>VLOOKUP($A9,'Return Data'!$B$7:$R$2843,4,0)</f>
        <v>11.7128</v>
      </c>
      <c r="D9" s="65">
        <f>VLOOKUP($A9,'Return Data'!$B$7:$R$2843,5,0)</f>
        <v>2.4931999999999999</v>
      </c>
      <c r="E9" s="66">
        <f t="shared" si="0"/>
        <v>21</v>
      </c>
      <c r="F9" s="65">
        <f>VLOOKUP($A9,'Return Data'!$B$7:$R$2843,6,0)</f>
        <v>2.7275</v>
      </c>
      <c r="G9" s="66">
        <f t="shared" si="1"/>
        <v>20</v>
      </c>
      <c r="H9" s="65">
        <f>VLOOKUP($A9,'Return Data'!$B$7:$R$2843,7,0)</f>
        <v>2.7616000000000001</v>
      </c>
      <c r="I9" s="66">
        <f t="shared" si="2"/>
        <v>21</v>
      </c>
      <c r="J9" s="65">
        <f>VLOOKUP($A9,'Return Data'!$B$7:$R$2843,8,0)</f>
        <v>3.6478999999999999</v>
      </c>
      <c r="K9" s="66">
        <f t="shared" si="3"/>
        <v>7</v>
      </c>
      <c r="L9" s="65">
        <f>VLOOKUP($A9,'Return Data'!$B$7:$R$2843,9,0)</f>
        <v>4.6017999999999999</v>
      </c>
      <c r="M9" s="66">
        <f t="shared" si="4"/>
        <v>7</v>
      </c>
      <c r="N9" s="65">
        <f>VLOOKUP($A9,'Return Data'!$B$7:$R$2843,10,0)</f>
        <v>3.4504999999999999</v>
      </c>
      <c r="O9" s="66">
        <f t="shared" si="5"/>
        <v>10</v>
      </c>
      <c r="P9" s="65">
        <f>VLOOKUP($A9,'Return Data'!$B$7:$R$2843,11,0)</f>
        <v>3.4786000000000001</v>
      </c>
      <c r="Q9" s="66">
        <f t="shared" si="6"/>
        <v>9</v>
      </c>
      <c r="R9" s="65">
        <f>VLOOKUP($A9,'Return Data'!$B$7:$R$2843,12,0)</f>
        <v>3.7416</v>
      </c>
      <c r="S9" s="66">
        <f t="shared" si="7"/>
        <v>9</v>
      </c>
      <c r="T9" s="65">
        <f>VLOOKUP($A9,'Return Data'!$B$7:$R$2843,13,0)</f>
        <v>4.6215000000000002</v>
      </c>
      <c r="U9" s="66">
        <f t="shared" ref="U9:U36" si="10">RANK(T9,T$8:T$36,0)</f>
        <v>14</v>
      </c>
      <c r="V9" s="65">
        <f>VLOOKUP($A9,'Return Data'!$B$7:$R$2843,17,0)</f>
        <v>5.6829999999999998</v>
      </c>
      <c r="W9" s="66">
        <f t="shared" ref="W9:W35" si="11">RANK(V9,V$8:V$36,0)</f>
        <v>10</v>
      </c>
      <c r="X9" s="65"/>
      <c r="Y9" s="66"/>
      <c r="Z9" s="65">
        <f>VLOOKUP($A9,'Return Data'!$B$7:$R$2843,16,0)</f>
        <v>6.2693000000000003</v>
      </c>
      <c r="AA9" s="67">
        <f t="shared" si="9"/>
        <v>17</v>
      </c>
    </row>
    <row r="10" spans="1:27" x14ac:dyDescent="0.3">
      <c r="A10" s="63" t="s">
        <v>1512</v>
      </c>
      <c r="B10" s="64">
        <f>VLOOKUP($A10,'Return Data'!$B$7:$R$2843,3,0)</f>
        <v>44302</v>
      </c>
      <c r="C10" s="65">
        <f>VLOOKUP($A10,'Return Data'!$B$7:$R$2843,4,0)</f>
        <v>1197.5135</v>
      </c>
      <c r="D10" s="65">
        <f>VLOOKUP($A10,'Return Data'!$B$7:$R$2843,5,0)</f>
        <v>1.8075000000000001</v>
      </c>
      <c r="E10" s="66">
        <f t="shared" si="0"/>
        <v>24</v>
      </c>
      <c r="F10" s="65">
        <f>VLOOKUP($A10,'Return Data'!$B$7:$R$2843,6,0)</f>
        <v>2.7204000000000002</v>
      </c>
      <c r="G10" s="66">
        <f t="shared" si="1"/>
        <v>21</v>
      </c>
      <c r="H10" s="65">
        <f>VLOOKUP($A10,'Return Data'!$B$7:$R$2843,7,0)</f>
        <v>3.3012999999999999</v>
      </c>
      <c r="I10" s="66">
        <f t="shared" si="2"/>
        <v>10</v>
      </c>
      <c r="J10" s="65">
        <f>VLOOKUP($A10,'Return Data'!$B$7:$R$2843,8,0)</f>
        <v>3.9258999999999999</v>
      </c>
      <c r="K10" s="66">
        <f t="shared" si="3"/>
        <v>4</v>
      </c>
      <c r="L10" s="65">
        <f>VLOOKUP($A10,'Return Data'!$B$7:$R$2843,9,0)</f>
        <v>5.3011999999999997</v>
      </c>
      <c r="M10" s="66">
        <f t="shared" si="4"/>
        <v>5</v>
      </c>
      <c r="N10" s="65">
        <f>VLOOKUP($A10,'Return Data'!$B$7:$R$2843,10,0)</f>
        <v>3.8079999999999998</v>
      </c>
      <c r="O10" s="66">
        <f t="shared" si="5"/>
        <v>6</v>
      </c>
      <c r="P10" s="65">
        <f>VLOOKUP($A10,'Return Data'!$B$7:$R$2843,11,0)</f>
        <v>3.4685000000000001</v>
      </c>
      <c r="Q10" s="66">
        <f t="shared" si="6"/>
        <v>10</v>
      </c>
      <c r="R10" s="65">
        <f>VLOOKUP($A10,'Return Data'!$B$7:$R$2843,12,0)</f>
        <v>3.6280999999999999</v>
      </c>
      <c r="S10" s="66">
        <f t="shared" si="7"/>
        <v>11</v>
      </c>
      <c r="T10" s="65">
        <f>VLOOKUP($A10,'Return Data'!$B$7:$R$2843,13,0)</f>
        <v>4.6162999999999998</v>
      </c>
      <c r="U10" s="66">
        <f t="shared" si="10"/>
        <v>15</v>
      </c>
      <c r="V10" s="65">
        <f>VLOOKUP($A10,'Return Data'!$B$7:$R$2843,17,0)</f>
        <v>5.6750999999999996</v>
      </c>
      <c r="W10" s="66">
        <f t="shared" si="11"/>
        <v>11</v>
      </c>
      <c r="X10" s="65"/>
      <c r="Y10" s="66"/>
      <c r="Z10" s="65">
        <f>VLOOKUP($A10,'Return Data'!$B$7:$R$2843,16,0)</f>
        <v>6.4661999999999997</v>
      </c>
      <c r="AA10" s="67">
        <f t="shared" si="9"/>
        <v>16</v>
      </c>
    </row>
    <row r="11" spans="1:27" x14ac:dyDescent="0.3">
      <c r="A11" s="63" t="s">
        <v>1515</v>
      </c>
      <c r="B11" s="64">
        <f>VLOOKUP($A11,'Return Data'!$B$7:$R$2843,3,0)</f>
        <v>44302</v>
      </c>
      <c r="C11" s="65">
        <f>VLOOKUP($A11,'Return Data'!$B$7:$R$2843,4,0)</f>
        <v>2524.3971000000001</v>
      </c>
      <c r="D11" s="65">
        <f>VLOOKUP($A11,'Return Data'!$B$7:$R$2843,5,0)</f>
        <v>6.0404999999999998</v>
      </c>
      <c r="E11" s="66">
        <f t="shared" si="0"/>
        <v>7</v>
      </c>
      <c r="F11" s="65">
        <f>VLOOKUP($A11,'Return Data'!$B$7:$R$2843,6,0)</f>
        <v>3.4472</v>
      </c>
      <c r="G11" s="66">
        <f t="shared" si="1"/>
        <v>13</v>
      </c>
      <c r="H11" s="65">
        <f>VLOOKUP($A11,'Return Data'!$B$7:$R$2843,7,0)</f>
        <v>3.2978999999999998</v>
      </c>
      <c r="I11" s="66">
        <f t="shared" si="2"/>
        <v>11</v>
      </c>
      <c r="J11" s="65">
        <f>VLOOKUP($A11,'Return Data'!$B$7:$R$2843,8,0)</f>
        <v>2.6227999999999998</v>
      </c>
      <c r="K11" s="66">
        <f t="shared" si="3"/>
        <v>22</v>
      </c>
      <c r="L11" s="65">
        <f>VLOOKUP($A11,'Return Data'!$B$7:$R$2843,9,0)</f>
        <v>4.1304999999999996</v>
      </c>
      <c r="M11" s="66">
        <f t="shared" si="4"/>
        <v>17</v>
      </c>
      <c r="N11" s="65">
        <f>VLOOKUP($A11,'Return Data'!$B$7:$R$2843,10,0)</f>
        <v>3.2101000000000002</v>
      </c>
      <c r="O11" s="66">
        <f t="shared" si="5"/>
        <v>17</v>
      </c>
      <c r="P11" s="65">
        <f>VLOOKUP($A11,'Return Data'!$B$7:$R$2843,11,0)</f>
        <v>3.036</v>
      </c>
      <c r="Q11" s="66">
        <f t="shared" si="6"/>
        <v>20</v>
      </c>
      <c r="R11" s="65">
        <f>VLOOKUP($A11,'Return Data'!$B$7:$R$2843,12,0)</f>
        <v>3.2789999999999999</v>
      </c>
      <c r="S11" s="66">
        <f t="shared" si="7"/>
        <v>19</v>
      </c>
      <c r="T11" s="65">
        <f>VLOOKUP($A11,'Return Data'!$B$7:$R$2843,13,0)</f>
        <v>4.2862</v>
      </c>
      <c r="U11" s="66">
        <f t="shared" si="10"/>
        <v>17</v>
      </c>
      <c r="V11" s="65">
        <f>VLOOKUP($A11,'Return Data'!$B$7:$R$2843,17,0)</f>
        <v>5.4794999999999998</v>
      </c>
      <c r="W11" s="66">
        <f t="shared" si="11"/>
        <v>13</v>
      </c>
      <c r="X11" s="65">
        <f>VLOOKUP($A11,'Return Data'!$B$7:$R$2843,14,0)</f>
        <v>6.1940999999999997</v>
      </c>
      <c r="Y11" s="66">
        <f t="shared" ref="Y11:Y35" si="12">RANK(X11,X$8:X$36,0)</f>
        <v>9</v>
      </c>
      <c r="Z11" s="65">
        <f>VLOOKUP($A11,'Return Data'!$B$7:$R$2843,16,0)</f>
        <v>7.5275999999999996</v>
      </c>
      <c r="AA11" s="67">
        <f t="shared" si="9"/>
        <v>8</v>
      </c>
    </row>
    <row r="12" spans="1:27" x14ac:dyDescent="0.3">
      <c r="A12" s="63" t="s">
        <v>1517</v>
      </c>
      <c r="B12" s="64">
        <f>VLOOKUP($A12,'Return Data'!$B$7:$R$2843,3,0)</f>
        <v>44302</v>
      </c>
      <c r="C12" s="65">
        <f>VLOOKUP($A12,'Return Data'!$B$7:$R$2843,4,0)</f>
        <v>3049.4358999999999</v>
      </c>
      <c r="D12" s="65">
        <f>VLOOKUP($A12,'Return Data'!$B$7:$R$2843,5,0)</f>
        <v>5.6588000000000003</v>
      </c>
      <c r="E12" s="66">
        <f t="shared" si="0"/>
        <v>8</v>
      </c>
      <c r="F12" s="65">
        <f>VLOOKUP($A12,'Return Data'!$B$7:$R$2843,6,0)</f>
        <v>3.3673000000000002</v>
      </c>
      <c r="G12" s="66">
        <f t="shared" si="1"/>
        <v>15</v>
      </c>
      <c r="H12" s="65">
        <f>VLOOKUP($A12,'Return Data'!$B$7:$R$2843,7,0)</f>
        <v>3.0049000000000001</v>
      </c>
      <c r="I12" s="66">
        <f t="shared" si="2"/>
        <v>15</v>
      </c>
      <c r="J12" s="65">
        <f>VLOOKUP($A12,'Return Data'!$B$7:$R$2843,8,0)</f>
        <v>2.4750000000000001</v>
      </c>
      <c r="K12" s="66">
        <f t="shared" si="3"/>
        <v>23</v>
      </c>
      <c r="L12" s="65">
        <f>VLOOKUP($A12,'Return Data'!$B$7:$R$2843,9,0)</f>
        <v>3.4089999999999998</v>
      </c>
      <c r="M12" s="66">
        <f t="shared" si="4"/>
        <v>23</v>
      </c>
      <c r="N12" s="65">
        <f>VLOOKUP($A12,'Return Data'!$B$7:$R$2843,10,0)</f>
        <v>2.7496</v>
      </c>
      <c r="O12" s="66">
        <f t="shared" si="5"/>
        <v>24</v>
      </c>
      <c r="P12" s="65">
        <f>VLOOKUP($A12,'Return Data'!$B$7:$R$2843,11,0)</f>
        <v>2.5865</v>
      </c>
      <c r="Q12" s="66">
        <f t="shared" si="6"/>
        <v>25</v>
      </c>
      <c r="R12" s="65">
        <f>VLOOKUP($A12,'Return Data'!$B$7:$R$2843,12,0)</f>
        <v>2.6608000000000001</v>
      </c>
      <c r="S12" s="66">
        <f t="shared" si="7"/>
        <v>25</v>
      </c>
      <c r="T12" s="65">
        <f>VLOOKUP($A12,'Return Data'!$B$7:$R$2843,13,0)</f>
        <v>3.7730000000000001</v>
      </c>
      <c r="U12" s="66">
        <f t="shared" si="10"/>
        <v>20</v>
      </c>
      <c r="V12" s="65">
        <f>VLOOKUP($A12,'Return Data'!$B$7:$R$2843,17,0)</f>
        <v>4.8985000000000003</v>
      </c>
      <c r="W12" s="66">
        <f t="shared" si="11"/>
        <v>16</v>
      </c>
      <c r="X12" s="65">
        <f>VLOOKUP($A12,'Return Data'!$B$7:$R$2843,14,0)</f>
        <v>5.3902999999999999</v>
      </c>
      <c r="Y12" s="66">
        <f t="shared" si="12"/>
        <v>11</v>
      </c>
      <c r="Z12" s="65">
        <f>VLOOKUP($A12,'Return Data'!$B$7:$R$2843,16,0)</f>
        <v>7.2944000000000004</v>
      </c>
      <c r="AA12" s="67">
        <f t="shared" si="9"/>
        <v>11</v>
      </c>
    </row>
    <row r="13" spans="1:27" x14ac:dyDescent="0.3">
      <c r="A13" s="63" t="s">
        <v>1519</v>
      </c>
      <c r="B13" s="64">
        <f>VLOOKUP($A13,'Return Data'!$B$7:$R$2843,3,0)</f>
        <v>44302</v>
      </c>
      <c r="C13" s="65">
        <f>VLOOKUP($A13,'Return Data'!$B$7:$R$2843,4,0)</f>
        <v>2709.4958000000001</v>
      </c>
      <c r="D13" s="65">
        <f>VLOOKUP($A13,'Return Data'!$B$7:$R$2843,5,0)</f>
        <v>7.3849999999999998</v>
      </c>
      <c r="E13" s="66">
        <f t="shared" si="0"/>
        <v>2</v>
      </c>
      <c r="F13" s="65">
        <f>VLOOKUP($A13,'Return Data'!$B$7:$R$2843,6,0)</f>
        <v>4.2042999999999999</v>
      </c>
      <c r="G13" s="66">
        <f t="shared" si="1"/>
        <v>5</v>
      </c>
      <c r="H13" s="65">
        <f>VLOOKUP($A13,'Return Data'!$B$7:$R$2843,7,0)</f>
        <v>3.3363999999999998</v>
      </c>
      <c r="I13" s="66">
        <f t="shared" si="2"/>
        <v>8</v>
      </c>
      <c r="J13" s="65">
        <f>VLOOKUP($A13,'Return Data'!$B$7:$R$2843,8,0)</f>
        <v>2.7305999999999999</v>
      </c>
      <c r="K13" s="66">
        <f t="shared" si="3"/>
        <v>20</v>
      </c>
      <c r="L13" s="65">
        <f>VLOOKUP($A13,'Return Data'!$B$7:$R$2843,9,0)</f>
        <v>4.1026999999999996</v>
      </c>
      <c r="M13" s="66">
        <f t="shared" si="4"/>
        <v>18</v>
      </c>
      <c r="N13" s="65">
        <f>VLOOKUP($A13,'Return Data'!$B$7:$R$2843,10,0)</f>
        <v>3.0947</v>
      </c>
      <c r="O13" s="66">
        <f t="shared" si="5"/>
        <v>22</v>
      </c>
      <c r="P13" s="65">
        <f>VLOOKUP($A13,'Return Data'!$B$7:$R$2843,11,0)</f>
        <v>2.9045999999999998</v>
      </c>
      <c r="Q13" s="66">
        <f t="shared" si="6"/>
        <v>22</v>
      </c>
      <c r="R13" s="65">
        <f>VLOOKUP($A13,'Return Data'!$B$7:$R$2843,12,0)</f>
        <v>3.0735000000000001</v>
      </c>
      <c r="S13" s="66">
        <f t="shared" si="7"/>
        <v>22</v>
      </c>
      <c r="T13" s="65">
        <f>VLOOKUP($A13,'Return Data'!$B$7:$R$2843,13,0)</f>
        <v>4.1078999999999999</v>
      </c>
      <c r="U13" s="66">
        <f t="shared" si="10"/>
        <v>19</v>
      </c>
      <c r="V13" s="65">
        <f>VLOOKUP($A13,'Return Data'!$B$7:$R$2843,17,0)</f>
        <v>5.2618999999999998</v>
      </c>
      <c r="W13" s="66">
        <f t="shared" si="11"/>
        <v>15</v>
      </c>
      <c r="X13" s="65">
        <f>VLOOKUP($A13,'Return Data'!$B$7:$R$2843,14,0)</f>
        <v>5.2577999999999996</v>
      </c>
      <c r="Y13" s="66">
        <f t="shared" si="12"/>
        <v>12</v>
      </c>
      <c r="Z13" s="65">
        <f>VLOOKUP($A13,'Return Data'!$B$7:$R$2843,16,0)</f>
        <v>7.0057</v>
      </c>
      <c r="AA13" s="67">
        <f t="shared" si="9"/>
        <v>12</v>
      </c>
    </row>
    <row r="14" spans="1:27" x14ac:dyDescent="0.3">
      <c r="A14" s="63" t="s">
        <v>1521</v>
      </c>
      <c r="B14" s="64">
        <f>VLOOKUP($A14,'Return Data'!$B$7:$R$2843,3,0)</f>
        <v>44302</v>
      </c>
      <c r="C14" s="65">
        <f>VLOOKUP($A14,'Return Data'!$B$7:$R$2843,4,0)</f>
        <v>2195.9153999999999</v>
      </c>
      <c r="D14" s="65">
        <f>VLOOKUP($A14,'Return Data'!$B$7:$R$2843,5,0)</f>
        <v>2.1011000000000002</v>
      </c>
      <c r="E14" s="66">
        <f t="shared" si="0"/>
        <v>22</v>
      </c>
      <c r="F14" s="65">
        <f>VLOOKUP($A14,'Return Data'!$B$7:$R$2843,6,0)</f>
        <v>1.3565</v>
      </c>
      <c r="G14" s="66">
        <f t="shared" si="1"/>
        <v>27</v>
      </c>
      <c r="H14" s="65">
        <f>VLOOKUP($A14,'Return Data'!$B$7:$R$2843,7,0)</f>
        <v>1.5250999999999999</v>
      </c>
      <c r="I14" s="66">
        <f t="shared" si="2"/>
        <v>27</v>
      </c>
      <c r="J14" s="65">
        <f>VLOOKUP($A14,'Return Data'!$B$7:$R$2843,8,0)</f>
        <v>1.9535</v>
      </c>
      <c r="K14" s="66">
        <f t="shared" si="3"/>
        <v>27</v>
      </c>
      <c r="L14" s="65">
        <f>VLOOKUP($A14,'Return Data'!$B$7:$R$2843,9,0)</f>
        <v>2.6568999999999998</v>
      </c>
      <c r="M14" s="66">
        <f t="shared" si="4"/>
        <v>26</v>
      </c>
      <c r="N14" s="65">
        <f>VLOOKUP($A14,'Return Data'!$B$7:$R$2843,10,0)</f>
        <v>1.8242</v>
      </c>
      <c r="O14" s="66">
        <f t="shared" si="5"/>
        <v>27</v>
      </c>
      <c r="P14" s="65">
        <f>VLOOKUP($A14,'Return Data'!$B$7:$R$2843,11,0)</f>
        <v>1.7713000000000001</v>
      </c>
      <c r="Q14" s="66">
        <f t="shared" si="6"/>
        <v>27</v>
      </c>
      <c r="R14" s="65">
        <f>VLOOKUP($A14,'Return Data'!$B$7:$R$2843,12,0)</f>
        <v>1.9552</v>
      </c>
      <c r="S14" s="66">
        <f t="shared" si="7"/>
        <v>27</v>
      </c>
      <c r="T14" s="65">
        <f>VLOOKUP($A14,'Return Data'!$B$7:$R$2843,13,0)</f>
        <v>2.8974000000000002</v>
      </c>
      <c r="U14" s="66">
        <f t="shared" si="10"/>
        <v>25</v>
      </c>
      <c r="V14" s="65">
        <f>VLOOKUP($A14,'Return Data'!$B$7:$R$2843,17,0)</f>
        <v>4.2358000000000002</v>
      </c>
      <c r="W14" s="66">
        <f t="shared" si="11"/>
        <v>19</v>
      </c>
      <c r="X14" s="65">
        <f>VLOOKUP($A14,'Return Data'!$B$7:$R$2843,14,0)</f>
        <v>5.0616000000000003</v>
      </c>
      <c r="Y14" s="66">
        <f t="shared" si="12"/>
        <v>13</v>
      </c>
      <c r="Z14" s="65">
        <f>VLOOKUP($A14,'Return Data'!$B$7:$R$2843,16,0)</f>
        <v>7.3015999999999996</v>
      </c>
      <c r="AA14" s="67">
        <f t="shared" si="9"/>
        <v>9</v>
      </c>
    </row>
    <row r="15" spans="1:27" x14ac:dyDescent="0.3">
      <c r="A15" s="63" t="s">
        <v>1524</v>
      </c>
      <c r="B15" s="64">
        <f>VLOOKUP($A15,'Return Data'!$B$7:$R$2843,3,0)</f>
        <v>44302</v>
      </c>
      <c r="C15" s="65">
        <f>VLOOKUP($A15,'Return Data'!$B$7:$R$2843,4,0)</f>
        <v>29.8523</v>
      </c>
      <c r="D15" s="65">
        <f>VLOOKUP($A15,'Return Data'!$B$7:$R$2843,5,0)</f>
        <v>8.3162000000000003</v>
      </c>
      <c r="E15" s="66">
        <f t="shared" si="0"/>
        <v>1</v>
      </c>
      <c r="F15" s="65">
        <f>VLOOKUP($A15,'Return Data'!$B$7:$R$2843,6,0)</f>
        <v>10.5885</v>
      </c>
      <c r="G15" s="66">
        <f t="shared" si="1"/>
        <v>1</v>
      </c>
      <c r="H15" s="65">
        <f>VLOOKUP($A15,'Return Data'!$B$7:$R$2843,7,0)</f>
        <v>10.7819</v>
      </c>
      <c r="I15" s="66">
        <f t="shared" si="2"/>
        <v>1</v>
      </c>
      <c r="J15" s="65">
        <f>VLOOKUP($A15,'Return Data'!$B$7:$R$2843,8,0)</f>
        <v>9.7464999999999993</v>
      </c>
      <c r="K15" s="66">
        <f t="shared" si="3"/>
        <v>1</v>
      </c>
      <c r="L15" s="65">
        <f>VLOOKUP($A15,'Return Data'!$B$7:$R$2843,9,0)</f>
        <v>8.9056999999999995</v>
      </c>
      <c r="M15" s="66">
        <f t="shared" si="4"/>
        <v>1</v>
      </c>
      <c r="N15" s="65">
        <f>VLOOKUP($A15,'Return Data'!$B$7:$R$2843,10,0)</f>
        <v>7.6904000000000003</v>
      </c>
      <c r="O15" s="66">
        <f t="shared" si="5"/>
        <v>1</v>
      </c>
      <c r="P15" s="65">
        <f>VLOOKUP($A15,'Return Data'!$B$7:$R$2843,11,0)</f>
        <v>7.3205</v>
      </c>
      <c r="Q15" s="66">
        <f t="shared" si="6"/>
        <v>1</v>
      </c>
      <c r="R15" s="65">
        <f>VLOOKUP($A15,'Return Data'!$B$7:$R$2843,12,0)</f>
        <v>7.8307000000000002</v>
      </c>
      <c r="S15" s="66">
        <f t="shared" si="7"/>
        <v>1</v>
      </c>
      <c r="T15" s="65">
        <f>VLOOKUP($A15,'Return Data'!$B$7:$R$2843,13,0)</f>
        <v>8.4517000000000007</v>
      </c>
      <c r="U15" s="66">
        <f t="shared" si="10"/>
        <v>1</v>
      </c>
      <c r="V15" s="65">
        <f>VLOOKUP($A15,'Return Data'!$B$7:$R$2843,17,0)</f>
        <v>6.383</v>
      </c>
      <c r="W15" s="66">
        <f t="shared" si="11"/>
        <v>4</v>
      </c>
      <c r="X15" s="65">
        <f>VLOOKUP($A15,'Return Data'!$B$7:$R$2843,14,0)</f>
        <v>7.3063000000000002</v>
      </c>
      <c r="Y15" s="66">
        <f t="shared" si="12"/>
        <v>2</v>
      </c>
      <c r="Z15" s="65">
        <f>VLOOKUP($A15,'Return Data'!$B$7:$R$2843,16,0)</f>
        <v>8.5458999999999996</v>
      </c>
      <c r="AA15" s="67">
        <f t="shared" si="9"/>
        <v>1</v>
      </c>
    </row>
    <row r="16" spans="1:27" x14ac:dyDescent="0.3">
      <c r="A16" s="63" t="s">
        <v>1527</v>
      </c>
      <c r="B16" s="64">
        <f>VLOOKUP($A16,'Return Data'!$B$7:$R$2843,3,0)</f>
        <v>44302</v>
      </c>
      <c r="C16" s="65">
        <f>VLOOKUP($A16,'Return Data'!$B$7:$R$2843,4,0)</f>
        <v>11.863099999999999</v>
      </c>
      <c r="D16" s="65">
        <f>VLOOKUP($A16,'Return Data'!$B$7:$R$2843,5,0)</f>
        <v>3.077</v>
      </c>
      <c r="E16" s="66">
        <f t="shared" si="0"/>
        <v>20</v>
      </c>
      <c r="F16" s="65">
        <f>VLOOKUP($A16,'Return Data'!$B$7:$R$2843,6,0)</f>
        <v>2.8469000000000002</v>
      </c>
      <c r="G16" s="66">
        <f t="shared" si="1"/>
        <v>18</v>
      </c>
      <c r="H16" s="65">
        <f>VLOOKUP($A16,'Return Data'!$B$7:$R$2843,7,0)</f>
        <v>2.5945999999999998</v>
      </c>
      <c r="I16" s="66">
        <f t="shared" si="2"/>
        <v>23</v>
      </c>
      <c r="J16" s="65">
        <f>VLOOKUP($A16,'Return Data'!$B$7:$R$2843,8,0)</f>
        <v>3.2545000000000002</v>
      </c>
      <c r="K16" s="66">
        <f t="shared" si="3"/>
        <v>11</v>
      </c>
      <c r="L16" s="65">
        <f>VLOOKUP($A16,'Return Data'!$B$7:$R$2843,9,0)</f>
        <v>5.1737000000000002</v>
      </c>
      <c r="M16" s="66">
        <f t="shared" si="4"/>
        <v>6</v>
      </c>
      <c r="N16" s="65">
        <f>VLOOKUP($A16,'Return Data'!$B$7:$R$2843,10,0)</f>
        <v>3.7368000000000001</v>
      </c>
      <c r="O16" s="66">
        <f t="shared" si="5"/>
        <v>7</v>
      </c>
      <c r="P16" s="65">
        <f>VLOOKUP($A16,'Return Data'!$B$7:$R$2843,11,0)</f>
        <v>3.6772</v>
      </c>
      <c r="Q16" s="66">
        <f t="shared" si="6"/>
        <v>8</v>
      </c>
      <c r="R16" s="65">
        <f>VLOOKUP($A16,'Return Data'!$B$7:$R$2843,12,0)</f>
        <v>4.0711000000000004</v>
      </c>
      <c r="S16" s="66">
        <f t="shared" si="7"/>
        <v>6</v>
      </c>
      <c r="T16" s="65">
        <f>VLOOKUP($A16,'Return Data'!$B$7:$R$2843,13,0)</f>
        <v>5.7816999999999998</v>
      </c>
      <c r="U16" s="66">
        <f t="shared" si="10"/>
        <v>4</v>
      </c>
      <c r="V16" s="65">
        <f>VLOOKUP($A16,'Return Data'!$B$7:$R$2843,17,0)</f>
        <v>6.3042999999999996</v>
      </c>
      <c r="W16" s="66">
        <f t="shared" si="11"/>
        <v>5</v>
      </c>
      <c r="X16" s="65"/>
      <c r="Y16" s="66"/>
      <c r="Z16" s="65">
        <f>VLOOKUP($A16,'Return Data'!$B$7:$R$2843,16,0)</f>
        <v>6.8968999999999996</v>
      </c>
      <c r="AA16" s="67">
        <f t="shared" si="9"/>
        <v>14</v>
      </c>
    </row>
    <row r="17" spans="1:27" x14ac:dyDescent="0.3">
      <c r="A17" s="63" t="s">
        <v>1529</v>
      </c>
      <c r="B17" s="64">
        <f>VLOOKUP($A17,'Return Data'!$B$7:$R$2843,3,0)</f>
        <v>44302</v>
      </c>
      <c r="C17" s="65">
        <f>VLOOKUP($A17,'Return Data'!$B$7:$R$2843,4,0)</f>
        <v>1059.3264999999999</v>
      </c>
      <c r="D17" s="65">
        <f>VLOOKUP($A17,'Return Data'!$B$7:$R$2843,5,0)</f>
        <v>6.3064999999999998</v>
      </c>
      <c r="E17" s="66">
        <f t="shared" si="0"/>
        <v>6</v>
      </c>
      <c r="F17" s="65">
        <f>VLOOKUP($A17,'Return Data'!$B$7:$R$2843,6,0)</f>
        <v>3.9262000000000001</v>
      </c>
      <c r="G17" s="66">
        <f t="shared" si="1"/>
        <v>8</v>
      </c>
      <c r="H17" s="65">
        <f>VLOOKUP($A17,'Return Data'!$B$7:$R$2843,7,0)</f>
        <v>3.1126999999999998</v>
      </c>
      <c r="I17" s="66">
        <f t="shared" si="2"/>
        <v>14</v>
      </c>
      <c r="J17" s="65">
        <f>VLOOKUP($A17,'Return Data'!$B$7:$R$2843,8,0)</f>
        <v>2.915</v>
      </c>
      <c r="K17" s="66">
        <f t="shared" si="3"/>
        <v>18</v>
      </c>
      <c r="L17" s="65">
        <f>VLOOKUP($A17,'Return Data'!$B$7:$R$2843,9,0)</f>
        <v>4.4917999999999996</v>
      </c>
      <c r="M17" s="66">
        <f t="shared" si="4"/>
        <v>9</v>
      </c>
      <c r="N17" s="65">
        <f>VLOOKUP($A17,'Return Data'!$B$7:$R$2843,10,0)</f>
        <v>3.6280000000000001</v>
      </c>
      <c r="O17" s="66">
        <f t="shared" si="5"/>
        <v>8</v>
      </c>
      <c r="P17" s="65">
        <f>VLOOKUP($A17,'Return Data'!$B$7:$R$2843,11,0)</f>
        <v>3.3641000000000001</v>
      </c>
      <c r="Q17" s="66">
        <f t="shared" si="6"/>
        <v>12</v>
      </c>
      <c r="R17" s="65">
        <f>VLOOKUP($A17,'Return Data'!$B$7:$R$2843,12,0)</f>
        <v>3.5893999999999999</v>
      </c>
      <c r="S17" s="66">
        <f t="shared" si="7"/>
        <v>12</v>
      </c>
      <c r="T17" s="65"/>
      <c r="U17" s="66"/>
      <c r="V17" s="65"/>
      <c r="W17" s="66"/>
      <c r="X17" s="65"/>
      <c r="Y17" s="66"/>
      <c r="Z17" s="65">
        <f>VLOOKUP($A17,'Return Data'!$B$7:$R$2843,16,0)</f>
        <v>4.8631000000000002</v>
      </c>
      <c r="AA17" s="67">
        <f t="shared" si="9"/>
        <v>22</v>
      </c>
    </row>
    <row r="18" spans="1:27" x14ac:dyDescent="0.3">
      <c r="A18" s="63" t="s">
        <v>1530</v>
      </c>
      <c r="B18" s="64">
        <f>VLOOKUP($A18,'Return Data'!$B$7:$R$2843,3,0)</f>
        <v>44302</v>
      </c>
      <c r="C18" s="65">
        <f>VLOOKUP($A18,'Return Data'!$B$7:$R$2843,4,0)</f>
        <v>21.6081</v>
      </c>
      <c r="D18" s="65">
        <f>VLOOKUP($A18,'Return Data'!$B$7:$R$2843,5,0)</f>
        <v>4.5613999999999999</v>
      </c>
      <c r="E18" s="66">
        <f t="shared" si="0"/>
        <v>13</v>
      </c>
      <c r="F18" s="65">
        <f>VLOOKUP($A18,'Return Data'!$B$7:$R$2843,6,0)</f>
        <v>4.6475999999999997</v>
      </c>
      <c r="G18" s="66">
        <f t="shared" si="1"/>
        <v>3</v>
      </c>
      <c r="H18" s="65">
        <f>VLOOKUP($A18,'Return Data'!$B$7:$R$2843,7,0)</f>
        <v>4.2988999999999997</v>
      </c>
      <c r="I18" s="66">
        <f t="shared" si="2"/>
        <v>3</v>
      </c>
      <c r="J18" s="65">
        <f>VLOOKUP($A18,'Return Data'!$B$7:$R$2843,8,0)</f>
        <v>4.4215</v>
      </c>
      <c r="K18" s="66">
        <f t="shared" si="3"/>
        <v>2</v>
      </c>
      <c r="L18" s="65">
        <f>VLOOKUP($A18,'Return Data'!$B$7:$R$2843,9,0)</f>
        <v>5.3422999999999998</v>
      </c>
      <c r="M18" s="66">
        <f t="shared" si="4"/>
        <v>4</v>
      </c>
      <c r="N18" s="65">
        <f>VLOOKUP($A18,'Return Data'!$B$7:$R$2843,10,0)</f>
        <v>4.3703000000000003</v>
      </c>
      <c r="O18" s="66">
        <f t="shared" si="5"/>
        <v>4</v>
      </c>
      <c r="P18" s="65">
        <f>VLOOKUP($A18,'Return Data'!$B$7:$R$2843,11,0)</f>
        <v>4.2354000000000003</v>
      </c>
      <c r="Q18" s="66">
        <f t="shared" si="6"/>
        <v>3</v>
      </c>
      <c r="R18" s="65">
        <f>VLOOKUP($A18,'Return Data'!$B$7:$R$2843,12,0)</f>
        <v>4.8362999999999996</v>
      </c>
      <c r="S18" s="66">
        <f t="shared" ref="S18:S36" si="13">RANK(R18,R$8:R$36,0)</f>
        <v>2</v>
      </c>
      <c r="T18" s="65">
        <f>VLOOKUP($A18,'Return Data'!$B$7:$R$2843,13,0)</f>
        <v>6.1317000000000004</v>
      </c>
      <c r="U18" s="66">
        <f t="shared" si="10"/>
        <v>3</v>
      </c>
      <c r="V18" s="65">
        <f>VLOOKUP($A18,'Return Data'!$B$7:$R$2843,17,0)</f>
        <v>6.8</v>
      </c>
      <c r="W18" s="66">
        <f t="shared" si="11"/>
        <v>3</v>
      </c>
      <c r="X18" s="65">
        <f>VLOOKUP($A18,'Return Data'!$B$7:$R$2843,14,0)</f>
        <v>7.0848000000000004</v>
      </c>
      <c r="Y18" s="66">
        <f t="shared" si="12"/>
        <v>4</v>
      </c>
      <c r="Z18" s="65">
        <f>VLOOKUP($A18,'Return Data'!$B$7:$R$2843,16,0)</f>
        <v>8.0414999999999992</v>
      </c>
      <c r="AA18" s="67">
        <f t="shared" si="9"/>
        <v>3</v>
      </c>
    </row>
    <row r="19" spans="1:27" x14ac:dyDescent="0.3">
      <c r="A19" s="63" t="s">
        <v>1532</v>
      </c>
      <c r="B19" s="64">
        <f>VLOOKUP($A19,'Return Data'!$B$7:$R$2843,3,0)</f>
        <v>44302</v>
      </c>
      <c r="C19" s="65">
        <f>VLOOKUP($A19,'Return Data'!$B$7:$R$2843,4,0)</f>
        <v>2170.3152</v>
      </c>
      <c r="D19" s="65">
        <f>VLOOKUP($A19,'Return Data'!$B$7:$R$2843,5,0)</f>
        <v>-9.3298000000000005</v>
      </c>
      <c r="E19" s="66">
        <f t="shared" si="0"/>
        <v>29</v>
      </c>
      <c r="F19" s="65">
        <f>VLOOKUP($A19,'Return Data'!$B$7:$R$2843,6,0)</f>
        <v>2.5928</v>
      </c>
      <c r="G19" s="66">
        <f t="shared" si="1"/>
        <v>23</v>
      </c>
      <c r="H19" s="65">
        <f>VLOOKUP($A19,'Return Data'!$B$7:$R$2843,7,0)</f>
        <v>2.6766000000000001</v>
      </c>
      <c r="I19" s="66">
        <f t="shared" si="2"/>
        <v>22</v>
      </c>
      <c r="J19" s="65">
        <f>VLOOKUP($A19,'Return Data'!$B$7:$R$2843,8,0)</f>
        <v>3.4708999999999999</v>
      </c>
      <c r="K19" s="66">
        <f t="shared" si="3"/>
        <v>8</v>
      </c>
      <c r="L19" s="65">
        <f>VLOOKUP($A19,'Return Data'!$B$7:$R$2843,9,0)</f>
        <v>3.4977999999999998</v>
      </c>
      <c r="M19" s="66">
        <f t="shared" si="4"/>
        <v>22</v>
      </c>
      <c r="N19" s="65">
        <f>VLOOKUP($A19,'Return Data'!$B$7:$R$2843,10,0)</f>
        <v>3.1602000000000001</v>
      </c>
      <c r="O19" s="66">
        <f t="shared" si="5"/>
        <v>20</v>
      </c>
      <c r="P19" s="65">
        <f>VLOOKUP($A19,'Return Data'!$B$7:$R$2843,11,0)</f>
        <v>3.9845000000000002</v>
      </c>
      <c r="Q19" s="66">
        <f t="shared" si="6"/>
        <v>5</v>
      </c>
      <c r="R19" s="65">
        <f>VLOOKUP($A19,'Return Data'!$B$7:$R$2843,12,0)</f>
        <v>4.2514000000000003</v>
      </c>
      <c r="S19" s="66">
        <f t="shared" si="13"/>
        <v>5</v>
      </c>
      <c r="T19" s="65">
        <f>VLOOKUP($A19,'Return Data'!$B$7:$R$2843,13,0)</f>
        <v>4.8106999999999998</v>
      </c>
      <c r="U19" s="66">
        <f t="shared" si="10"/>
        <v>11</v>
      </c>
      <c r="V19" s="65">
        <f>VLOOKUP($A19,'Return Data'!$B$7:$R$2843,17,0)</f>
        <v>5.3422999999999998</v>
      </c>
      <c r="W19" s="66">
        <f t="shared" si="11"/>
        <v>14</v>
      </c>
      <c r="X19" s="65">
        <f>VLOOKUP($A19,'Return Data'!$B$7:$R$2843,14,0)</f>
        <v>5.9450000000000003</v>
      </c>
      <c r="Y19" s="66">
        <f t="shared" si="12"/>
        <v>10</v>
      </c>
      <c r="Z19" s="65">
        <f>VLOOKUP($A19,'Return Data'!$B$7:$R$2843,16,0)</f>
        <v>7.5656999999999996</v>
      </c>
      <c r="AA19" s="67">
        <f t="shared" si="9"/>
        <v>7</v>
      </c>
    </row>
    <row r="20" spans="1:27" x14ac:dyDescent="0.3">
      <c r="A20" s="63" t="s">
        <v>1535</v>
      </c>
      <c r="B20" s="64">
        <f>VLOOKUP($A20,'Return Data'!$B$7:$R$2843,3,0)</f>
        <v>44302</v>
      </c>
      <c r="C20" s="65">
        <f>VLOOKUP($A20,'Return Data'!$B$7:$R$2843,4,0)</f>
        <v>11.935499999999999</v>
      </c>
      <c r="D20" s="65">
        <f>VLOOKUP($A20,'Return Data'!$B$7:$R$2843,5,0)</f>
        <v>3.976</v>
      </c>
      <c r="E20" s="66">
        <f t="shared" si="0"/>
        <v>18</v>
      </c>
      <c r="F20" s="65">
        <f>VLOOKUP($A20,'Return Data'!$B$7:$R$2843,6,0)</f>
        <v>3.3652000000000002</v>
      </c>
      <c r="G20" s="66">
        <f t="shared" si="1"/>
        <v>16</v>
      </c>
      <c r="H20" s="65">
        <f>VLOOKUP($A20,'Return Data'!$B$7:$R$2843,7,0)</f>
        <v>2.8849999999999998</v>
      </c>
      <c r="I20" s="66">
        <f t="shared" si="2"/>
        <v>18</v>
      </c>
      <c r="J20" s="65">
        <f>VLOOKUP($A20,'Return Data'!$B$7:$R$2843,8,0)</f>
        <v>3.1964000000000001</v>
      </c>
      <c r="K20" s="66">
        <f t="shared" si="3"/>
        <v>13</v>
      </c>
      <c r="L20" s="65">
        <f>VLOOKUP($A20,'Return Data'!$B$7:$R$2843,9,0)</f>
        <v>4.1478999999999999</v>
      </c>
      <c r="M20" s="66">
        <f t="shared" si="4"/>
        <v>16</v>
      </c>
      <c r="N20" s="65">
        <f>VLOOKUP($A20,'Return Data'!$B$7:$R$2843,10,0)</f>
        <v>3.3342999999999998</v>
      </c>
      <c r="O20" s="66">
        <f t="shared" si="5"/>
        <v>15</v>
      </c>
      <c r="P20" s="65">
        <f>VLOOKUP($A20,'Return Data'!$B$7:$R$2843,11,0)</f>
        <v>3.1869000000000001</v>
      </c>
      <c r="Q20" s="66">
        <f t="shared" si="6"/>
        <v>17</v>
      </c>
      <c r="R20" s="65">
        <f>VLOOKUP($A20,'Return Data'!$B$7:$R$2843,12,0)</f>
        <v>3.3548</v>
      </c>
      <c r="S20" s="66">
        <f t="shared" si="13"/>
        <v>16</v>
      </c>
      <c r="T20" s="65">
        <f>VLOOKUP($A20,'Return Data'!$B$7:$R$2843,13,0)</f>
        <v>4.7405999999999997</v>
      </c>
      <c r="U20" s="66">
        <f t="shared" si="10"/>
        <v>12</v>
      </c>
      <c r="V20" s="65">
        <f>VLOOKUP($A20,'Return Data'!$B$7:$R$2843,17,0)</f>
        <v>5.9893000000000001</v>
      </c>
      <c r="W20" s="66">
        <f t="shared" si="11"/>
        <v>8</v>
      </c>
      <c r="X20" s="65"/>
      <c r="Y20" s="66"/>
      <c r="Z20" s="65">
        <f>VLOOKUP($A20,'Return Data'!$B$7:$R$2843,16,0)</f>
        <v>6.6505000000000001</v>
      </c>
      <c r="AA20" s="67">
        <f t="shared" si="9"/>
        <v>15</v>
      </c>
    </row>
    <row r="21" spans="1:27" x14ac:dyDescent="0.3">
      <c r="A21" s="63" t="s">
        <v>1536</v>
      </c>
      <c r="B21" s="64">
        <f>VLOOKUP($A21,'Return Data'!$B$7:$R$2843,3,0)</f>
        <v>0</v>
      </c>
      <c r="C21" s="65">
        <f>VLOOKUP($A21,'Return Data'!$B$7:$R$2843,4,0)</f>
        <v>0</v>
      </c>
      <c r="D21" s="65">
        <f>VLOOKUP($A21,'Return Data'!$B$7:$R$2843,5,0)</f>
        <v>0</v>
      </c>
      <c r="E21" s="66">
        <f t="shared" si="0"/>
        <v>27</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1538</v>
      </c>
      <c r="B22" s="64">
        <f>VLOOKUP($A22,'Return Data'!$B$7:$R$2843,3,0)</f>
        <v>44302</v>
      </c>
      <c r="C22" s="65">
        <f>VLOOKUP($A22,'Return Data'!$B$7:$R$2843,4,0)</f>
        <v>2132.8047999999999</v>
      </c>
      <c r="D22" s="65">
        <f>VLOOKUP($A22,'Return Data'!$B$7:$R$2843,5,0)</f>
        <v>4.0751999999999997</v>
      </c>
      <c r="E22" s="66">
        <f t="shared" si="0"/>
        <v>17</v>
      </c>
      <c r="F22" s="65">
        <f>VLOOKUP($A22,'Return Data'!$B$7:$R$2843,6,0)</f>
        <v>3.9588000000000001</v>
      </c>
      <c r="G22" s="66">
        <f t="shared" si="1"/>
        <v>6</v>
      </c>
      <c r="H22" s="65">
        <f>VLOOKUP($A22,'Return Data'!$B$7:$R$2843,7,0)</f>
        <v>3.3353999999999999</v>
      </c>
      <c r="I22" s="66">
        <f t="shared" si="2"/>
        <v>9</v>
      </c>
      <c r="J22" s="65">
        <f>VLOOKUP($A22,'Return Data'!$B$7:$R$2843,8,0)</f>
        <v>3.0341999999999998</v>
      </c>
      <c r="K22" s="66">
        <f t="shared" si="3"/>
        <v>16</v>
      </c>
      <c r="L22" s="65">
        <f>VLOOKUP($A22,'Return Data'!$B$7:$R$2843,9,0)</f>
        <v>4.1525999999999996</v>
      </c>
      <c r="M22" s="66">
        <f t="shared" si="4"/>
        <v>15</v>
      </c>
      <c r="N22" s="65">
        <f>VLOOKUP($A22,'Return Data'!$B$7:$R$2843,10,0)</f>
        <v>3.1995</v>
      </c>
      <c r="O22" s="66">
        <f t="shared" si="5"/>
        <v>18</v>
      </c>
      <c r="P22" s="65">
        <f>VLOOKUP($A22,'Return Data'!$B$7:$R$2843,11,0)</f>
        <v>3.0179999999999998</v>
      </c>
      <c r="Q22" s="66">
        <f t="shared" si="6"/>
        <v>21</v>
      </c>
      <c r="R22" s="65">
        <f>VLOOKUP($A22,'Return Data'!$B$7:$R$2843,12,0)</f>
        <v>3.0985</v>
      </c>
      <c r="S22" s="66">
        <f t="shared" si="13"/>
        <v>21</v>
      </c>
      <c r="T22" s="65">
        <f>VLOOKUP($A22,'Return Data'!$B$7:$R$2843,13,0)</f>
        <v>4.49</v>
      </c>
      <c r="U22" s="66">
        <f t="shared" si="10"/>
        <v>16</v>
      </c>
      <c r="V22" s="65">
        <f>VLOOKUP($A22,'Return Data'!$B$7:$R$2843,17,0)</f>
        <v>5.5388999999999999</v>
      </c>
      <c r="W22" s="66">
        <f t="shared" si="11"/>
        <v>12</v>
      </c>
      <c r="X22" s="65">
        <f>VLOOKUP($A22,'Return Data'!$B$7:$R$2843,14,0)</f>
        <v>6.2263999999999999</v>
      </c>
      <c r="Y22" s="66">
        <f t="shared" si="12"/>
        <v>8</v>
      </c>
      <c r="Z22" s="65">
        <f>VLOOKUP($A22,'Return Data'!$B$7:$R$2843,16,0)</f>
        <v>7.6299000000000001</v>
      </c>
      <c r="AA22" s="67">
        <f t="shared" si="9"/>
        <v>5</v>
      </c>
    </row>
    <row r="23" spans="1:27" x14ac:dyDescent="0.3">
      <c r="A23" s="63" t="s">
        <v>1542</v>
      </c>
      <c r="B23" s="64">
        <f>VLOOKUP($A23,'Return Data'!$B$7:$R$2843,3,0)</f>
        <v>44302</v>
      </c>
      <c r="C23" s="65">
        <f>VLOOKUP($A23,'Return Data'!$B$7:$R$2843,4,0)</f>
        <v>33.774299999999997</v>
      </c>
      <c r="D23" s="65">
        <f>VLOOKUP($A23,'Return Data'!$B$7:$R$2843,5,0)</f>
        <v>4.6475999999999997</v>
      </c>
      <c r="E23" s="66">
        <f t="shared" si="0"/>
        <v>12</v>
      </c>
      <c r="F23" s="65">
        <f>VLOOKUP($A23,'Return Data'!$B$7:$R$2843,6,0)</f>
        <v>3.8921999999999999</v>
      </c>
      <c r="G23" s="66">
        <f t="shared" si="1"/>
        <v>10</v>
      </c>
      <c r="H23" s="65">
        <f>VLOOKUP($A23,'Return Data'!$B$7:$R$2843,7,0)</f>
        <v>3.3369</v>
      </c>
      <c r="I23" s="66">
        <f t="shared" si="2"/>
        <v>7</v>
      </c>
      <c r="J23" s="65">
        <f>VLOOKUP($A23,'Return Data'!$B$7:$R$2843,8,0)</f>
        <v>2.9554999999999998</v>
      </c>
      <c r="K23" s="66">
        <f t="shared" si="3"/>
        <v>17</v>
      </c>
      <c r="L23" s="65">
        <f>VLOOKUP($A23,'Return Data'!$B$7:$R$2843,9,0)</f>
        <v>4.4160000000000004</v>
      </c>
      <c r="M23" s="66">
        <f t="shared" si="4"/>
        <v>10</v>
      </c>
      <c r="N23" s="65">
        <f>VLOOKUP($A23,'Return Data'!$B$7:$R$2843,10,0)</f>
        <v>3.3155999999999999</v>
      </c>
      <c r="O23" s="66">
        <f t="shared" si="5"/>
        <v>16</v>
      </c>
      <c r="P23" s="65">
        <f>VLOOKUP($A23,'Return Data'!$B$7:$R$2843,11,0)</f>
        <v>3.2665999999999999</v>
      </c>
      <c r="Q23" s="66">
        <f t="shared" si="6"/>
        <v>15</v>
      </c>
      <c r="R23" s="65">
        <f>VLOOKUP($A23,'Return Data'!$B$7:$R$2843,12,0)</f>
        <v>3.5363000000000002</v>
      </c>
      <c r="S23" s="66">
        <f t="shared" si="13"/>
        <v>15</v>
      </c>
      <c r="T23" s="65">
        <f>VLOOKUP($A23,'Return Data'!$B$7:$R$2843,13,0)</f>
        <v>5.101</v>
      </c>
      <c r="U23" s="66">
        <f t="shared" si="10"/>
        <v>7</v>
      </c>
      <c r="V23" s="65">
        <f>VLOOKUP($A23,'Return Data'!$B$7:$R$2843,17,0)</f>
        <v>6</v>
      </c>
      <c r="W23" s="66">
        <f t="shared" si="11"/>
        <v>7</v>
      </c>
      <c r="X23" s="65">
        <f>VLOOKUP($A23,'Return Data'!$B$7:$R$2843,14,0)</f>
        <v>6.5906000000000002</v>
      </c>
      <c r="Y23" s="66">
        <f t="shared" si="12"/>
        <v>6</v>
      </c>
      <c r="Z23" s="65">
        <f>VLOOKUP($A23,'Return Data'!$B$7:$R$2843,16,0)</f>
        <v>7.5673000000000004</v>
      </c>
      <c r="AA23" s="67">
        <f t="shared" si="9"/>
        <v>6</v>
      </c>
    </row>
    <row r="24" spans="1:27" x14ac:dyDescent="0.3">
      <c r="A24" s="63" t="s">
        <v>1544</v>
      </c>
      <c r="B24" s="64">
        <f>VLOOKUP($A24,'Return Data'!$B$7:$R$2843,3,0)</f>
        <v>44302</v>
      </c>
      <c r="C24" s="65">
        <f>VLOOKUP($A24,'Return Data'!$B$7:$R$2843,4,0)</f>
        <v>34.273899999999998</v>
      </c>
      <c r="D24" s="65">
        <f>VLOOKUP($A24,'Return Data'!$B$7:$R$2843,5,0)</f>
        <v>4.3667999999999996</v>
      </c>
      <c r="E24" s="66">
        <f t="shared" si="0"/>
        <v>15</v>
      </c>
      <c r="F24" s="65">
        <f>VLOOKUP($A24,'Return Data'!$B$7:$R$2843,6,0)</f>
        <v>3.8887</v>
      </c>
      <c r="G24" s="66">
        <f t="shared" si="1"/>
        <v>11</v>
      </c>
      <c r="H24" s="65">
        <f>VLOOKUP($A24,'Return Data'!$B$7:$R$2843,7,0)</f>
        <v>2.9988000000000001</v>
      </c>
      <c r="I24" s="66">
        <f t="shared" si="2"/>
        <v>16</v>
      </c>
      <c r="J24" s="65">
        <f>VLOOKUP($A24,'Return Data'!$B$7:$R$2843,8,0)</f>
        <v>2.9123999999999999</v>
      </c>
      <c r="K24" s="66">
        <f t="shared" si="3"/>
        <v>19</v>
      </c>
      <c r="L24" s="65">
        <f>VLOOKUP($A24,'Return Data'!$B$7:$R$2843,9,0)</f>
        <v>4.1957000000000004</v>
      </c>
      <c r="M24" s="66">
        <f t="shared" si="4"/>
        <v>13</v>
      </c>
      <c r="N24" s="65">
        <f>VLOOKUP($A24,'Return Data'!$B$7:$R$2843,10,0)</f>
        <v>3.4394</v>
      </c>
      <c r="O24" s="66">
        <f t="shared" si="5"/>
        <v>11</v>
      </c>
      <c r="P24" s="65">
        <f>VLOOKUP($A24,'Return Data'!$B$7:$R$2843,11,0)</f>
        <v>3.2683</v>
      </c>
      <c r="Q24" s="66">
        <f t="shared" si="6"/>
        <v>14</v>
      </c>
      <c r="R24" s="65">
        <f>VLOOKUP($A24,'Return Data'!$B$7:$R$2843,12,0)</f>
        <v>3.3309000000000002</v>
      </c>
      <c r="S24" s="66">
        <f t="shared" si="13"/>
        <v>17</v>
      </c>
      <c r="T24" s="65">
        <f>VLOOKUP($A24,'Return Data'!$B$7:$R$2843,13,0)</f>
        <v>4.6947000000000001</v>
      </c>
      <c r="U24" s="66">
        <f t="shared" si="10"/>
        <v>13</v>
      </c>
      <c r="V24" s="65">
        <f>VLOOKUP($A24,'Return Data'!$B$7:$R$2843,17,0)</f>
        <v>5.798</v>
      </c>
      <c r="W24" s="66">
        <f t="shared" si="11"/>
        <v>9</v>
      </c>
      <c r="X24" s="65">
        <f>VLOOKUP($A24,'Return Data'!$B$7:$R$2843,14,0)</f>
        <v>6.3970000000000002</v>
      </c>
      <c r="Y24" s="66">
        <f t="shared" si="12"/>
        <v>7</v>
      </c>
      <c r="Z24" s="65">
        <f>VLOOKUP($A24,'Return Data'!$B$7:$R$2843,16,0)</f>
        <v>3.8441000000000001</v>
      </c>
      <c r="AA24" s="67">
        <f t="shared" si="9"/>
        <v>27</v>
      </c>
    </row>
    <row r="25" spans="1:27" x14ac:dyDescent="0.3">
      <c r="A25" s="63" t="s">
        <v>1547</v>
      </c>
      <c r="B25" s="64">
        <f>VLOOKUP($A25,'Return Data'!$B$7:$R$2843,3,0)</f>
        <v>44302</v>
      </c>
      <c r="C25" s="65">
        <f>VLOOKUP($A25,'Return Data'!$B$7:$R$2843,4,0)</f>
        <v>1057.5353</v>
      </c>
      <c r="D25" s="65">
        <f>VLOOKUP($A25,'Return Data'!$B$7:$R$2843,5,0)</f>
        <v>6.4207999999999998</v>
      </c>
      <c r="E25" s="66">
        <f t="shared" si="0"/>
        <v>5</v>
      </c>
      <c r="F25" s="65">
        <f>VLOOKUP($A25,'Return Data'!$B$7:$R$2843,6,0)</f>
        <v>4.8552999999999997</v>
      </c>
      <c r="G25" s="66">
        <f t="shared" si="1"/>
        <v>2</v>
      </c>
      <c r="H25" s="65">
        <f>VLOOKUP($A25,'Return Data'!$B$7:$R$2843,7,0)</f>
        <v>5.3784000000000001</v>
      </c>
      <c r="I25" s="66">
        <f t="shared" si="2"/>
        <v>2</v>
      </c>
      <c r="J25" s="65">
        <f>VLOOKUP($A25,'Return Data'!$B$7:$R$2843,8,0)</f>
        <v>3.8172000000000001</v>
      </c>
      <c r="K25" s="66">
        <f t="shared" si="3"/>
        <v>6</v>
      </c>
      <c r="L25" s="65">
        <f>VLOOKUP($A25,'Return Data'!$B$7:$R$2843,9,0)</f>
        <v>3.7195</v>
      </c>
      <c r="M25" s="66">
        <f t="shared" si="4"/>
        <v>20</v>
      </c>
      <c r="N25" s="65">
        <f>VLOOKUP($A25,'Return Data'!$B$7:$R$2843,10,0)</f>
        <v>3.1766999999999999</v>
      </c>
      <c r="O25" s="66">
        <f t="shared" si="5"/>
        <v>19</v>
      </c>
      <c r="P25" s="65">
        <f>VLOOKUP($A25,'Return Data'!$B$7:$R$2843,11,0)</f>
        <v>3.1842000000000001</v>
      </c>
      <c r="Q25" s="66">
        <f t="shared" si="6"/>
        <v>18</v>
      </c>
      <c r="R25" s="65">
        <f>VLOOKUP($A25,'Return Data'!$B$7:$R$2843,12,0)</f>
        <v>3.2984</v>
      </c>
      <c r="S25" s="66">
        <f t="shared" si="13"/>
        <v>18</v>
      </c>
      <c r="T25" s="65"/>
      <c r="U25" s="66"/>
      <c r="V25" s="65"/>
      <c r="W25" s="66"/>
      <c r="X25" s="65"/>
      <c r="Y25" s="66"/>
      <c r="Z25" s="65">
        <f>VLOOKUP($A25,'Return Data'!$B$7:$R$2843,16,0)</f>
        <v>4.1177999999999999</v>
      </c>
      <c r="AA25" s="67">
        <f t="shared" si="9"/>
        <v>25</v>
      </c>
    </row>
    <row r="26" spans="1:27" x14ac:dyDescent="0.3">
      <c r="A26" s="63" t="s">
        <v>1549</v>
      </c>
      <c r="B26" s="64">
        <f>VLOOKUP($A26,'Return Data'!$B$7:$R$2843,3,0)</f>
        <v>44302</v>
      </c>
      <c r="C26" s="65">
        <f>VLOOKUP($A26,'Return Data'!$B$7:$R$2843,4,0)</f>
        <v>1082.3253</v>
      </c>
      <c r="D26" s="65">
        <f>VLOOKUP($A26,'Return Data'!$B$7:$R$2843,5,0)</f>
        <v>2.0099999999999998</v>
      </c>
      <c r="E26" s="66">
        <f t="shared" si="0"/>
        <v>23</v>
      </c>
      <c r="F26" s="65">
        <f>VLOOKUP($A26,'Return Data'!$B$7:$R$2843,6,0)</f>
        <v>2.3157000000000001</v>
      </c>
      <c r="G26" s="66">
        <f t="shared" si="1"/>
        <v>26</v>
      </c>
      <c r="H26" s="65">
        <f>VLOOKUP($A26,'Return Data'!$B$7:$R$2843,7,0)</f>
        <v>2.7745000000000002</v>
      </c>
      <c r="I26" s="66">
        <f t="shared" si="2"/>
        <v>20</v>
      </c>
      <c r="J26" s="65">
        <f>VLOOKUP($A26,'Return Data'!$B$7:$R$2843,8,0)</f>
        <v>3.1839</v>
      </c>
      <c r="K26" s="66">
        <f t="shared" si="3"/>
        <v>14</v>
      </c>
      <c r="L26" s="65">
        <f>VLOOKUP($A26,'Return Data'!$B$7:$R$2843,9,0)</f>
        <v>4.5126999999999997</v>
      </c>
      <c r="M26" s="66">
        <f t="shared" si="4"/>
        <v>8</v>
      </c>
      <c r="N26" s="65">
        <f>VLOOKUP($A26,'Return Data'!$B$7:$R$2843,10,0)</f>
        <v>3.3508</v>
      </c>
      <c r="O26" s="66">
        <f t="shared" si="5"/>
        <v>14</v>
      </c>
      <c r="P26" s="65">
        <f>VLOOKUP($A26,'Return Data'!$B$7:$R$2843,11,0)</f>
        <v>3.2570000000000001</v>
      </c>
      <c r="Q26" s="66">
        <f t="shared" si="6"/>
        <v>16</v>
      </c>
      <c r="R26" s="65">
        <f>VLOOKUP($A26,'Return Data'!$B$7:$R$2843,12,0)</f>
        <v>3.5556000000000001</v>
      </c>
      <c r="S26" s="66">
        <f t="shared" si="13"/>
        <v>14</v>
      </c>
      <c r="T26" s="65">
        <f>VLOOKUP($A26,'Return Data'!$B$7:$R$2843,13,0)</f>
        <v>4.8638000000000003</v>
      </c>
      <c r="U26" s="66">
        <f t="shared" si="10"/>
        <v>10</v>
      </c>
      <c r="V26" s="65"/>
      <c r="W26" s="66"/>
      <c r="X26" s="65"/>
      <c r="Y26" s="66"/>
      <c r="Z26" s="65">
        <f>VLOOKUP($A26,'Return Data'!$B$7:$R$2843,16,0)</f>
        <v>5.4207999999999998</v>
      </c>
      <c r="AA26" s="67">
        <f t="shared" si="9"/>
        <v>21</v>
      </c>
    </row>
    <row r="27" spans="1:27" x14ac:dyDescent="0.3">
      <c r="A27" s="63" t="s">
        <v>1551</v>
      </c>
      <c r="B27" s="64">
        <f>VLOOKUP($A27,'Return Data'!$B$7:$R$2843,3,0)</f>
        <v>44302</v>
      </c>
      <c r="C27" s="65">
        <f>VLOOKUP($A27,'Return Data'!$B$7:$R$2843,4,0)</f>
        <v>13.550599999999999</v>
      </c>
      <c r="D27" s="65">
        <f>VLOOKUP($A27,'Return Data'!$B$7:$R$2843,5,0)</f>
        <v>1.3469</v>
      </c>
      <c r="E27" s="66">
        <f t="shared" si="0"/>
        <v>26</v>
      </c>
      <c r="F27" s="65">
        <f>VLOOKUP($A27,'Return Data'!$B$7:$R$2843,6,0)</f>
        <v>2.3574999999999999</v>
      </c>
      <c r="G27" s="66">
        <f t="shared" si="1"/>
        <v>25</v>
      </c>
      <c r="H27" s="65">
        <f>VLOOKUP($A27,'Return Data'!$B$7:$R$2843,7,0)</f>
        <v>2.3098000000000001</v>
      </c>
      <c r="I27" s="66">
        <f t="shared" si="2"/>
        <v>26</v>
      </c>
      <c r="J27" s="65">
        <f>VLOOKUP($A27,'Return Data'!$B$7:$R$2843,8,0)</f>
        <v>2.2581000000000002</v>
      </c>
      <c r="K27" s="66">
        <f t="shared" si="3"/>
        <v>26</v>
      </c>
      <c r="L27" s="65">
        <f>VLOOKUP($A27,'Return Data'!$B$7:$R$2843,9,0)</f>
        <v>2.4990999999999999</v>
      </c>
      <c r="M27" s="66">
        <f t="shared" si="4"/>
        <v>27</v>
      </c>
      <c r="N27" s="65">
        <f>VLOOKUP($A27,'Return Data'!$B$7:$R$2843,10,0)</f>
        <v>2.4060000000000001</v>
      </c>
      <c r="O27" s="66">
        <f t="shared" si="5"/>
        <v>25</v>
      </c>
      <c r="P27" s="65">
        <f>VLOOKUP($A27,'Return Data'!$B$7:$R$2843,11,0)</f>
        <v>2.6785999999999999</v>
      </c>
      <c r="Q27" s="66">
        <f t="shared" si="6"/>
        <v>23</v>
      </c>
      <c r="R27" s="65">
        <f>VLOOKUP($A27,'Return Data'!$B$7:$R$2843,12,0)</f>
        <v>2.9102000000000001</v>
      </c>
      <c r="S27" s="66">
        <f t="shared" si="13"/>
        <v>23</v>
      </c>
      <c r="T27" s="65">
        <f>VLOOKUP($A27,'Return Data'!$B$7:$R$2843,13,0)</f>
        <v>3.2073</v>
      </c>
      <c r="U27" s="66">
        <f t="shared" si="10"/>
        <v>24</v>
      </c>
      <c r="V27" s="65">
        <f>VLOOKUP($A27,'Return Data'!$B$7:$R$2843,17,0)</f>
        <v>4.5934999999999997</v>
      </c>
      <c r="W27" s="66">
        <f t="shared" si="11"/>
        <v>17</v>
      </c>
      <c r="X27" s="65">
        <f>VLOOKUP($A27,'Return Data'!$B$7:$R$2843,14,0)</f>
        <v>0.2271</v>
      </c>
      <c r="Y27" s="66">
        <f t="shared" si="12"/>
        <v>17</v>
      </c>
      <c r="Z27" s="65">
        <f>VLOOKUP($A27,'Return Data'!$B$7:$R$2843,16,0)</f>
        <v>4.0715000000000003</v>
      </c>
      <c r="AA27" s="67">
        <f t="shared" si="9"/>
        <v>26</v>
      </c>
    </row>
    <row r="28" spans="1:27" x14ac:dyDescent="0.3">
      <c r="A28" s="63" t="s">
        <v>1552</v>
      </c>
      <c r="B28" s="64">
        <f>VLOOKUP($A28,'Return Data'!$B$7:$R$2843,3,0)</f>
        <v>44302</v>
      </c>
      <c r="C28" s="65">
        <f>VLOOKUP($A28,'Return Data'!$B$7:$R$2843,4,0)</f>
        <v>3051.4576000000002</v>
      </c>
      <c r="D28" s="65">
        <f>VLOOKUP($A28,'Return Data'!$B$7:$R$2843,5,0)</f>
        <v>4.7169999999999996</v>
      </c>
      <c r="E28" s="66">
        <f t="shared" si="0"/>
        <v>11</v>
      </c>
      <c r="F28" s="65">
        <f>VLOOKUP($A28,'Return Data'!$B$7:$R$2843,6,0)</f>
        <v>3.1823000000000001</v>
      </c>
      <c r="G28" s="66">
        <f t="shared" si="1"/>
        <v>17</v>
      </c>
      <c r="H28" s="65">
        <f>VLOOKUP($A28,'Return Data'!$B$7:$R$2843,7,0)</f>
        <v>3.4243000000000001</v>
      </c>
      <c r="I28" s="66">
        <f t="shared" si="2"/>
        <v>6</v>
      </c>
      <c r="J28" s="65">
        <f>VLOOKUP($A28,'Return Data'!$B$7:$R$2843,8,0)</f>
        <v>4.0236999999999998</v>
      </c>
      <c r="K28" s="66">
        <f t="shared" si="3"/>
        <v>3</v>
      </c>
      <c r="L28" s="65">
        <f>VLOOKUP($A28,'Return Data'!$B$7:$R$2843,9,0)</f>
        <v>6.5533000000000001</v>
      </c>
      <c r="M28" s="66">
        <f t="shared" si="4"/>
        <v>2</v>
      </c>
      <c r="N28" s="65">
        <f>VLOOKUP($A28,'Return Data'!$B$7:$R$2843,10,0)</f>
        <v>4.7488999999999999</v>
      </c>
      <c r="O28" s="66">
        <f t="shared" si="5"/>
        <v>3</v>
      </c>
      <c r="P28" s="65">
        <f>VLOOKUP($A28,'Return Data'!$B$7:$R$2843,11,0)</f>
        <v>4.9800000000000004</v>
      </c>
      <c r="Q28" s="66">
        <f t="shared" si="6"/>
        <v>2</v>
      </c>
      <c r="R28" s="65">
        <f>VLOOKUP($A28,'Return Data'!$B$7:$R$2843,12,0)</f>
        <v>3.7873000000000001</v>
      </c>
      <c r="S28" s="66">
        <f t="shared" si="13"/>
        <v>8</v>
      </c>
      <c r="T28" s="65">
        <f>VLOOKUP($A28,'Return Data'!$B$7:$R$2843,13,0)</f>
        <v>5.1302000000000003</v>
      </c>
      <c r="U28" s="66">
        <f t="shared" si="10"/>
        <v>6</v>
      </c>
      <c r="V28" s="65">
        <f>VLOOKUP($A28,'Return Data'!$B$7:$R$2843,17,0)</f>
        <v>2.2275999999999998</v>
      </c>
      <c r="W28" s="66">
        <f t="shared" si="11"/>
        <v>21</v>
      </c>
      <c r="X28" s="65">
        <f>VLOOKUP($A28,'Return Data'!$B$7:$R$2843,14,0)</f>
        <v>4.1329000000000002</v>
      </c>
      <c r="Y28" s="66">
        <f t="shared" si="12"/>
        <v>15</v>
      </c>
      <c r="Z28" s="65">
        <f>VLOOKUP($A28,'Return Data'!$B$7:$R$2843,16,0)</f>
        <v>5.9278000000000004</v>
      </c>
      <c r="AA28" s="67">
        <f t="shared" si="9"/>
        <v>19</v>
      </c>
    </row>
    <row r="29" spans="1:27" x14ac:dyDescent="0.3">
      <c r="A29" s="63" t="s">
        <v>1554</v>
      </c>
      <c r="B29" s="64">
        <f>VLOOKUP($A29,'Return Data'!$B$7:$R$2843,3,0)</f>
        <v>0</v>
      </c>
      <c r="C29" s="65">
        <f>VLOOKUP($A29,'Return Data'!$B$7:$R$2843,4,0)</f>
        <v>0</v>
      </c>
      <c r="D29" s="65">
        <f>VLOOKUP($A29,'Return Data'!$B$7:$R$2843,5,0)</f>
        <v>0</v>
      </c>
      <c r="E29" s="66">
        <f t="shared" si="0"/>
        <v>27</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1556</v>
      </c>
      <c r="B30" s="64">
        <f>VLOOKUP($A30,'Return Data'!$B$7:$R$2843,3,0)</f>
        <v>44302</v>
      </c>
      <c r="C30" s="65">
        <f>VLOOKUP($A30,'Return Data'!$B$7:$R$2843,4,0)</f>
        <v>27.094000000000001</v>
      </c>
      <c r="D30" s="65">
        <f>VLOOKUP($A30,'Return Data'!$B$7:$R$2843,5,0)</f>
        <v>6.7370999999999999</v>
      </c>
      <c r="E30" s="66">
        <f t="shared" si="0"/>
        <v>4</v>
      </c>
      <c r="F30" s="65">
        <f>VLOOKUP($A30,'Return Data'!$B$7:$R$2843,6,0)</f>
        <v>3.9083999999999999</v>
      </c>
      <c r="G30" s="66">
        <f t="shared" si="1"/>
        <v>9</v>
      </c>
      <c r="H30" s="65">
        <f>VLOOKUP($A30,'Return Data'!$B$7:$R$2843,7,0)</f>
        <v>3.9674999999999998</v>
      </c>
      <c r="I30" s="66">
        <f t="shared" si="2"/>
        <v>4</v>
      </c>
      <c r="J30" s="65">
        <f>VLOOKUP($A30,'Return Data'!$B$7:$R$2843,8,0)</f>
        <v>3.4319999999999999</v>
      </c>
      <c r="K30" s="66">
        <f t="shared" si="3"/>
        <v>9</v>
      </c>
      <c r="L30" s="65">
        <f>VLOOKUP($A30,'Return Data'!$B$7:$R$2843,9,0)</f>
        <v>4.0204000000000004</v>
      </c>
      <c r="M30" s="66">
        <f t="shared" si="4"/>
        <v>19</v>
      </c>
      <c r="N30" s="65">
        <f>VLOOKUP($A30,'Return Data'!$B$7:$R$2843,10,0)</f>
        <v>3.3994</v>
      </c>
      <c r="O30" s="66">
        <f t="shared" si="5"/>
        <v>13</v>
      </c>
      <c r="P30" s="65">
        <f>VLOOKUP($A30,'Return Data'!$B$7:$R$2843,11,0)</f>
        <v>3.3618999999999999</v>
      </c>
      <c r="Q30" s="66">
        <f t="shared" si="6"/>
        <v>13</v>
      </c>
      <c r="R30" s="65">
        <f>VLOOKUP($A30,'Return Data'!$B$7:$R$2843,12,0)</f>
        <v>3.5868000000000002</v>
      </c>
      <c r="S30" s="66">
        <f t="shared" si="13"/>
        <v>13</v>
      </c>
      <c r="T30" s="65">
        <f>VLOOKUP($A30,'Return Data'!$B$7:$R$2843,13,0)</f>
        <v>4.8696000000000002</v>
      </c>
      <c r="U30" s="66">
        <f t="shared" si="10"/>
        <v>9</v>
      </c>
      <c r="V30" s="65">
        <f>VLOOKUP($A30,'Return Data'!$B$7:$R$2843,17,0)</f>
        <v>8.9949999999999992</v>
      </c>
      <c r="W30" s="66">
        <f t="shared" si="11"/>
        <v>1</v>
      </c>
      <c r="X30" s="65">
        <f>VLOOKUP($A30,'Return Data'!$B$7:$R$2843,14,0)</f>
        <v>8.5896000000000008</v>
      </c>
      <c r="Y30" s="66">
        <f t="shared" si="12"/>
        <v>1</v>
      </c>
      <c r="Z30" s="65">
        <f>VLOOKUP($A30,'Return Data'!$B$7:$R$2843,16,0)</f>
        <v>8.1035000000000004</v>
      </c>
      <c r="AA30" s="67">
        <f t="shared" si="9"/>
        <v>2</v>
      </c>
    </row>
    <row r="31" spans="1:27" x14ac:dyDescent="0.3">
      <c r="A31" s="63" t="s">
        <v>1558</v>
      </c>
      <c r="B31" s="64">
        <f>VLOOKUP($A31,'Return Data'!$B$7:$R$2843,3,0)</f>
        <v>44302</v>
      </c>
      <c r="C31" s="65">
        <f>VLOOKUP($A31,'Return Data'!$B$7:$R$2843,4,0)</f>
        <v>2178.7485999999999</v>
      </c>
      <c r="D31" s="65">
        <f>VLOOKUP($A31,'Return Data'!$B$7:$R$2843,5,0)</f>
        <v>4.8472</v>
      </c>
      <c r="E31" s="66">
        <f t="shared" si="0"/>
        <v>10</v>
      </c>
      <c r="F31" s="65">
        <f>VLOOKUP($A31,'Return Data'!$B$7:$R$2843,6,0)</f>
        <v>3.4243000000000001</v>
      </c>
      <c r="G31" s="66">
        <f t="shared" si="1"/>
        <v>14</v>
      </c>
      <c r="H31" s="65">
        <f>VLOOKUP($A31,'Return Data'!$B$7:$R$2843,7,0)</f>
        <v>2.9702999999999999</v>
      </c>
      <c r="I31" s="66">
        <f t="shared" si="2"/>
        <v>17</v>
      </c>
      <c r="J31" s="65">
        <f>VLOOKUP($A31,'Return Data'!$B$7:$R$2843,8,0)</f>
        <v>2.6871999999999998</v>
      </c>
      <c r="K31" s="66">
        <f t="shared" si="3"/>
        <v>21</v>
      </c>
      <c r="L31" s="65">
        <f>VLOOKUP($A31,'Return Data'!$B$7:$R$2843,9,0)</f>
        <v>3.5015000000000001</v>
      </c>
      <c r="M31" s="66">
        <f t="shared" si="4"/>
        <v>21</v>
      </c>
      <c r="N31" s="65">
        <f>VLOOKUP($A31,'Return Data'!$B$7:$R$2843,10,0)</f>
        <v>2.7782</v>
      </c>
      <c r="O31" s="66">
        <f t="shared" si="5"/>
        <v>23</v>
      </c>
      <c r="P31" s="65">
        <f>VLOOKUP($A31,'Return Data'!$B$7:$R$2843,11,0)</f>
        <v>2.5935999999999999</v>
      </c>
      <c r="Q31" s="66">
        <f t="shared" si="6"/>
        <v>24</v>
      </c>
      <c r="R31" s="65">
        <f>VLOOKUP($A31,'Return Data'!$B$7:$R$2843,12,0)</f>
        <v>2.7124999999999999</v>
      </c>
      <c r="S31" s="66">
        <f t="shared" si="13"/>
        <v>24</v>
      </c>
      <c r="T31" s="65">
        <f>VLOOKUP($A31,'Return Data'!$B$7:$R$2843,13,0)</f>
        <v>3.4312999999999998</v>
      </c>
      <c r="U31" s="66">
        <f t="shared" si="10"/>
        <v>23</v>
      </c>
      <c r="V31" s="65">
        <f>VLOOKUP($A31,'Return Data'!$B$7:$R$2843,17,0)</f>
        <v>4.5686999999999998</v>
      </c>
      <c r="W31" s="66">
        <f t="shared" si="11"/>
        <v>18</v>
      </c>
      <c r="X31" s="65">
        <f>VLOOKUP($A31,'Return Data'!$B$7:$R$2843,14,0)</f>
        <v>3.4655999999999998</v>
      </c>
      <c r="Y31" s="66">
        <f t="shared" si="12"/>
        <v>16</v>
      </c>
      <c r="Z31" s="65">
        <f>VLOOKUP($A31,'Return Data'!$B$7:$R$2843,16,0)</f>
        <v>6.0255999999999998</v>
      </c>
      <c r="AA31" s="67">
        <f t="shared" si="9"/>
        <v>18</v>
      </c>
    </row>
    <row r="32" spans="1:27" x14ac:dyDescent="0.3">
      <c r="A32" s="63" t="s">
        <v>1561</v>
      </c>
      <c r="B32" s="64">
        <f>VLOOKUP($A32,'Return Data'!$B$7:$R$2843,3,0)</f>
        <v>44302</v>
      </c>
      <c r="C32" s="65">
        <f>VLOOKUP($A32,'Return Data'!$B$7:$R$2843,4,0)</f>
        <v>4684.0688</v>
      </c>
      <c r="D32" s="65">
        <f>VLOOKUP($A32,'Return Data'!$B$7:$R$2843,5,0)</f>
        <v>7.3738999999999999</v>
      </c>
      <c r="E32" s="66">
        <f t="shared" si="0"/>
        <v>3</v>
      </c>
      <c r="F32" s="65">
        <f>VLOOKUP($A32,'Return Data'!$B$7:$R$2843,6,0)</f>
        <v>4.5029000000000003</v>
      </c>
      <c r="G32" s="66">
        <f t="shared" si="1"/>
        <v>4</v>
      </c>
      <c r="H32" s="65">
        <f>VLOOKUP($A32,'Return Data'!$B$7:$R$2843,7,0)</f>
        <v>3.7223999999999999</v>
      </c>
      <c r="I32" s="66">
        <f t="shared" si="2"/>
        <v>5</v>
      </c>
      <c r="J32" s="65">
        <f>VLOOKUP($A32,'Return Data'!$B$7:$R$2843,8,0)</f>
        <v>3.0472000000000001</v>
      </c>
      <c r="K32" s="66">
        <f t="shared" si="3"/>
        <v>15</v>
      </c>
      <c r="L32" s="65">
        <f>VLOOKUP($A32,'Return Data'!$B$7:$R$2843,9,0)</f>
        <v>4.3628999999999998</v>
      </c>
      <c r="M32" s="66">
        <f t="shared" si="4"/>
        <v>11</v>
      </c>
      <c r="N32" s="65">
        <f>VLOOKUP($A32,'Return Data'!$B$7:$R$2843,10,0)</f>
        <v>3.5417999999999998</v>
      </c>
      <c r="O32" s="66">
        <f t="shared" si="5"/>
        <v>9</v>
      </c>
      <c r="P32" s="65">
        <f>VLOOKUP($A32,'Return Data'!$B$7:$R$2843,11,0)</f>
        <v>3.4119000000000002</v>
      </c>
      <c r="Q32" s="66">
        <f t="shared" si="6"/>
        <v>11</v>
      </c>
      <c r="R32" s="65">
        <f>VLOOKUP($A32,'Return Data'!$B$7:$R$2843,12,0)</f>
        <v>3.68</v>
      </c>
      <c r="S32" s="66">
        <f t="shared" si="13"/>
        <v>10</v>
      </c>
      <c r="T32" s="65">
        <f>VLOOKUP($A32,'Return Data'!$B$7:$R$2843,13,0)</f>
        <v>5.1422999999999996</v>
      </c>
      <c r="U32" s="66">
        <f t="shared" si="10"/>
        <v>5</v>
      </c>
      <c r="V32" s="65">
        <f>VLOOKUP($A32,'Return Data'!$B$7:$R$2843,17,0)</f>
        <v>6.1238999999999999</v>
      </c>
      <c r="W32" s="66">
        <f t="shared" si="11"/>
        <v>6</v>
      </c>
      <c r="X32" s="65">
        <f>VLOOKUP($A32,'Return Data'!$B$7:$R$2843,14,0)</f>
        <v>6.8567999999999998</v>
      </c>
      <c r="Y32" s="66">
        <f t="shared" si="12"/>
        <v>5</v>
      </c>
      <c r="Z32" s="65">
        <f>VLOOKUP($A32,'Return Data'!$B$7:$R$2843,16,0)</f>
        <v>7.2965</v>
      </c>
      <c r="AA32" s="67">
        <f t="shared" si="9"/>
        <v>10</v>
      </c>
    </row>
    <row r="33" spans="1:27" x14ac:dyDescent="0.3">
      <c r="A33" s="63" t="s">
        <v>1563</v>
      </c>
      <c r="B33" s="64">
        <f>VLOOKUP($A33,'Return Data'!$B$7:$R$2843,3,0)</f>
        <v>44302</v>
      </c>
      <c r="C33" s="65">
        <f>VLOOKUP($A33,'Return Data'!$B$7:$R$2843,4,0)</f>
        <v>10.8553</v>
      </c>
      <c r="D33" s="65">
        <f>VLOOKUP($A33,'Return Data'!$B$7:$R$2843,5,0)</f>
        <v>4.3716999999999997</v>
      </c>
      <c r="E33" s="66">
        <f t="shared" si="0"/>
        <v>14</v>
      </c>
      <c r="F33" s="65">
        <f>VLOOKUP($A33,'Return Data'!$B$7:$R$2843,6,0)</f>
        <v>2.6065999999999998</v>
      </c>
      <c r="G33" s="66">
        <f t="shared" si="1"/>
        <v>22</v>
      </c>
      <c r="H33" s="65">
        <f>VLOOKUP($A33,'Return Data'!$B$7:$R$2843,7,0)</f>
        <v>2.4028</v>
      </c>
      <c r="I33" s="66">
        <f t="shared" si="2"/>
        <v>24</v>
      </c>
      <c r="J33" s="65">
        <f>VLOOKUP($A33,'Return Data'!$B$7:$R$2843,8,0)</f>
        <v>2.2928999999999999</v>
      </c>
      <c r="K33" s="66">
        <f t="shared" si="3"/>
        <v>25</v>
      </c>
      <c r="L33" s="65">
        <f>VLOOKUP($A33,'Return Data'!$B$7:$R$2843,9,0)</f>
        <v>3.1212</v>
      </c>
      <c r="M33" s="66">
        <f t="shared" si="4"/>
        <v>24</v>
      </c>
      <c r="N33" s="65">
        <f>VLOOKUP($A33,'Return Data'!$B$7:$R$2843,10,0)</f>
        <v>2.3077999999999999</v>
      </c>
      <c r="O33" s="66">
        <f t="shared" si="5"/>
        <v>26</v>
      </c>
      <c r="P33" s="65">
        <f>VLOOKUP($A33,'Return Data'!$B$7:$R$2843,11,0)</f>
        <v>2.3022</v>
      </c>
      <c r="Q33" s="66">
        <f t="shared" si="6"/>
        <v>26</v>
      </c>
      <c r="R33" s="65">
        <f>VLOOKUP($A33,'Return Data'!$B$7:$R$2843,12,0)</f>
        <v>2.5474999999999999</v>
      </c>
      <c r="S33" s="66">
        <f t="shared" si="13"/>
        <v>26</v>
      </c>
      <c r="T33" s="65">
        <f>VLOOKUP($A33,'Return Data'!$B$7:$R$2843,13,0)</f>
        <v>3.6562999999999999</v>
      </c>
      <c r="U33" s="66">
        <f t="shared" si="10"/>
        <v>22</v>
      </c>
      <c r="V33" s="65"/>
      <c r="W33" s="66"/>
      <c r="X33" s="65"/>
      <c r="Y33" s="66"/>
      <c r="Z33" s="65">
        <f>VLOOKUP($A33,'Return Data'!$B$7:$R$2843,16,0)</f>
        <v>4.6288999999999998</v>
      </c>
      <c r="AA33" s="67">
        <f t="shared" si="9"/>
        <v>23</v>
      </c>
    </row>
    <row r="34" spans="1:27" x14ac:dyDescent="0.3">
      <c r="A34" s="63" t="s">
        <v>1565</v>
      </c>
      <c r="B34" s="64">
        <f>VLOOKUP($A34,'Return Data'!$B$7:$R$2843,3,0)</f>
        <v>44302</v>
      </c>
      <c r="C34" s="65">
        <f>VLOOKUP($A34,'Return Data'!$B$7:$R$2843,4,0)</f>
        <v>11.282</v>
      </c>
      <c r="D34" s="65">
        <f>VLOOKUP($A34,'Return Data'!$B$7:$R$2843,5,0)</f>
        <v>4.8535000000000004</v>
      </c>
      <c r="E34" s="66">
        <f t="shared" si="0"/>
        <v>9</v>
      </c>
      <c r="F34" s="65">
        <f>VLOOKUP($A34,'Return Data'!$B$7:$R$2843,6,0)</f>
        <v>3.5602</v>
      </c>
      <c r="G34" s="66">
        <f t="shared" si="1"/>
        <v>12</v>
      </c>
      <c r="H34" s="65">
        <f>VLOOKUP($A34,'Return Data'!$B$7:$R$2843,7,0)</f>
        <v>3.1446999999999998</v>
      </c>
      <c r="I34" s="66">
        <f t="shared" si="2"/>
        <v>13</v>
      </c>
      <c r="J34" s="65">
        <f>VLOOKUP($A34,'Return Data'!$B$7:$R$2843,8,0)</f>
        <v>3.2804000000000002</v>
      </c>
      <c r="K34" s="66">
        <f t="shared" si="3"/>
        <v>10</v>
      </c>
      <c r="L34" s="65">
        <f>VLOOKUP($A34,'Return Data'!$B$7:$R$2843,9,0)</f>
        <v>4.2313999999999998</v>
      </c>
      <c r="M34" s="66">
        <f t="shared" si="4"/>
        <v>12</v>
      </c>
      <c r="N34" s="65">
        <f>VLOOKUP($A34,'Return Data'!$B$7:$R$2843,10,0)</f>
        <v>3.1171000000000002</v>
      </c>
      <c r="O34" s="66">
        <f t="shared" si="5"/>
        <v>21</v>
      </c>
      <c r="P34" s="65">
        <f>VLOOKUP($A34,'Return Data'!$B$7:$R$2843,11,0)</f>
        <v>3.0388000000000002</v>
      </c>
      <c r="Q34" s="66">
        <f t="shared" si="6"/>
        <v>19</v>
      </c>
      <c r="R34" s="65">
        <f>VLOOKUP($A34,'Return Data'!$B$7:$R$2843,12,0)</f>
        <v>3.2092000000000001</v>
      </c>
      <c r="S34" s="66">
        <f t="shared" si="13"/>
        <v>20</v>
      </c>
      <c r="T34" s="65">
        <f>VLOOKUP($A34,'Return Data'!$B$7:$R$2843,13,0)</f>
        <v>4.2102000000000004</v>
      </c>
      <c r="U34" s="66">
        <f t="shared" si="10"/>
        <v>18</v>
      </c>
      <c r="V34" s="65"/>
      <c r="W34" s="66"/>
      <c r="X34" s="65"/>
      <c r="Y34" s="66"/>
      <c r="Z34" s="65">
        <f>VLOOKUP($A34,'Return Data'!$B$7:$R$2843,16,0)</f>
        <v>5.5507</v>
      </c>
      <c r="AA34" s="67">
        <f t="shared" si="9"/>
        <v>20</v>
      </c>
    </row>
    <row r="35" spans="1:27" x14ac:dyDescent="0.3">
      <c r="A35" s="63" t="s">
        <v>1567</v>
      </c>
      <c r="B35" s="64">
        <f>VLOOKUP($A35,'Return Data'!$B$7:$R$2843,3,0)</f>
        <v>44302</v>
      </c>
      <c r="C35" s="65">
        <f>VLOOKUP($A35,'Return Data'!$B$7:$R$2843,4,0)</f>
        <v>3263.5529999999999</v>
      </c>
      <c r="D35" s="65">
        <f>VLOOKUP($A35,'Return Data'!$B$7:$R$2843,5,0)</f>
        <v>1.7425999999999999</v>
      </c>
      <c r="E35" s="66">
        <f t="shared" si="0"/>
        <v>25</v>
      </c>
      <c r="F35" s="65">
        <f>VLOOKUP($A35,'Return Data'!$B$7:$R$2843,6,0)</f>
        <v>3.9388000000000001</v>
      </c>
      <c r="G35" s="66">
        <f t="shared" si="1"/>
        <v>7</v>
      </c>
      <c r="H35" s="65">
        <f>VLOOKUP($A35,'Return Data'!$B$7:$R$2843,7,0)</f>
        <v>3.1522999999999999</v>
      </c>
      <c r="I35" s="66">
        <f t="shared" si="2"/>
        <v>12</v>
      </c>
      <c r="J35" s="65">
        <f>VLOOKUP($A35,'Return Data'!$B$7:$R$2843,8,0)</f>
        <v>3.2320000000000002</v>
      </c>
      <c r="K35" s="66">
        <f t="shared" si="3"/>
        <v>12</v>
      </c>
      <c r="L35" s="65">
        <f>VLOOKUP($A35,'Return Data'!$B$7:$R$2843,9,0)</f>
        <v>4.1689999999999996</v>
      </c>
      <c r="M35" s="66">
        <f t="shared" si="4"/>
        <v>14</v>
      </c>
      <c r="N35" s="65">
        <f>VLOOKUP($A35,'Return Data'!$B$7:$R$2843,10,0)</f>
        <v>3.4258999999999999</v>
      </c>
      <c r="O35" s="66">
        <f t="shared" si="5"/>
        <v>12</v>
      </c>
      <c r="P35" s="65">
        <f>VLOOKUP($A35,'Return Data'!$B$7:$R$2843,11,0)</f>
        <v>3.7208999999999999</v>
      </c>
      <c r="Q35" s="66">
        <f t="shared" si="6"/>
        <v>7</v>
      </c>
      <c r="R35" s="65">
        <f>VLOOKUP($A35,'Return Data'!$B$7:$R$2843,12,0)</f>
        <v>3.9386000000000001</v>
      </c>
      <c r="S35" s="66">
        <f t="shared" si="13"/>
        <v>7</v>
      </c>
      <c r="T35" s="65">
        <f>VLOOKUP($A35,'Return Data'!$B$7:$R$2843,13,0)</f>
        <v>4.8803999999999998</v>
      </c>
      <c r="U35" s="66">
        <f t="shared" si="10"/>
        <v>8</v>
      </c>
      <c r="V35" s="65">
        <f>VLOOKUP($A35,'Return Data'!$B$7:$R$2843,17,0)</f>
        <v>3.6272000000000002</v>
      </c>
      <c r="W35" s="66">
        <f t="shared" si="11"/>
        <v>20</v>
      </c>
      <c r="X35" s="65">
        <f>VLOOKUP($A35,'Return Data'!$B$7:$R$2843,14,0)</f>
        <v>4.7906000000000004</v>
      </c>
      <c r="Y35" s="66">
        <f t="shared" si="12"/>
        <v>14</v>
      </c>
      <c r="Z35" s="65">
        <f>VLOOKUP($A35,'Return Data'!$B$7:$R$2843,16,0)</f>
        <v>6.9337</v>
      </c>
      <c r="AA35" s="67">
        <f t="shared" si="9"/>
        <v>13</v>
      </c>
    </row>
    <row r="36" spans="1:27" x14ac:dyDescent="0.3">
      <c r="A36" s="63" t="s">
        <v>1569</v>
      </c>
      <c r="B36" s="64">
        <f>VLOOKUP($A36,'Return Data'!$B$7:$R$2843,3,0)</f>
        <v>44302</v>
      </c>
      <c r="C36" s="65">
        <f>VLOOKUP($A36,'Return Data'!$B$7:$R$2843,4,0)</f>
        <v>1086.4708000000001</v>
      </c>
      <c r="D36" s="65">
        <f>VLOOKUP($A36,'Return Data'!$B$7:$R$2843,5,0)</f>
        <v>3.6520999999999999</v>
      </c>
      <c r="E36" s="66">
        <f t="shared" si="0"/>
        <v>19</v>
      </c>
      <c r="F36" s="65">
        <f>VLOOKUP($A36,'Return Data'!$B$7:$R$2843,6,0)</f>
        <v>2.5371000000000001</v>
      </c>
      <c r="G36" s="66">
        <f t="shared" si="1"/>
        <v>24</v>
      </c>
      <c r="H36" s="65">
        <f>VLOOKUP($A36,'Return Data'!$B$7:$R$2843,7,0)</f>
        <v>2.3681000000000001</v>
      </c>
      <c r="I36" s="66">
        <f t="shared" si="2"/>
        <v>25</v>
      </c>
      <c r="J36" s="65">
        <f>VLOOKUP($A36,'Return Data'!$B$7:$R$2843,8,0)</f>
        <v>2.4500000000000002</v>
      </c>
      <c r="K36" s="66">
        <f t="shared" si="3"/>
        <v>24</v>
      </c>
      <c r="L36" s="65">
        <f>VLOOKUP($A36,'Return Data'!$B$7:$R$2843,9,0)</f>
        <v>2.87</v>
      </c>
      <c r="M36" s="66">
        <f t="shared" si="4"/>
        <v>25</v>
      </c>
      <c r="N36" s="65">
        <f>VLOOKUP($A36,'Return Data'!$B$7:$R$2843,10,0)</f>
        <v>5.4230999999999998</v>
      </c>
      <c r="O36" s="66">
        <f t="shared" si="5"/>
        <v>2</v>
      </c>
      <c r="P36" s="65">
        <f>VLOOKUP($A36,'Return Data'!$B$7:$R$2843,11,0)</f>
        <v>3.9401000000000002</v>
      </c>
      <c r="Q36" s="66">
        <f t="shared" si="6"/>
        <v>6</v>
      </c>
      <c r="R36" s="65">
        <f>VLOOKUP($A36,'Return Data'!$B$7:$R$2843,12,0)</f>
        <v>4.2725</v>
      </c>
      <c r="S36" s="66">
        <f t="shared" si="13"/>
        <v>4</v>
      </c>
      <c r="T36" s="65">
        <f>VLOOKUP($A36,'Return Data'!$B$7:$R$2843,13,0)</f>
        <v>3.6999</v>
      </c>
      <c r="U36" s="66">
        <f t="shared" si="10"/>
        <v>21</v>
      </c>
      <c r="V36" s="65"/>
      <c r="W36" s="66"/>
      <c r="X36" s="65"/>
      <c r="Y36" s="66"/>
      <c r="Z36" s="65">
        <f>VLOOKUP($A36,'Return Data'!$B$7:$R$2843,16,0)</f>
        <v>4.5522</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3.7138827586206897</v>
      </c>
      <c r="E38" s="74"/>
      <c r="F38" s="75">
        <f>AVERAGE(F8:F36)</f>
        <v>3.3605103448275857</v>
      </c>
      <c r="G38" s="74"/>
      <c r="H38" s="75">
        <f>AVERAGE(H8:H36)</f>
        <v>3.1632413793103438</v>
      </c>
      <c r="I38" s="74"/>
      <c r="J38" s="75">
        <f>AVERAGE(J8:J36)</f>
        <v>3.1324103448275866</v>
      </c>
      <c r="K38" s="74"/>
      <c r="L38" s="75">
        <f>AVERAGE(L8:L36)</f>
        <v>4.0650862068965505</v>
      </c>
      <c r="M38" s="74"/>
      <c r="N38" s="75">
        <f>AVERAGE(N8:N36)</f>
        <v>3.2965896551724141</v>
      </c>
      <c r="O38" s="74"/>
      <c r="P38" s="75">
        <f>AVERAGE(P8:P36)</f>
        <v>3.2079931034482754</v>
      </c>
      <c r="Q38" s="74"/>
      <c r="R38" s="75">
        <f>AVERAGE(R8:R36)</f>
        <v>3.3893827586206893</v>
      </c>
      <c r="S38" s="74"/>
      <c r="T38" s="75">
        <f>AVERAGE(T8:T36)</f>
        <v>4.373966666666667</v>
      </c>
      <c r="U38" s="74"/>
      <c r="V38" s="75">
        <f>AVERAGE(V8:V36)</f>
        <v>5.2929090909090908</v>
      </c>
      <c r="W38" s="74"/>
      <c r="X38" s="75">
        <f>AVERAGE(X8:X36)</f>
        <v>5.3767666666666658</v>
      </c>
      <c r="Y38" s="74"/>
      <c r="Z38" s="75">
        <f>AVERAGE(Z8:Z36)</f>
        <v>5.9926068965517238</v>
      </c>
      <c r="AA38" s="76"/>
    </row>
    <row r="39" spans="1:27" x14ac:dyDescent="0.3">
      <c r="A39" s="73" t="s">
        <v>28</v>
      </c>
      <c r="B39" s="74"/>
      <c r="C39" s="74"/>
      <c r="D39" s="75">
        <f>MIN(D8:D36)</f>
        <v>-9.3298000000000005</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8.3162000000000003</v>
      </c>
      <c r="E40" s="78"/>
      <c r="F40" s="79">
        <f>MAX(F8:F36)</f>
        <v>10.5885</v>
      </c>
      <c r="G40" s="78"/>
      <c r="H40" s="79">
        <f>MAX(H8:H36)</f>
        <v>10.7819</v>
      </c>
      <c r="I40" s="78"/>
      <c r="J40" s="79">
        <f>MAX(J8:J36)</f>
        <v>9.7464999999999993</v>
      </c>
      <c r="K40" s="78"/>
      <c r="L40" s="79">
        <f>MAX(L8:L36)</f>
        <v>8.9056999999999995</v>
      </c>
      <c r="M40" s="78"/>
      <c r="N40" s="79">
        <f>MAX(N8:N36)</f>
        <v>7.6904000000000003</v>
      </c>
      <c r="O40" s="78"/>
      <c r="P40" s="79">
        <f>MAX(P8:P36)</f>
        <v>7.3205</v>
      </c>
      <c r="Q40" s="78"/>
      <c r="R40" s="79">
        <f>MAX(R8:R36)</f>
        <v>7.8307000000000002</v>
      </c>
      <c r="S40" s="78"/>
      <c r="T40" s="79">
        <f>MAX(T8:T36)</f>
        <v>8.4517000000000007</v>
      </c>
      <c r="U40" s="78"/>
      <c r="V40" s="79">
        <f>MAX(V8:V36)</f>
        <v>8.9949999999999992</v>
      </c>
      <c r="W40" s="78"/>
      <c r="X40" s="79">
        <f>MAX(X8:X36)</f>
        <v>8.5896000000000008</v>
      </c>
      <c r="Y40" s="78"/>
      <c r="Z40" s="79">
        <f>MAX(Z8:Z36)</f>
        <v>8.5458999999999996</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1600</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1211</v>
      </c>
      <c r="B8" s="64">
        <f>VLOOKUP($A8,'Return Data'!$B$7:$R$2843,3,0)</f>
        <v>44302</v>
      </c>
      <c r="C8" s="65">
        <f>VLOOKUP($A8,'Return Data'!$B$7:$R$2843,4,0)</f>
        <v>287.64760000000001</v>
      </c>
      <c r="D8" s="65">
        <f>VLOOKUP($A8,'Return Data'!$B$7:$R$2843,5,0)</f>
        <v>5.4698000000000002</v>
      </c>
      <c r="E8" s="66">
        <f t="shared" ref="E8:E24" si="0">RANK(D8,D$8:D$24,0)</f>
        <v>3</v>
      </c>
      <c r="F8" s="65">
        <f>VLOOKUP($A8,'Return Data'!$B$7:$R$2843,6,0)</f>
        <v>4.1765999999999996</v>
      </c>
      <c r="G8" s="66">
        <f t="shared" ref="G8:G24" si="1">RANK(F8,F$8:F$24,0)</f>
        <v>6</v>
      </c>
      <c r="H8" s="65">
        <f>VLOOKUP($A8,'Return Data'!$B$7:$R$2843,7,0)</f>
        <v>3.8294999999999999</v>
      </c>
      <c r="I8" s="66">
        <f t="shared" ref="I8:I24" si="2">RANK(H8,H$8:H$24,0)</f>
        <v>2</v>
      </c>
      <c r="J8" s="65">
        <f>VLOOKUP($A8,'Return Data'!$B$7:$R$2843,8,0)</f>
        <v>3.7852999999999999</v>
      </c>
      <c r="K8" s="66">
        <f t="shared" ref="K8:K24" si="3">RANK(J8,J$8:J$24,0)</f>
        <v>3</v>
      </c>
      <c r="L8" s="65">
        <f>VLOOKUP($A8,'Return Data'!$B$7:$R$2843,9,0)</f>
        <v>5.0781999999999998</v>
      </c>
      <c r="M8" s="66">
        <f t="shared" ref="M8:M24" si="4">RANK(L8,L$8:L$24,0)</f>
        <v>5</v>
      </c>
      <c r="N8" s="65">
        <f>VLOOKUP($A8,'Return Data'!$B$7:$R$2843,10,0)</f>
        <v>4.1318000000000001</v>
      </c>
      <c r="O8" s="66">
        <f t="shared" ref="O8:O24" si="5">RANK(N8,N$8:N$24,0)</f>
        <v>3</v>
      </c>
      <c r="P8" s="65">
        <f>VLOOKUP($A8,'Return Data'!$B$7:$R$2843,11,0)</f>
        <v>3.9698000000000002</v>
      </c>
      <c r="Q8" s="66">
        <f t="shared" ref="Q8:Q24" si="6">RANK(P8,P$8:P$24,0)</f>
        <v>2</v>
      </c>
      <c r="R8" s="65">
        <f>VLOOKUP($A8,'Return Data'!$B$7:$R$2843,12,0)</f>
        <v>4.2012</v>
      </c>
      <c r="S8" s="66">
        <f t="shared" ref="S8:S24" si="7">RANK(R8,R$8:R$24,0)</f>
        <v>2</v>
      </c>
      <c r="T8" s="65">
        <f>VLOOKUP($A8,'Return Data'!$B$7:$R$2843,13,0)</f>
        <v>5.9981</v>
      </c>
      <c r="U8" s="66">
        <f t="shared" ref="U8:U19" si="8">RANK(T8,T$8:T$24,0)</f>
        <v>2</v>
      </c>
      <c r="V8" s="65">
        <f>VLOOKUP($A8,'Return Data'!$B$7:$R$2843,17,0)</f>
        <v>6.7374999999999998</v>
      </c>
      <c r="W8" s="66">
        <f>RANK(V8,V$8:V$24,0)</f>
        <v>2</v>
      </c>
      <c r="X8" s="65">
        <f>VLOOKUP($A8,'Return Data'!$B$7:$R$2843,14,0)</f>
        <v>7.3113000000000001</v>
      </c>
      <c r="Y8" s="66">
        <f>RANK(X8,X$8:X$24,0)</f>
        <v>1</v>
      </c>
      <c r="Z8" s="65">
        <f>VLOOKUP($A8,'Return Data'!$B$7:$R$2843,16,0)</f>
        <v>7.9424999999999999</v>
      </c>
      <c r="AA8" s="67">
        <f t="shared" ref="AA8:AA24" si="9">RANK(Z8,Z$8:Z$24,0)</f>
        <v>5</v>
      </c>
    </row>
    <row r="9" spans="1:27" x14ac:dyDescent="0.3">
      <c r="A9" s="63" t="s">
        <v>1212</v>
      </c>
      <c r="B9" s="64">
        <f>VLOOKUP($A9,'Return Data'!$B$7:$R$2843,3,0)</f>
        <v>44302</v>
      </c>
      <c r="C9" s="65">
        <f>VLOOKUP($A9,'Return Data'!$B$7:$R$2843,4,0)</f>
        <v>1108.7556999999999</v>
      </c>
      <c r="D9" s="65">
        <f>VLOOKUP($A9,'Return Data'!$B$7:$R$2843,5,0)</f>
        <v>5.5148999999999999</v>
      </c>
      <c r="E9" s="66">
        <f t="shared" si="0"/>
        <v>2</v>
      </c>
      <c r="F9" s="65">
        <f>VLOOKUP($A9,'Return Data'!$B$7:$R$2843,6,0)</f>
        <v>4.2948000000000004</v>
      </c>
      <c r="G9" s="66">
        <f t="shared" si="1"/>
        <v>4</v>
      </c>
      <c r="H9" s="65">
        <f>VLOOKUP($A9,'Return Data'!$B$7:$R$2843,7,0)</f>
        <v>3.7559999999999998</v>
      </c>
      <c r="I9" s="66">
        <f t="shared" si="2"/>
        <v>3</v>
      </c>
      <c r="J9" s="65">
        <f>VLOOKUP($A9,'Return Data'!$B$7:$R$2843,8,0)</f>
        <v>3.8552</v>
      </c>
      <c r="K9" s="66">
        <f t="shared" si="3"/>
        <v>2</v>
      </c>
      <c r="L9" s="65">
        <f>VLOOKUP($A9,'Return Data'!$B$7:$R$2843,9,0)</f>
        <v>4.8151000000000002</v>
      </c>
      <c r="M9" s="66">
        <f t="shared" si="4"/>
        <v>6</v>
      </c>
      <c r="N9" s="65">
        <f>VLOOKUP($A9,'Return Data'!$B$7:$R$2843,10,0)</f>
        <v>4.0963000000000003</v>
      </c>
      <c r="O9" s="66">
        <f t="shared" si="5"/>
        <v>5</v>
      </c>
      <c r="P9" s="65">
        <f>VLOOKUP($A9,'Return Data'!$B$7:$R$2843,11,0)</f>
        <v>3.9291999999999998</v>
      </c>
      <c r="Q9" s="66">
        <f t="shared" si="6"/>
        <v>3</v>
      </c>
      <c r="R9" s="65">
        <f>VLOOKUP($A9,'Return Data'!$B$7:$R$2843,12,0)</f>
        <v>4.1272000000000002</v>
      </c>
      <c r="S9" s="66">
        <f t="shared" si="7"/>
        <v>4</v>
      </c>
      <c r="T9" s="65">
        <f>VLOOKUP($A9,'Return Data'!$B$7:$R$2843,13,0)</f>
        <v>5.6708999999999996</v>
      </c>
      <c r="U9" s="66">
        <f t="shared" si="8"/>
        <v>5</v>
      </c>
      <c r="V9" s="65"/>
      <c r="W9" s="66"/>
      <c r="X9" s="65"/>
      <c r="Y9" s="66"/>
      <c r="Z9" s="65">
        <f>VLOOKUP($A9,'Return Data'!$B$7:$R$2843,16,0)</f>
        <v>6.2766999999999999</v>
      </c>
      <c r="AA9" s="67">
        <f t="shared" si="9"/>
        <v>15</v>
      </c>
    </row>
    <row r="10" spans="1:27" x14ac:dyDescent="0.3">
      <c r="A10" s="63" t="s">
        <v>1214</v>
      </c>
      <c r="B10" s="64">
        <f>VLOOKUP($A10,'Return Data'!$B$7:$R$2843,3,0)</f>
        <v>44302</v>
      </c>
      <c r="C10" s="65">
        <f>VLOOKUP($A10,'Return Data'!$B$7:$R$2843,4,0)</f>
        <v>1092.3357000000001</v>
      </c>
      <c r="D10" s="65">
        <f>VLOOKUP($A10,'Return Data'!$B$7:$R$2843,5,0)</f>
        <v>4.0435999999999996</v>
      </c>
      <c r="E10" s="66">
        <f t="shared" si="0"/>
        <v>12</v>
      </c>
      <c r="F10" s="65">
        <f>VLOOKUP($A10,'Return Data'!$B$7:$R$2843,6,0)</f>
        <v>3.1997</v>
      </c>
      <c r="G10" s="66">
        <f t="shared" si="1"/>
        <v>16</v>
      </c>
      <c r="H10" s="65">
        <f>VLOOKUP($A10,'Return Data'!$B$7:$R$2843,7,0)</f>
        <v>3.0143</v>
      </c>
      <c r="I10" s="66">
        <f t="shared" si="2"/>
        <v>13</v>
      </c>
      <c r="J10" s="65">
        <f>VLOOKUP($A10,'Return Data'!$B$7:$R$2843,8,0)</f>
        <v>2.8060999999999998</v>
      </c>
      <c r="K10" s="66">
        <f t="shared" si="3"/>
        <v>17</v>
      </c>
      <c r="L10" s="65">
        <f>VLOOKUP($A10,'Return Data'!$B$7:$R$2843,9,0)</f>
        <v>3.0592000000000001</v>
      </c>
      <c r="M10" s="66">
        <f t="shared" si="4"/>
        <v>17</v>
      </c>
      <c r="N10" s="65">
        <f>VLOOKUP($A10,'Return Data'!$B$7:$R$2843,10,0)</f>
        <v>2.9773000000000001</v>
      </c>
      <c r="O10" s="66">
        <f t="shared" si="5"/>
        <v>17</v>
      </c>
      <c r="P10" s="65">
        <f>VLOOKUP($A10,'Return Data'!$B$7:$R$2843,11,0)</f>
        <v>2.9876999999999998</v>
      </c>
      <c r="Q10" s="66">
        <f t="shared" si="6"/>
        <v>17</v>
      </c>
      <c r="R10" s="65">
        <f>VLOOKUP($A10,'Return Data'!$B$7:$R$2843,12,0)</f>
        <v>3.1566000000000001</v>
      </c>
      <c r="S10" s="66">
        <f t="shared" si="7"/>
        <v>17</v>
      </c>
      <c r="T10" s="65">
        <f>VLOOKUP($A10,'Return Data'!$B$7:$R$2843,13,0)</f>
        <v>3.4034</v>
      </c>
      <c r="U10" s="66">
        <f t="shared" si="8"/>
        <v>16</v>
      </c>
      <c r="V10" s="65"/>
      <c r="W10" s="66"/>
      <c r="X10" s="65"/>
      <c r="Y10" s="66"/>
      <c r="Z10" s="65">
        <f>VLOOKUP($A10,'Return Data'!$B$7:$R$2843,16,0)</f>
        <v>4.9516999999999998</v>
      </c>
      <c r="AA10" s="67">
        <f t="shared" si="9"/>
        <v>16</v>
      </c>
    </row>
    <row r="11" spans="1:27" x14ac:dyDescent="0.3">
      <c r="A11" s="63" t="s">
        <v>1216</v>
      </c>
      <c r="B11" s="64">
        <f>VLOOKUP($A11,'Return Data'!$B$7:$R$2843,3,0)</f>
        <v>44302</v>
      </c>
      <c r="C11" s="65">
        <f>VLOOKUP($A11,'Return Data'!$B$7:$R$2843,4,0)</f>
        <v>42.169600000000003</v>
      </c>
      <c r="D11" s="65">
        <f>VLOOKUP($A11,'Return Data'!$B$7:$R$2843,5,0)</f>
        <v>2.9430999999999998</v>
      </c>
      <c r="E11" s="66">
        <f t="shared" si="0"/>
        <v>14</v>
      </c>
      <c r="F11" s="65">
        <f>VLOOKUP($A11,'Return Data'!$B$7:$R$2843,6,0)</f>
        <v>4.0915999999999997</v>
      </c>
      <c r="G11" s="66">
        <f t="shared" si="1"/>
        <v>9</v>
      </c>
      <c r="H11" s="65">
        <f>VLOOKUP($A11,'Return Data'!$B$7:$R$2843,7,0)</f>
        <v>2.1894999999999998</v>
      </c>
      <c r="I11" s="66">
        <f t="shared" si="2"/>
        <v>17</v>
      </c>
      <c r="J11" s="65">
        <f>VLOOKUP($A11,'Return Data'!$B$7:$R$2843,8,0)</f>
        <v>3.7334000000000001</v>
      </c>
      <c r="K11" s="66">
        <f t="shared" si="3"/>
        <v>4</v>
      </c>
      <c r="L11" s="65">
        <f>VLOOKUP($A11,'Return Data'!$B$7:$R$2843,9,0)</f>
        <v>5.7714999999999996</v>
      </c>
      <c r="M11" s="66">
        <f t="shared" si="4"/>
        <v>2</v>
      </c>
      <c r="N11" s="65">
        <f>VLOOKUP($A11,'Return Data'!$B$7:$R$2843,10,0)</f>
        <v>3.9904000000000002</v>
      </c>
      <c r="O11" s="66">
        <f t="shared" si="5"/>
        <v>9</v>
      </c>
      <c r="P11" s="65">
        <f>VLOOKUP($A11,'Return Data'!$B$7:$R$2843,11,0)</f>
        <v>3.6215999999999999</v>
      </c>
      <c r="Q11" s="66">
        <f t="shared" si="6"/>
        <v>12</v>
      </c>
      <c r="R11" s="65">
        <f>VLOOKUP($A11,'Return Data'!$B$7:$R$2843,12,0)</f>
        <v>3.6972999999999998</v>
      </c>
      <c r="S11" s="66">
        <f t="shared" si="7"/>
        <v>13</v>
      </c>
      <c r="T11" s="65">
        <f>VLOOKUP($A11,'Return Data'!$B$7:$R$2843,13,0)</f>
        <v>5.6280999999999999</v>
      </c>
      <c r="U11" s="66">
        <f t="shared" si="8"/>
        <v>7</v>
      </c>
      <c r="V11" s="65">
        <f>VLOOKUP($A11,'Return Data'!$B$7:$R$2843,17,0)</f>
        <v>6.3148</v>
      </c>
      <c r="W11" s="66">
        <f t="shared" ref="W11:W19" si="10">RANK(V11,V$8:V$24,0)</f>
        <v>10</v>
      </c>
      <c r="X11" s="65">
        <f>VLOOKUP($A11,'Return Data'!$B$7:$R$2843,14,0)</f>
        <v>6.8129999999999997</v>
      </c>
      <c r="Y11" s="66">
        <f t="shared" ref="Y11:Y19" si="11">RANK(X11,X$8:X$24,0)</f>
        <v>10</v>
      </c>
      <c r="Z11" s="65">
        <f>VLOOKUP($A11,'Return Data'!$B$7:$R$2843,16,0)</f>
        <v>7.4851999999999999</v>
      </c>
      <c r="AA11" s="67">
        <f t="shared" si="9"/>
        <v>12</v>
      </c>
    </row>
    <row r="12" spans="1:27" x14ac:dyDescent="0.3">
      <c r="A12" s="63" t="s">
        <v>1219</v>
      </c>
      <c r="B12" s="64">
        <f>VLOOKUP($A12,'Return Data'!$B$7:$R$2843,3,0)</f>
        <v>44302</v>
      </c>
      <c r="C12" s="65">
        <f>VLOOKUP($A12,'Return Data'!$B$7:$R$2843,4,0)</f>
        <v>40.013599999999997</v>
      </c>
      <c r="D12" s="65">
        <f>VLOOKUP($A12,'Return Data'!$B$7:$R$2843,5,0)</f>
        <v>1.6419999999999999</v>
      </c>
      <c r="E12" s="66">
        <f t="shared" si="0"/>
        <v>16</v>
      </c>
      <c r="F12" s="65">
        <f>VLOOKUP($A12,'Return Data'!$B$7:$R$2843,6,0)</f>
        <v>3.7414999999999998</v>
      </c>
      <c r="G12" s="66">
        <f t="shared" si="1"/>
        <v>13</v>
      </c>
      <c r="H12" s="65">
        <f>VLOOKUP($A12,'Return Data'!$B$7:$R$2843,7,0)</f>
        <v>2.9598</v>
      </c>
      <c r="I12" s="66">
        <f t="shared" si="2"/>
        <v>15</v>
      </c>
      <c r="J12" s="65">
        <f>VLOOKUP($A12,'Return Data'!$B$7:$R$2843,8,0)</f>
        <v>3.6374</v>
      </c>
      <c r="K12" s="66">
        <f t="shared" si="3"/>
        <v>7</v>
      </c>
      <c r="L12" s="65">
        <f>VLOOKUP($A12,'Return Data'!$B$7:$R$2843,9,0)</f>
        <v>4.6646999999999998</v>
      </c>
      <c r="M12" s="66">
        <f t="shared" si="4"/>
        <v>11</v>
      </c>
      <c r="N12" s="65">
        <f>VLOOKUP($A12,'Return Data'!$B$7:$R$2843,10,0)</f>
        <v>3.766</v>
      </c>
      <c r="O12" s="66">
        <f t="shared" si="5"/>
        <v>13</v>
      </c>
      <c r="P12" s="65">
        <f>VLOOKUP($A12,'Return Data'!$B$7:$R$2843,11,0)</f>
        <v>3.5621</v>
      </c>
      <c r="Q12" s="66">
        <f t="shared" si="6"/>
        <v>14</v>
      </c>
      <c r="R12" s="65">
        <f>VLOOKUP($A12,'Return Data'!$B$7:$R$2843,12,0)</f>
        <v>3.7271999999999998</v>
      </c>
      <c r="S12" s="66">
        <f t="shared" si="7"/>
        <v>12</v>
      </c>
      <c r="T12" s="65">
        <f>VLOOKUP($A12,'Return Data'!$B$7:$R$2843,13,0)</f>
        <v>5.3316999999999997</v>
      </c>
      <c r="U12" s="66">
        <f t="shared" si="8"/>
        <v>11</v>
      </c>
      <c r="V12" s="65">
        <f>VLOOKUP($A12,'Return Data'!$B$7:$R$2843,17,0)</f>
        <v>6.5350000000000001</v>
      </c>
      <c r="W12" s="66">
        <f t="shared" si="10"/>
        <v>5</v>
      </c>
      <c r="X12" s="65">
        <f>VLOOKUP($A12,'Return Data'!$B$7:$R$2843,14,0)</f>
        <v>7.0763999999999996</v>
      </c>
      <c r="Y12" s="66">
        <f t="shared" si="11"/>
        <v>4</v>
      </c>
      <c r="Z12" s="65">
        <f>VLOOKUP($A12,'Return Data'!$B$7:$R$2843,16,0)</f>
        <v>8.1061999999999994</v>
      </c>
      <c r="AA12" s="67">
        <f t="shared" si="9"/>
        <v>4</v>
      </c>
    </row>
    <row r="13" spans="1:27" x14ac:dyDescent="0.3">
      <c r="A13" s="63" t="s">
        <v>1221</v>
      </c>
      <c r="B13" s="64">
        <f>VLOOKUP($A13,'Return Data'!$B$7:$R$2843,3,0)</f>
        <v>44302</v>
      </c>
      <c r="C13" s="65">
        <f>VLOOKUP($A13,'Return Data'!$B$7:$R$2843,4,0)</f>
        <v>4481.1175000000003</v>
      </c>
      <c r="D13" s="65">
        <f>VLOOKUP($A13,'Return Data'!$B$7:$R$2843,5,0)</f>
        <v>4.5</v>
      </c>
      <c r="E13" s="66">
        <f t="shared" si="0"/>
        <v>9</v>
      </c>
      <c r="F13" s="65">
        <f>VLOOKUP($A13,'Return Data'!$B$7:$R$2843,6,0)</f>
        <v>4.1685999999999996</v>
      </c>
      <c r="G13" s="66">
        <f t="shared" si="1"/>
        <v>8</v>
      </c>
      <c r="H13" s="65">
        <f>VLOOKUP($A13,'Return Data'!$B$7:$R$2843,7,0)</f>
        <v>3.3731</v>
      </c>
      <c r="I13" s="66">
        <f t="shared" si="2"/>
        <v>9</v>
      </c>
      <c r="J13" s="65">
        <f>VLOOKUP($A13,'Return Data'!$B$7:$R$2843,8,0)</f>
        <v>3.6678000000000002</v>
      </c>
      <c r="K13" s="66">
        <f t="shared" si="3"/>
        <v>6</v>
      </c>
      <c r="L13" s="65">
        <f>VLOOKUP($A13,'Return Data'!$B$7:$R$2843,9,0)</f>
        <v>5.2877999999999998</v>
      </c>
      <c r="M13" s="66">
        <f t="shared" si="4"/>
        <v>4</v>
      </c>
      <c r="N13" s="65">
        <f>VLOOKUP($A13,'Return Data'!$B$7:$R$2843,10,0)</f>
        <v>4.0579999999999998</v>
      </c>
      <c r="O13" s="66">
        <f t="shared" si="5"/>
        <v>6</v>
      </c>
      <c r="P13" s="65">
        <f>VLOOKUP($A13,'Return Data'!$B$7:$R$2843,11,0)</f>
        <v>3.8245</v>
      </c>
      <c r="Q13" s="66">
        <f t="shared" si="6"/>
        <v>7</v>
      </c>
      <c r="R13" s="65">
        <f>VLOOKUP($A13,'Return Data'!$B$7:$R$2843,12,0)</f>
        <v>4.0804</v>
      </c>
      <c r="S13" s="66">
        <f t="shared" si="7"/>
        <v>7</v>
      </c>
      <c r="T13" s="65">
        <f>VLOOKUP($A13,'Return Data'!$B$7:$R$2843,13,0)</f>
        <v>6.0719000000000003</v>
      </c>
      <c r="U13" s="66">
        <f t="shared" si="8"/>
        <v>1</v>
      </c>
      <c r="V13" s="65">
        <f>VLOOKUP($A13,'Return Data'!$B$7:$R$2843,17,0)</f>
        <v>6.7679</v>
      </c>
      <c r="W13" s="66">
        <f t="shared" si="10"/>
        <v>1</v>
      </c>
      <c r="X13" s="65">
        <f>VLOOKUP($A13,'Return Data'!$B$7:$R$2843,14,0)</f>
        <v>7.2118000000000002</v>
      </c>
      <c r="Y13" s="66">
        <f t="shared" si="11"/>
        <v>2</v>
      </c>
      <c r="Z13" s="65">
        <f>VLOOKUP($A13,'Return Data'!$B$7:$R$2843,16,0)</f>
        <v>7.8215000000000003</v>
      </c>
      <c r="AA13" s="67">
        <f t="shared" si="9"/>
        <v>6</v>
      </c>
    </row>
    <row r="14" spans="1:27" x14ac:dyDescent="0.3">
      <c r="A14" s="63" t="s">
        <v>1223</v>
      </c>
      <c r="B14" s="64">
        <f>VLOOKUP($A14,'Return Data'!$B$7:$R$2843,3,0)</f>
        <v>44302</v>
      </c>
      <c r="C14" s="65">
        <f>VLOOKUP($A14,'Return Data'!$B$7:$R$2843,4,0)</f>
        <v>295.73160000000001</v>
      </c>
      <c r="D14" s="65">
        <f>VLOOKUP($A14,'Return Data'!$B$7:$R$2843,5,0)</f>
        <v>5.3449999999999998</v>
      </c>
      <c r="E14" s="66">
        <f t="shared" si="0"/>
        <v>4</v>
      </c>
      <c r="F14" s="65">
        <f>VLOOKUP($A14,'Return Data'!$B$7:$R$2843,6,0)</f>
        <v>4.2199</v>
      </c>
      <c r="G14" s="66">
        <f t="shared" si="1"/>
        <v>5</v>
      </c>
      <c r="H14" s="65">
        <f>VLOOKUP($A14,'Return Data'!$B$7:$R$2843,7,0)</f>
        <v>3.8925000000000001</v>
      </c>
      <c r="I14" s="66">
        <f t="shared" si="2"/>
        <v>1</v>
      </c>
      <c r="J14" s="65">
        <f>VLOOKUP($A14,'Return Data'!$B$7:$R$2843,8,0)</f>
        <v>3.5005000000000002</v>
      </c>
      <c r="K14" s="66">
        <f t="shared" si="3"/>
        <v>8</v>
      </c>
      <c r="L14" s="65">
        <f>VLOOKUP($A14,'Return Data'!$B$7:$R$2843,9,0)</f>
        <v>4.7807000000000004</v>
      </c>
      <c r="M14" s="66">
        <f t="shared" si="4"/>
        <v>8</v>
      </c>
      <c r="N14" s="65">
        <f>VLOOKUP($A14,'Return Data'!$B$7:$R$2843,10,0)</f>
        <v>3.9641999999999999</v>
      </c>
      <c r="O14" s="66">
        <f t="shared" si="5"/>
        <v>10</v>
      </c>
      <c r="P14" s="65">
        <f>VLOOKUP($A14,'Return Data'!$B$7:$R$2843,11,0)</f>
        <v>3.7345999999999999</v>
      </c>
      <c r="Q14" s="66">
        <f t="shared" si="6"/>
        <v>10</v>
      </c>
      <c r="R14" s="65">
        <f>VLOOKUP($A14,'Return Data'!$B$7:$R$2843,12,0)</f>
        <v>4.0144000000000002</v>
      </c>
      <c r="S14" s="66">
        <f t="shared" si="7"/>
        <v>8</v>
      </c>
      <c r="T14" s="65">
        <f>VLOOKUP($A14,'Return Data'!$B$7:$R$2843,13,0)</f>
        <v>5.7652000000000001</v>
      </c>
      <c r="U14" s="66">
        <f t="shared" si="8"/>
        <v>4</v>
      </c>
      <c r="V14" s="65">
        <f>VLOOKUP($A14,'Return Data'!$B$7:$R$2843,17,0)</f>
        <v>6.4543999999999997</v>
      </c>
      <c r="W14" s="66">
        <f t="shared" si="10"/>
        <v>6</v>
      </c>
      <c r="X14" s="65">
        <f>VLOOKUP($A14,'Return Data'!$B$7:$R$2843,14,0)</f>
        <v>7.0221999999999998</v>
      </c>
      <c r="Y14" s="66">
        <f t="shared" si="11"/>
        <v>7</v>
      </c>
      <c r="Z14" s="65">
        <f>VLOOKUP($A14,'Return Data'!$B$7:$R$2843,16,0)</f>
        <v>7.7759999999999998</v>
      </c>
      <c r="AA14" s="67">
        <f t="shared" si="9"/>
        <v>9</v>
      </c>
    </row>
    <row r="15" spans="1:27" x14ac:dyDescent="0.3">
      <c r="A15" s="63" t="s">
        <v>1224</v>
      </c>
      <c r="B15" s="64">
        <f>VLOOKUP($A15,'Return Data'!$B$7:$R$2843,3,0)</f>
        <v>44302</v>
      </c>
      <c r="C15" s="65">
        <f>VLOOKUP($A15,'Return Data'!$B$7:$R$2843,4,0)</f>
        <v>33.697000000000003</v>
      </c>
      <c r="D15" s="65">
        <f>VLOOKUP($A15,'Return Data'!$B$7:$R$2843,5,0)</f>
        <v>5.7417999999999996</v>
      </c>
      <c r="E15" s="66">
        <f t="shared" si="0"/>
        <v>1</v>
      </c>
      <c r="F15" s="65">
        <f>VLOOKUP($A15,'Return Data'!$B$7:$R$2843,6,0)</f>
        <v>4.3619000000000003</v>
      </c>
      <c r="G15" s="66">
        <f t="shared" si="1"/>
        <v>1</v>
      </c>
      <c r="H15" s="65">
        <f>VLOOKUP($A15,'Return Data'!$B$7:$R$2843,7,0)</f>
        <v>3.4529999999999998</v>
      </c>
      <c r="I15" s="66">
        <f t="shared" si="2"/>
        <v>6</v>
      </c>
      <c r="J15" s="65">
        <f>VLOOKUP($A15,'Return Data'!$B$7:$R$2843,8,0)</f>
        <v>3.3220999999999998</v>
      </c>
      <c r="K15" s="66">
        <f t="shared" si="3"/>
        <v>11</v>
      </c>
      <c r="L15" s="65">
        <f>VLOOKUP($A15,'Return Data'!$B$7:$R$2843,9,0)</f>
        <v>4.7713000000000001</v>
      </c>
      <c r="M15" s="66">
        <f t="shared" si="4"/>
        <v>9</v>
      </c>
      <c r="N15" s="65">
        <f>VLOOKUP($A15,'Return Data'!$B$7:$R$2843,10,0)</f>
        <v>3.9207000000000001</v>
      </c>
      <c r="O15" s="66">
        <f t="shared" si="5"/>
        <v>12</v>
      </c>
      <c r="P15" s="65">
        <f>VLOOKUP($A15,'Return Data'!$B$7:$R$2843,11,0)</f>
        <v>3.5739999999999998</v>
      </c>
      <c r="Q15" s="66">
        <f t="shared" si="6"/>
        <v>13</v>
      </c>
      <c r="R15" s="65">
        <f>VLOOKUP($A15,'Return Data'!$B$7:$R$2843,12,0)</f>
        <v>3.6322000000000001</v>
      </c>
      <c r="S15" s="66">
        <f t="shared" si="7"/>
        <v>14</v>
      </c>
      <c r="T15" s="65">
        <f>VLOOKUP($A15,'Return Data'!$B$7:$R$2843,13,0)</f>
        <v>5.2643000000000004</v>
      </c>
      <c r="U15" s="66">
        <f t="shared" si="8"/>
        <v>12</v>
      </c>
      <c r="V15" s="65">
        <f>VLOOKUP($A15,'Return Data'!$B$7:$R$2843,17,0)</f>
        <v>5.96</v>
      </c>
      <c r="W15" s="66">
        <f t="shared" si="10"/>
        <v>13</v>
      </c>
      <c r="X15" s="65">
        <f>VLOOKUP($A15,'Return Data'!$B$7:$R$2843,14,0)</f>
        <v>6.3761000000000001</v>
      </c>
      <c r="Y15" s="66">
        <f t="shared" si="11"/>
        <v>12</v>
      </c>
      <c r="Z15" s="65">
        <f>VLOOKUP($A15,'Return Data'!$B$7:$R$2843,16,0)</f>
        <v>7.7202999999999999</v>
      </c>
      <c r="AA15" s="67">
        <f t="shared" si="9"/>
        <v>11</v>
      </c>
    </row>
    <row r="16" spans="1:27" x14ac:dyDescent="0.3">
      <c r="A16" s="63" t="s">
        <v>1229</v>
      </c>
      <c r="B16" s="64">
        <f>VLOOKUP($A16,'Return Data'!$B$7:$R$2843,3,0)</f>
        <v>44302</v>
      </c>
      <c r="C16" s="65">
        <f>VLOOKUP($A16,'Return Data'!$B$7:$R$2843,4,0)</f>
        <v>2448.4452000000001</v>
      </c>
      <c r="D16" s="65">
        <f>VLOOKUP($A16,'Return Data'!$B$7:$R$2843,5,0)</f>
        <v>1.1821999999999999</v>
      </c>
      <c r="E16" s="66">
        <f t="shared" si="0"/>
        <v>17</v>
      </c>
      <c r="F16" s="65">
        <f>VLOOKUP($A16,'Return Data'!$B$7:$R$2843,6,0)</f>
        <v>3.6145999999999998</v>
      </c>
      <c r="G16" s="66">
        <f t="shared" si="1"/>
        <v>14</v>
      </c>
      <c r="H16" s="65">
        <f>VLOOKUP($A16,'Return Data'!$B$7:$R$2843,7,0)</f>
        <v>2.2852000000000001</v>
      </c>
      <c r="I16" s="66">
        <f t="shared" si="2"/>
        <v>16</v>
      </c>
      <c r="J16" s="65">
        <f>VLOOKUP($A16,'Return Data'!$B$7:$R$2843,8,0)</f>
        <v>3.3096999999999999</v>
      </c>
      <c r="K16" s="66">
        <f t="shared" si="3"/>
        <v>14</v>
      </c>
      <c r="L16" s="65">
        <f>VLOOKUP($A16,'Return Data'!$B$7:$R$2843,9,0)</f>
        <v>5.6243999999999996</v>
      </c>
      <c r="M16" s="66">
        <f t="shared" si="4"/>
        <v>3</v>
      </c>
      <c r="N16" s="65">
        <f>VLOOKUP($A16,'Return Data'!$B$7:$R$2843,10,0)</f>
        <v>4.2202999999999999</v>
      </c>
      <c r="O16" s="66">
        <f t="shared" si="5"/>
        <v>2</v>
      </c>
      <c r="P16" s="65">
        <f>VLOOKUP($A16,'Return Data'!$B$7:$R$2843,11,0)</f>
        <v>3.8353000000000002</v>
      </c>
      <c r="Q16" s="66">
        <f t="shared" si="6"/>
        <v>6</v>
      </c>
      <c r="R16" s="65">
        <f>VLOOKUP($A16,'Return Data'!$B$7:$R$2843,12,0)</f>
        <v>3.8464</v>
      </c>
      <c r="S16" s="66">
        <f t="shared" si="7"/>
        <v>10</v>
      </c>
      <c r="T16" s="65">
        <f>VLOOKUP($A16,'Return Data'!$B$7:$R$2843,13,0)</f>
        <v>5.5754000000000001</v>
      </c>
      <c r="U16" s="66">
        <f t="shared" si="8"/>
        <v>9</v>
      </c>
      <c r="V16" s="65">
        <f>VLOOKUP($A16,'Return Data'!$B$7:$R$2843,17,0)</f>
        <v>6.0286999999999997</v>
      </c>
      <c r="W16" s="66">
        <f t="shared" si="10"/>
        <v>12</v>
      </c>
      <c r="X16" s="65">
        <f>VLOOKUP($A16,'Return Data'!$B$7:$R$2843,14,0)</f>
        <v>6.6931000000000003</v>
      </c>
      <c r="Y16" s="66">
        <f t="shared" si="11"/>
        <v>11</v>
      </c>
      <c r="Z16" s="65">
        <f>VLOOKUP($A16,'Return Data'!$B$7:$R$2843,16,0)</f>
        <v>8.2017000000000007</v>
      </c>
      <c r="AA16" s="67">
        <f t="shared" si="9"/>
        <v>1</v>
      </c>
    </row>
    <row r="17" spans="1:27" x14ac:dyDescent="0.3">
      <c r="A17" s="63" t="s">
        <v>1233</v>
      </c>
      <c r="B17" s="64">
        <f>VLOOKUP($A17,'Return Data'!$B$7:$R$2843,3,0)</f>
        <v>44302</v>
      </c>
      <c r="C17" s="65">
        <f>VLOOKUP($A17,'Return Data'!$B$7:$R$2843,4,0)</f>
        <v>3489.0837000000001</v>
      </c>
      <c r="D17" s="65">
        <f>VLOOKUP($A17,'Return Data'!$B$7:$R$2843,5,0)</f>
        <v>4.9832999999999998</v>
      </c>
      <c r="E17" s="66">
        <f t="shared" si="0"/>
        <v>5</v>
      </c>
      <c r="F17" s="65">
        <f>VLOOKUP($A17,'Return Data'!$B$7:$R$2843,6,0)</f>
        <v>3.9363999999999999</v>
      </c>
      <c r="G17" s="66">
        <f t="shared" si="1"/>
        <v>10</v>
      </c>
      <c r="H17" s="65">
        <f>VLOOKUP($A17,'Return Data'!$B$7:$R$2843,7,0)</f>
        <v>3.7101999999999999</v>
      </c>
      <c r="I17" s="66">
        <f t="shared" si="2"/>
        <v>4</v>
      </c>
      <c r="J17" s="65">
        <f>VLOOKUP($A17,'Return Data'!$B$7:$R$2843,8,0)</f>
        <v>3.4626999999999999</v>
      </c>
      <c r="K17" s="66">
        <f t="shared" si="3"/>
        <v>10</v>
      </c>
      <c r="L17" s="65">
        <f>VLOOKUP($A17,'Return Data'!$B$7:$R$2843,9,0)</f>
        <v>4.6623999999999999</v>
      </c>
      <c r="M17" s="66">
        <f t="shared" si="4"/>
        <v>12</v>
      </c>
      <c r="N17" s="65">
        <f>VLOOKUP($A17,'Return Data'!$B$7:$R$2843,10,0)</f>
        <v>3.9344999999999999</v>
      </c>
      <c r="O17" s="66">
        <f t="shared" si="5"/>
        <v>11</v>
      </c>
      <c r="P17" s="65">
        <f>VLOOKUP($A17,'Return Data'!$B$7:$R$2843,11,0)</f>
        <v>3.7612999999999999</v>
      </c>
      <c r="Q17" s="66">
        <f t="shared" si="6"/>
        <v>9</v>
      </c>
      <c r="R17" s="65">
        <f>VLOOKUP($A17,'Return Data'!$B$7:$R$2843,12,0)</f>
        <v>3.9073000000000002</v>
      </c>
      <c r="S17" s="66">
        <f t="shared" si="7"/>
        <v>9</v>
      </c>
      <c r="T17" s="65">
        <f>VLOOKUP($A17,'Return Data'!$B$7:$R$2843,13,0)</f>
        <v>5.1001000000000003</v>
      </c>
      <c r="U17" s="66">
        <f t="shared" si="8"/>
        <v>13</v>
      </c>
      <c r="V17" s="65">
        <f>VLOOKUP($A17,'Return Data'!$B$7:$R$2843,17,0)</f>
        <v>6.1497999999999999</v>
      </c>
      <c r="W17" s="66">
        <f t="shared" si="10"/>
        <v>11</v>
      </c>
      <c r="X17" s="65">
        <f>VLOOKUP($A17,'Return Data'!$B$7:$R$2843,14,0)</f>
        <v>6.8379000000000003</v>
      </c>
      <c r="Y17" s="66">
        <f t="shared" si="11"/>
        <v>9</v>
      </c>
      <c r="Z17" s="65">
        <f>VLOOKUP($A17,'Return Data'!$B$7:$R$2843,16,0)</f>
        <v>7.7274000000000003</v>
      </c>
      <c r="AA17" s="67">
        <f t="shared" si="9"/>
        <v>10</v>
      </c>
    </row>
    <row r="18" spans="1:27" x14ac:dyDescent="0.3">
      <c r="A18" s="63" t="s">
        <v>1234</v>
      </c>
      <c r="B18" s="64">
        <f>VLOOKUP($A18,'Return Data'!$B$7:$R$2843,3,0)</f>
        <v>44302</v>
      </c>
      <c r="C18" s="65">
        <f>VLOOKUP($A18,'Return Data'!$B$7:$R$2843,4,0)</f>
        <v>32.2305384730764</v>
      </c>
      <c r="D18" s="65">
        <f>VLOOKUP($A18,'Return Data'!$B$7:$R$2843,5,0)</f>
        <v>3.0577999999999999</v>
      </c>
      <c r="E18" s="66">
        <f t="shared" si="0"/>
        <v>13</v>
      </c>
      <c r="F18" s="65">
        <f>VLOOKUP($A18,'Return Data'!$B$7:$R$2843,6,0)</f>
        <v>2.9735</v>
      </c>
      <c r="G18" s="66">
        <f t="shared" si="1"/>
        <v>17</v>
      </c>
      <c r="H18" s="65">
        <f>VLOOKUP($A18,'Return Data'!$B$7:$R$2843,7,0)</f>
        <v>3.1078999999999999</v>
      </c>
      <c r="I18" s="66">
        <f t="shared" si="2"/>
        <v>12</v>
      </c>
      <c r="J18" s="65">
        <f>VLOOKUP($A18,'Return Data'!$B$7:$R$2843,8,0)</f>
        <v>3.1255000000000002</v>
      </c>
      <c r="K18" s="66">
        <f t="shared" si="3"/>
        <v>16</v>
      </c>
      <c r="L18" s="65">
        <f>VLOOKUP($A18,'Return Data'!$B$7:$R$2843,9,0)</f>
        <v>3.6882000000000001</v>
      </c>
      <c r="M18" s="66">
        <f t="shared" si="4"/>
        <v>16</v>
      </c>
      <c r="N18" s="65">
        <f>VLOOKUP($A18,'Return Data'!$B$7:$R$2843,10,0)</f>
        <v>3.282</v>
      </c>
      <c r="O18" s="66">
        <f t="shared" si="5"/>
        <v>16</v>
      </c>
      <c r="P18" s="65">
        <f>VLOOKUP($A18,'Return Data'!$B$7:$R$2843,11,0)</f>
        <v>3.3207</v>
      </c>
      <c r="Q18" s="66">
        <f t="shared" si="6"/>
        <v>16</v>
      </c>
      <c r="R18" s="65">
        <f>VLOOKUP($A18,'Return Data'!$B$7:$R$2843,12,0)</f>
        <v>3.4586999999999999</v>
      </c>
      <c r="S18" s="66">
        <f t="shared" si="7"/>
        <v>16</v>
      </c>
      <c r="T18" s="65">
        <f>VLOOKUP($A18,'Return Data'!$B$7:$R$2843,13,0)</f>
        <v>4.9019000000000004</v>
      </c>
      <c r="U18" s="66">
        <f t="shared" si="8"/>
        <v>14</v>
      </c>
      <c r="V18" s="65">
        <f>VLOOKUP($A18,'Return Data'!$B$7:$R$2843,17,0)</f>
        <v>6.4381000000000004</v>
      </c>
      <c r="W18" s="66">
        <f t="shared" si="10"/>
        <v>7</v>
      </c>
      <c r="X18" s="65">
        <f>VLOOKUP($A18,'Return Data'!$B$7:$R$2843,14,0)</f>
        <v>6.9625000000000004</v>
      </c>
      <c r="Y18" s="66">
        <f t="shared" si="11"/>
        <v>8</v>
      </c>
      <c r="Z18" s="65">
        <f>VLOOKUP($A18,'Return Data'!$B$7:$R$2843,16,0)</f>
        <v>8.1396999999999995</v>
      </c>
      <c r="AA18" s="67">
        <f t="shared" si="9"/>
        <v>3</v>
      </c>
    </row>
    <row r="19" spans="1:27" x14ac:dyDescent="0.3">
      <c r="A19" s="63" t="s">
        <v>1237</v>
      </c>
      <c r="B19" s="64">
        <f>VLOOKUP($A19,'Return Data'!$B$7:$R$2843,3,0)</f>
        <v>44302</v>
      </c>
      <c r="C19" s="65">
        <f>VLOOKUP($A19,'Return Data'!$B$7:$R$2843,4,0)</f>
        <v>3225.4400999999998</v>
      </c>
      <c r="D19" s="65">
        <f>VLOOKUP($A19,'Return Data'!$B$7:$R$2843,5,0)</f>
        <v>4.8406000000000002</v>
      </c>
      <c r="E19" s="66">
        <f t="shared" si="0"/>
        <v>6</v>
      </c>
      <c r="F19" s="65">
        <f>VLOOKUP($A19,'Return Data'!$B$7:$R$2843,6,0)</f>
        <v>4.3010999999999999</v>
      </c>
      <c r="G19" s="66">
        <f t="shared" si="1"/>
        <v>3</v>
      </c>
      <c r="H19" s="65">
        <f>VLOOKUP($A19,'Return Data'!$B$7:$R$2843,7,0)</f>
        <v>3.5495999999999999</v>
      </c>
      <c r="I19" s="66">
        <f t="shared" si="2"/>
        <v>5</v>
      </c>
      <c r="J19" s="65">
        <f>VLOOKUP($A19,'Return Data'!$B$7:$R$2843,8,0)</f>
        <v>3.3212000000000002</v>
      </c>
      <c r="K19" s="66">
        <f t="shared" si="3"/>
        <v>12</v>
      </c>
      <c r="L19" s="65">
        <f>VLOOKUP($A19,'Return Data'!$B$7:$R$2843,9,0)</f>
        <v>4.6322000000000001</v>
      </c>
      <c r="M19" s="66">
        <f t="shared" si="4"/>
        <v>13</v>
      </c>
      <c r="N19" s="65">
        <f>VLOOKUP($A19,'Return Data'!$B$7:$R$2843,10,0)</f>
        <v>4.1082999999999998</v>
      </c>
      <c r="O19" s="66">
        <f t="shared" si="5"/>
        <v>4</v>
      </c>
      <c r="P19" s="65">
        <f>VLOOKUP($A19,'Return Data'!$B$7:$R$2843,11,0)</f>
        <v>3.9159999999999999</v>
      </c>
      <c r="Q19" s="66">
        <f t="shared" si="6"/>
        <v>4</v>
      </c>
      <c r="R19" s="65">
        <f>VLOOKUP($A19,'Return Data'!$B$7:$R$2843,12,0)</f>
        <v>4.1002000000000001</v>
      </c>
      <c r="S19" s="66">
        <f t="shared" si="7"/>
        <v>5</v>
      </c>
      <c r="T19" s="65">
        <f>VLOOKUP($A19,'Return Data'!$B$7:$R$2843,13,0)</f>
        <v>5.4496000000000002</v>
      </c>
      <c r="U19" s="66">
        <f t="shared" si="8"/>
        <v>10</v>
      </c>
      <c r="V19" s="65">
        <f>VLOOKUP($A19,'Return Data'!$B$7:$R$2843,17,0)</f>
        <v>6.4023000000000003</v>
      </c>
      <c r="W19" s="66">
        <f t="shared" si="10"/>
        <v>8</v>
      </c>
      <c r="X19" s="65">
        <f>VLOOKUP($A19,'Return Data'!$B$7:$R$2843,14,0)</f>
        <v>7.0909000000000004</v>
      </c>
      <c r="Y19" s="66">
        <f t="shared" si="11"/>
        <v>3</v>
      </c>
      <c r="Z19" s="65">
        <f>VLOOKUP($A19,'Return Data'!$B$7:$R$2843,16,0)</f>
        <v>7.7991000000000001</v>
      </c>
      <c r="AA19" s="67">
        <f t="shared" si="9"/>
        <v>8</v>
      </c>
    </row>
    <row r="20" spans="1:27" x14ac:dyDescent="0.3">
      <c r="A20" s="63" t="s">
        <v>1238</v>
      </c>
      <c r="B20" s="64">
        <f>VLOOKUP($A20,'Return Data'!$B$7:$R$2843,3,0)</f>
        <v>44302</v>
      </c>
      <c r="C20" s="65">
        <f>VLOOKUP($A20,'Return Data'!$B$7:$R$2843,4,0)</f>
        <v>1054.4357</v>
      </c>
      <c r="D20" s="65">
        <f>VLOOKUP($A20,'Return Data'!$B$7:$R$2843,5,0)</f>
        <v>4.5075000000000003</v>
      </c>
      <c r="E20" s="66">
        <f t="shared" si="0"/>
        <v>8</v>
      </c>
      <c r="F20" s="65">
        <f>VLOOKUP($A20,'Return Data'!$B$7:$R$2843,6,0)</f>
        <v>3.5771999999999999</v>
      </c>
      <c r="G20" s="66">
        <f t="shared" si="1"/>
        <v>15</v>
      </c>
      <c r="H20" s="65">
        <f>VLOOKUP($A20,'Return Data'!$B$7:$R$2843,7,0)</f>
        <v>3.4157999999999999</v>
      </c>
      <c r="I20" s="66">
        <f t="shared" si="2"/>
        <v>8</v>
      </c>
      <c r="J20" s="65">
        <f>VLOOKUP($A20,'Return Data'!$B$7:$R$2843,8,0)</f>
        <v>3.3138000000000001</v>
      </c>
      <c r="K20" s="66">
        <f t="shared" si="3"/>
        <v>13</v>
      </c>
      <c r="L20" s="65">
        <f>VLOOKUP($A20,'Return Data'!$B$7:$R$2843,9,0)</f>
        <v>3.9990000000000001</v>
      </c>
      <c r="M20" s="66">
        <f t="shared" si="4"/>
        <v>15</v>
      </c>
      <c r="N20" s="65">
        <f>VLOOKUP($A20,'Return Data'!$B$7:$R$2843,10,0)</f>
        <v>3.7075999999999998</v>
      </c>
      <c r="O20" s="66">
        <f t="shared" si="5"/>
        <v>14</v>
      </c>
      <c r="P20" s="65">
        <f>VLOOKUP($A20,'Return Data'!$B$7:$R$2843,11,0)</f>
        <v>3.6865000000000001</v>
      </c>
      <c r="Q20" s="66">
        <f t="shared" si="6"/>
        <v>11</v>
      </c>
      <c r="R20" s="65">
        <f>VLOOKUP($A20,'Return Data'!$B$7:$R$2843,12,0)</f>
        <v>3.758</v>
      </c>
      <c r="S20" s="66">
        <f t="shared" si="7"/>
        <v>11</v>
      </c>
      <c r="T20" s="65"/>
      <c r="U20" s="66"/>
      <c r="V20" s="65"/>
      <c r="W20" s="66"/>
      <c r="X20" s="65"/>
      <c r="Y20" s="66"/>
      <c r="Z20" s="65">
        <f>VLOOKUP($A20,'Return Data'!$B$7:$R$2843,16,0)</f>
        <v>4.8807</v>
      </c>
      <c r="AA20" s="67">
        <f t="shared" si="9"/>
        <v>17</v>
      </c>
    </row>
    <row r="21" spans="1:27" x14ac:dyDescent="0.3">
      <c r="A21" s="63" t="s">
        <v>1242</v>
      </c>
      <c r="B21" s="64">
        <f>VLOOKUP($A21,'Return Data'!$B$7:$R$2843,3,0)</f>
        <v>44302</v>
      </c>
      <c r="C21" s="65">
        <f>VLOOKUP($A21,'Return Data'!$B$7:$R$2843,4,0)</f>
        <v>34.247999999999998</v>
      </c>
      <c r="D21" s="65">
        <f>VLOOKUP($A21,'Return Data'!$B$7:$R$2843,5,0)</f>
        <v>4.0503</v>
      </c>
      <c r="E21" s="66">
        <f t="shared" si="0"/>
        <v>11</v>
      </c>
      <c r="F21" s="65">
        <f>VLOOKUP($A21,'Return Data'!$B$7:$R$2843,6,0)</f>
        <v>3.8650000000000002</v>
      </c>
      <c r="G21" s="66">
        <f t="shared" si="1"/>
        <v>12</v>
      </c>
      <c r="H21" s="65">
        <f>VLOOKUP($A21,'Return Data'!$B$7:$R$2843,7,0)</f>
        <v>3.2602000000000002</v>
      </c>
      <c r="I21" s="66">
        <f t="shared" si="2"/>
        <v>10</v>
      </c>
      <c r="J21" s="65">
        <f>VLOOKUP($A21,'Return Data'!$B$7:$R$2843,8,0)</f>
        <v>3.4823</v>
      </c>
      <c r="K21" s="66">
        <f t="shared" si="3"/>
        <v>9</v>
      </c>
      <c r="L21" s="65">
        <f>VLOOKUP($A21,'Return Data'!$B$7:$R$2843,9,0)</f>
        <v>4.8120000000000003</v>
      </c>
      <c r="M21" s="66">
        <f t="shared" si="4"/>
        <v>7</v>
      </c>
      <c r="N21" s="65">
        <f>VLOOKUP($A21,'Return Data'!$B$7:$R$2843,10,0)</f>
        <v>4.0231000000000003</v>
      </c>
      <c r="O21" s="66">
        <f t="shared" si="5"/>
        <v>8</v>
      </c>
      <c r="P21" s="65">
        <f>VLOOKUP($A21,'Return Data'!$B$7:$R$2843,11,0)</f>
        <v>3.8641000000000001</v>
      </c>
      <c r="Q21" s="66">
        <f t="shared" si="6"/>
        <v>5</v>
      </c>
      <c r="R21" s="65">
        <f>VLOOKUP($A21,'Return Data'!$B$7:$R$2843,12,0)</f>
        <v>4.1955</v>
      </c>
      <c r="S21" s="66">
        <f t="shared" si="7"/>
        <v>3</v>
      </c>
      <c r="T21" s="65">
        <f>VLOOKUP($A21,'Return Data'!$B$7:$R$2843,13,0)</f>
        <v>5.6368999999999998</v>
      </c>
      <c r="U21" s="66">
        <f>RANK(T21,T$8:T$24,0)</f>
        <v>6</v>
      </c>
      <c r="V21" s="65">
        <f>VLOOKUP($A21,'Return Data'!$B$7:$R$2843,17,0)</f>
        <v>6.5883000000000003</v>
      </c>
      <c r="W21" s="66">
        <f>RANK(V21,V$8:V$24,0)</f>
        <v>4</v>
      </c>
      <c r="X21" s="65">
        <f>VLOOKUP($A21,'Return Data'!$B$7:$R$2843,14,0)</f>
        <v>7.0735000000000001</v>
      </c>
      <c r="Y21" s="66">
        <f>RANK(X21,X$8:X$24,0)</f>
        <v>5</v>
      </c>
      <c r="Z21" s="65">
        <f>VLOOKUP($A21,'Return Data'!$B$7:$R$2843,16,0)</f>
        <v>8.1632999999999996</v>
      </c>
      <c r="AA21" s="67">
        <f t="shared" si="9"/>
        <v>2</v>
      </c>
    </row>
    <row r="22" spans="1:27" x14ac:dyDescent="0.3">
      <c r="A22" s="63" t="s">
        <v>1244</v>
      </c>
      <c r="B22" s="64">
        <f>VLOOKUP($A22,'Return Data'!$B$7:$R$2843,3,0)</f>
        <v>44302</v>
      </c>
      <c r="C22" s="65">
        <f>VLOOKUP($A22,'Return Data'!$B$7:$R$2843,4,0)</f>
        <v>11.7293</v>
      </c>
      <c r="D22" s="65">
        <f>VLOOKUP($A22,'Return Data'!$B$7:$R$2843,5,0)</f>
        <v>2.8008999999999999</v>
      </c>
      <c r="E22" s="66">
        <f t="shared" si="0"/>
        <v>15</v>
      </c>
      <c r="F22" s="65">
        <f>VLOOKUP($A22,'Return Data'!$B$7:$R$2843,6,0)</f>
        <v>3.8915000000000002</v>
      </c>
      <c r="G22" s="66">
        <f t="shared" si="1"/>
        <v>11</v>
      </c>
      <c r="H22" s="65">
        <f>VLOOKUP($A22,'Return Data'!$B$7:$R$2843,7,0)</f>
        <v>3.1137000000000001</v>
      </c>
      <c r="I22" s="66">
        <f t="shared" si="2"/>
        <v>11</v>
      </c>
      <c r="J22" s="65">
        <f>VLOOKUP($A22,'Return Data'!$B$7:$R$2843,8,0)</f>
        <v>3.7208000000000001</v>
      </c>
      <c r="K22" s="66">
        <f t="shared" si="3"/>
        <v>5</v>
      </c>
      <c r="L22" s="65">
        <f>VLOOKUP($A22,'Return Data'!$B$7:$R$2843,9,0)</f>
        <v>4.0492999999999997</v>
      </c>
      <c r="M22" s="66">
        <f t="shared" si="4"/>
        <v>14</v>
      </c>
      <c r="N22" s="65">
        <f>VLOOKUP($A22,'Return Data'!$B$7:$R$2843,10,0)</f>
        <v>3.5465</v>
      </c>
      <c r="O22" s="66">
        <f t="shared" si="5"/>
        <v>15</v>
      </c>
      <c r="P22" s="65">
        <f>VLOOKUP($A22,'Return Data'!$B$7:$R$2843,11,0)</f>
        <v>3.4453</v>
      </c>
      <c r="Q22" s="66">
        <f t="shared" si="6"/>
        <v>15</v>
      </c>
      <c r="R22" s="65">
        <f>VLOOKUP($A22,'Return Data'!$B$7:$R$2843,12,0)</f>
        <v>3.5971000000000002</v>
      </c>
      <c r="S22" s="66">
        <f t="shared" si="7"/>
        <v>15</v>
      </c>
      <c r="T22" s="65">
        <f>VLOOKUP($A22,'Return Data'!$B$7:$R$2843,13,0)</f>
        <v>4.5038</v>
      </c>
      <c r="U22" s="66">
        <f>RANK(T22,T$8:T$24,0)</f>
        <v>15</v>
      </c>
      <c r="V22" s="65">
        <f>VLOOKUP($A22,'Return Data'!$B$7:$R$2843,17,0)</f>
        <v>5.8516000000000004</v>
      </c>
      <c r="W22" s="66">
        <f>RANK(V22,V$8:V$24,0)</f>
        <v>14</v>
      </c>
      <c r="X22" s="65"/>
      <c r="Y22" s="66"/>
      <c r="Z22" s="65">
        <f>VLOOKUP($A22,'Return Data'!$B$7:$R$2843,16,0)</f>
        <v>6.4387999999999996</v>
      </c>
      <c r="AA22" s="67">
        <f t="shared" si="9"/>
        <v>14</v>
      </c>
    </row>
    <row r="23" spans="1:27" x14ac:dyDescent="0.3">
      <c r="A23" s="63" t="s">
        <v>1246</v>
      </c>
      <c r="B23" s="64">
        <f>VLOOKUP($A23,'Return Data'!$B$7:$R$2843,3,0)</f>
        <v>44302</v>
      </c>
      <c r="C23" s="65">
        <f>VLOOKUP($A23,'Return Data'!$B$7:$R$2843,4,0)</f>
        <v>3676.5360000000001</v>
      </c>
      <c r="D23" s="65">
        <f>VLOOKUP($A23,'Return Data'!$B$7:$R$2843,5,0)</f>
        <v>4.2465999999999999</v>
      </c>
      <c r="E23" s="66">
        <f t="shared" si="0"/>
        <v>10</v>
      </c>
      <c r="F23" s="65">
        <f>VLOOKUP($A23,'Return Data'!$B$7:$R$2843,6,0)</f>
        <v>4.3383000000000003</v>
      </c>
      <c r="G23" s="66">
        <f t="shared" si="1"/>
        <v>2</v>
      </c>
      <c r="H23" s="65">
        <f>VLOOKUP($A23,'Return Data'!$B$7:$R$2843,7,0)</f>
        <v>2.9788000000000001</v>
      </c>
      <c r="I23" s="66">
        <f t="shared" si="2"/>
        <v>14</v>
      </c>
      <c r="J23" s="65">
        <f>VLOOKUP($A23,'Return Data'!$B$7:$R$2843,8,0)</f>
        <v>4.1414999999999997</v>
      </c>
      <c r="K23" s="66">
        <f t="shared" si="3"/>
        <v>1</v>
      </c>
      <c r="L23" s="65">
        <f>VLOOKUP($A23,'Return Data'!$B$7:$R$2843,9,0)</f>
        <v>6.0438999999999998</v>
      </c>
      <c r="M23" s="66">
        <f t="shared" si="4"/>
        <v>1</v>
      </c>
      <c r="N23" s="65">
        <f>VLOOKUP($A23,'Return Data'!$B$7:$R$2843,10,0)</f>
        <v>4.4603000000000002</v>
      </c>
      <c r="O23" s="66">
        <f t="shared" si="5"/>
        <v>1</v>
      </c>
      <c r="P23" s="65">
        <f>VLOOKUP($A23,'Return Data'!$B$7:$R$2843,11,0)</f>
        <v>4.1490999999999998</v>
      </c>
      <c r="Q23" s="66">
        <f t="shared" si="6"/>
        <v>1</v>
      </c>
      <c r="R23" s="65">
        <f>VLOOKUP($A23,'Return Data'!$B$7:$R$2843,12,0)</f>
        <v>4.3666999999999998</v>
      </c>
      <c r="S23" s="66">
        <f t="shared" si="7"/>
        <v>1</v>
      </c>
      <c r="T23" s="65">
        <f>VLOOKUP($A23,'Return Data'!$B$7:$R$2843,13,0)</f>
        <v>5.9611999999999998</v>
      </c>
      <c r="U23" s="66">
        <f>RANK(T23,T$8:T$24,0)</f>
        <v>3</v>
      </c>
      <c r="V23" s="65">
        <f>VLOOKUP($A23,'Return Data'!$B$7:$R$2843,17,0)</f>
        <v>6.6142000000000003</v>
      </c>
      <c r="W23" s="66">
        <f>RANK(V23,V$8:V$24,0)</f>
        <v>3</v>
      </c>
      <c r="X23" s="65">
        <f>VLOOKUP($A23,'Return Data'!$B$7:$R$2843,14,0)</f>
        <v>4.5835999999999997</v>
      </c>
      <c r="Y23" s="66">
        <f>RANK(X23,X$8:X$24,0)</f>
        <v>13</v>
      </c>
      <c r="Z23" s="65">
        <f>VLOOKUP($A23,'Return Data'!$B$7:$R$2843,16,0)</f>
        <v>6.8571999999999997</v>
      </c>
      <c r="AA23" s="67">
        <f t="shared" si="9"/>
        <v>13</v>
      </c>
    </row>
    <row r="24" spans="1:27" x14ac:dyDescent="0.3">
      <c r="A24" s="63" t="s">
        <v>1248</v>
      </c>
      <c r="B24" s="64">
        <f>VLOOKUP($A24,'Return Data'!$B$7:$R$2843,3,0)</f>
        <v>44302</v>
      </c>
      <c r="C24" s="65">
        <f>VLOOKUP($A24,'Return Data'!$B$7:$R$2843,4,0)</f>
        <v>2398.6412999999998</v>
      </c>
      <c r="D24" s="65">
        <f>VLOOKUP($A24,'Return Data'!$B$7:$R$2843,5,0)</f>
        <v>4.5579999999999998</v>
      </c>
      <c r="E24" s="66">
        <f t="shared" si="0"/>
        <v>7</v>
      </c>
      <c r="F24" s="65">
        <f>VLOOKUP($A24,'Return Data'!$B$7:$R$2843,6,0)</f>
        <v>4.1698000000000004</v>
      </c>
      <c r="G24" s="66">
        <f t="shared" si="1"/>
        <v>7</v>
      </c>
      <c r="H24" s="65">
        <f>VLOOKUP($A24,'Return Data'!$B$7:$R$2843,7,0)</f>
        <v>3.4459</v>
      </c>
      <c r="I24" s="66">
        <f t="shared" si="2"/>
        <v>7</v>
      </c>
      <c r="J24" s="65">
        <f>VLOOKUP($A24,'Return Data'!$B$7:$R$2843,8,0)</f>
        <v>3.3037999999999998</v>
      </c>
      <c r="K24" s="66">
        <f t="shared" si="3"/>
        <v>15</v>
      </c>
      <c r="L24" s="65">
        <f>VLOOKUP($A24,'Return Data'!$B$7:$R$2843,9,0)</f>
        <v>4.7004999999999999</v>
      </c>
      <c r="M24" s="66">
        <f t="shared" si="4"/>
        <v>10</v>
      </c>
      <c r="N24" s="65">
        <f>VLOOKUP($A24,'Return Data'!$B$7:$R$2843,10,0)</f>
        <v>4.0251999999999999</v>
      </c>
      <c r="O24" s="66">
        <f t="shared" si="5"/>
        <v>7</v>
      </c>
      <c r="P24" s="65">
        <f>VLOOKUP($A24,'Return Data'!$B$7:$R$2843,11,0)</f>
        <v>3.8149999999999999</v>
      </c>
      <c r="Q24" s="66">
        <f t="shared" si="6"/>
        <v>8</v>
      </c>
      <c r="R24" s="65">
        <f>VLOOKUP($A24,'Return Data'!$B$7:$R$2843,12,0)</f>
        <v>4.0892999999999997</v>
      </c>
      <c r="S24" s="66">
        <f t="shared" si="7"/>
        <v>6</v>
      </c>
      <c r="T24" s="65">
        <f>VLOOKUP($A24,'Return Data'!$B$7:$R$2843,13,0)</f>
        <v>5.6128</v>
      </c>
      <c r="U24" s="66">
        <f>RANK(T24,T$8:T$24,0)</f>
        <v>8</v>
      </c>
      <c r="V24" s="65">
        <f>VLOOKUP($A24,'Return Data'!$B$7:$R$2843,17,0)</f>
        <v>6.3651</v>
      </c>
      <c r="W24" s="66">
        <f>RANK(V24,V$8:V$24,0)</f>
        <v>9</v>
      </c>
      <c r="X24" s="65">
        <f>VLOOKUP($A24,'Return Data'!$B$7:$R$2843,14,0)</f>
        <v>7.0338000000000003</v>
      </c>
      <c r="Y24" s="66">
        <f>RANK(X24,X$8:X$24,0)</f>
        <v>6</v>
      </c>
      <c r="Z24" s="65">
        <f>VLOOKUP($A24,'Return Data'!$B$7:$R$2843,16,0)</f>
        <v>7.8003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4.0839647058823534</v>
      </c>
      <c r="E26" s="74"/>
      <c r="F26" s="75">
        <f>AVERAGE(F8:F24)</f>
        <v>3.9365882352941175</v>
      </c>
      <c r="G26" s="74"/>
      <c r="H26" s="75">
        <f>AVERAGE(H8:H24)</f>
        <v>3.2549999999999994</v>
      </c>
      <c r="I26" s="74"/>
      <c r="J26" s="75">
        <f>AVERAGE(J8:J24)</f>
        <v>3.4993588235294117</v>
      </c>
      <c r="K26" s="74"/>
      <c r="L26" s="75">
        <f>AVERAGE(L8:L24)</f>
        <v>4.7317882352941174</v>
      </c>
      <c r="M26" s="74"/>
      <c r="N26" s="75">
        <f>AVERAGE(N8:N24)</f>
        <v>3.8948529411764703</v>
      </c>
      <c r="O26" s="74"/>
      <c r="P26" s="75">
        <f>AVERAGE(P8:P24)</f>
        <v>3.7056941176470586</v>
      </c>
      <c r="Q26" s="74"/>
      <c r="R26" s="75">
        <f>AVERAGE(R8:R24)</f>
        <v>3.8797470588235297</v>
      </c>
      <c r="S26" s="74"/>
      <c r="T26" s="75">
        <f>AVERAGE(T8:T24)</f>
        <v>5.3672062499999988</v>
      </c>
      <c r="U26" s="74"/>
      <c r="V26" s="75">
        <f>AVERAGE(V8:V24)</f>
        <v>6.3719785714285715</v>
      </c>
      <c r="W26" s="74"/>
      <c r="X26" s="75">
        <f>AVERAGE(X8:X24)</f>
        <v>6.7758538461538462</v>
      </c>
      <c r="Y26" s="74"/>
      <c r="Z26" s="75">
        <f>AVERAGE(Z8:Z24)</f>
        <v>7.2993117647058829</v>
      </c>
      <c r="AA26" s="76"/>
    </row>
    <row r="27" spans="1:27" x14ac:dyDescent="0.3">
      <c r="A27" s="73" t="s">
        <v>28</v>
      </c>
      <c r="B27" s="74"/>
      <c r="C27" s="74"/>
      <c r="D27" s="75">
        <f>MIN(D8:D24)</f>
        <v>1.1821999999999999</v>
      </c>
      <c r="E27" s="74"/>
      <c r="F27" s="75">
        <f>MIN(F8:F24)</f>
        <v>2.9735</v>
      </c>
      <c r="G27" s="74"/>
      <c r="H27" s="75">
        <f>MIN(H8:H24)</f>
        <v>2.1894999999999998</v>
      </c>
      <c r="I27" s="74"/>
      <c r="J27" s="75">
        <f>MIN(J8:J24)</f>
        <v>2.8060999999999998</v>
      </c>
      <c r="K27" s="74"/>
      <c r="L27" s="75">
        <f>MIN(L8:L24)</f>
        <v>3.0592000000000001</v>
      </c>
      <c r="M27" s="74"/>
      <c r="N27" s="75">
        <f>MIN(N8:N24)</f>
        <v>2.9773000000000001</v>
      </c>
      <c r="O27" s="74"/>
      <c r="P27" s="75">
        <f>MIN(P8:P24)</f>
        <v>2.9876999999999998</v>
      </c>
      <c r="Q27" s="74"/>
      <c r="R27" s="75">
        <f>MIN(R8:R24)</f>
        <v>3.1566000000000001</v>
      </c>
      <c r="S27" s="74"/>
      <c r="T27" s="75">
        <f>MIN(T8:T24)</f>
        <v>3.4034</v>
      </c>
      <c r="U27" s="74"/>
      <c r="V27" s="75">
        <f>MIN(V8:V24)</f>
        <v>5.8516000000000004</v>
      </c>
      <c r="W27" s="74"/>
      <c r="X27" s="75">
        <f>MIN(X8:X24)</f>
        <v>4.5835999999999997</v>
      </c>
      <c r="Y27" s="74"/>
      <c r="Z27" s="75">
        <f>MIN(Z8:Z24)</f>
        <v>4.8807</v>
      </c>
      <c r="AA27" s="76"/>
    </row>
    <row r="28" spans="1:27" ht="15" thickBot="1" x14ac:dyDescent="0.35">
      <c r="A28" s="77" t="s">
        <v>29</v>
      </c>
      <c r="B28" s="78"/>
      <c r="C28" s="78"/>
      <c r="D28" s="79">
        <f>MAX(D8:D24)</f>
        <v>5.7417999999999996</v>
      </c>
      <c r="E28" s="78"/>
      <c r="F28" s="79">
        <f>MAX(F8:F24)</f>
        <v>4.3619000000000003</v>
      </c>
      <c r="G28" s="78"/>
      <c r="H28" s="79">
        <f>MAX(H8:H24)</f>
        <v>3.8925000000000001</v>
      </c>
      <c r="I28" s="78"/>
      <c r="J28" s="79">
        <f>MAX(J8:J24)</f>
        <v>4.1414999999999997</v>
      </c>
      <c r="K28" s="78"/>
      <c r="L28" s="79">
        <f>MAX(L8:L24)</f>
        <v>6.0438999999999998</v>
      </c>
      <c r="M28" s="78"/>
      <c r="N28" s="79">
        <f>MAX(N8:N24)</f>
        <v>4.4603000000000002</v>
      </c>
      <c r="O28" s="78"/>
      <c r="P28" s="79">
        <f>MAX(P8:P24)</f>
        <v>4.1490999999999998</v>
      </c>
      <c r="Q28" s="78"/>
      <c r="R28" s="79">
        <f>MAX(R8:R24)</f>
        <v>4.3666999999999998</v>
      </c>
      <c r="S28" s="78"/>
      <c r="T28" s="79">
        <f>MAX(T8:T24)</f>
        <v>6.0719000000000003</v>
      </c>
      <c r="U28" s="78"/>
      <c r="V28" s="79">
        <f>MAX(V8:V24)</f>
        <v>6.7679</v>
      </c>
      <c r="W28" s="78"/>
      <c r="X28" s="79">
        <f>MAX(X8:X24)</f>
        <v>7.3113000000000001</v>
      </c>
      <c r="Y28" s="78"/>
      <c r="Z28" s="79">
        <f>MAX(Z8:Z24)</f>
        <v>8.2017000000000007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1619</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Data'!$B$7:$R$2843,3,0)</f>
        <v>44302</v>
      </c>
      <c r="C8" s="65">
        <f>VLOOKUP($A8,'Return Data'!$B$7:$R$2843,4,0)</f>
        <v>285.42169999999999</v>
      </c>
      <c r="D8" s="65">
        <f>VLOOKUP($A8,'Return Data'!$B$7:$R$2843,5,0)</f>
        <v>5.3845999999999998</v>
      </c>
      <c r="E8" s="66">
        <f t="shared" ref="E8:E24" si="0">RANK(D8,D$8:D$24,0)</f>
        <v>1</v>
      </c>
      <c r="F8" s="65">
        <f>VLOOKUP($A8,'Return Data'!$B$7:$R$2843,6,0)</f>
        <v>4.0876000000000001</v>
      </c>
      <c r="G8" s="66">
        <f t="shared" ref="G8:G24" si="1">RANK(F8,F$8:F$24,0)</f>
        <v>5</v>
      </c>
      <c r="H8" s="65">
        <f>VLOOKUP($A8,'Return Data'!$B$7:$R$2843,7,0)</f>
        <v>3.7385999999999999</v>
      </c>
      <c r="I8" s="66">
        <f t="shared" ref="I8:I24" si="2">RANK(H8,H$8:H$24,0)</f>
        <v>2</v>
      </c>
      <c r="J8" s="65">
        <f>VLOOKUP($A8,'Return Data'!$B$7:$R$2843,8,0)</f>
        <v>3.6945000000000001</v>
      </c>
      <c r="K8" s="66">
        <f t="shared" ref="K8:K24" si="3">RANK(J8,J$8:J$24,0)</f>
        <v>2</v>
      </c>
      <c r="L8" s="65">
        <f>VLOOKUP($A8,'Return Data'!$B$7:$R$2843,9,0)</f>
        <v>4.9874000000000001</v>
      </c>
      <c r="M8" s="66">
        <f t="shared" ref="M8:M24" si="4">RANK(L8,L$8:L$24,0)</f>
        <v>5</v>
      </c>
      <c r="N8" s="65">
        <f>VLOOKUP($A8,'Return Data'!$B$7:$R$2843,10,0)</f>
        <v>4.0331000000000001</v>
      </c>
      <c r="O8" s="66">
        <f t="shared" ref="O8:O24" si="5">RANK(N8,N$8:N$24,0)</f>
        <v>2</v>
      </c>
      <c r="P8" s="65">
        <f>VLOOKUP($A8,'Return Data'!$B$7:$R$2843,11,0)</f>
        <v>3.8546</v>
      </c>
      <c r="Q8" s="66">
        <f t="shared" ref="Q8:Q24" si="6">RANK(P8,P$8:P$24,0)</f>
        <v>2</v>
      </c>
      <c r="R8" s="65">
        <f>VLOOKUP($A8,'Return Data'!$B$7:$R$2843,12,0)</f>
        <v>4.0823</v>
      </c>
      <c r="S8" s="66">
        <f t="shared" ref="S8:S24" si="7">RANK(R8,R$8:R$24,0)</f>
        <v>2</v>
      </c>
      <c r="T8" s="65">
        <f>VLOOKUP($A8,'Return Data'!$B$7:$R$2843,13,0)</f>
        <v>5.8750999999999998</v>
      </c>
      <c r="U8" s="66">
        <f t="shared" ref="U8:U19" si="8">RANK(T8,T$8:T$24,0)</f>
        <v>2</v>
      </c>
      <c r="V8" s="65">
        <f>VLOOKUP($A8,'Return Data'!$B$7:$R$2843,17,0)</f>
        <v>6.6090999999999998</v>
      </c>
      <c r="W8" s="66">
        <f>RANK(V8,V$8:V$24,0)</f>
        <v>1</v>
      </c>
      <c r="X8" s="65">
        <f>VLOOKUP($A8,'Return Data'!$B$7:$R$2843,14,0)</f>
        <v>7.1767000000000003</v>
      </c>
      <c r="Y8" s="66">
        <f>RANK(X8,X$8:X$24,0)</f>
        <v>1</v>
      </c>
      <c r="Z8" s="65">
        <f>VLOOKUP($A8,'Return Data'!$B$7:$R$2843,16,0)</f>
        <v>6.9912999999999998</v>
      </c>
      <c r="AA8" s="67">
        <f t="shared" ref="AA8:AA24" si="9">RANK(Z8,Z$8:Z$24,0)</f>
        <v>10</v>
      </c>
    </row>
    <row r="9" spans="1:27" x14ac:dyDescent="0.3">
      <c r="A9" s="63" t="s">
        <v>1213</v>
      </c>
      <c r="B9" s="64">
        <f>VLOOKUP($A9,'Return Data'!$B$7:$R$2843,3,0)</f>
        <v>44302</v>
      </c>
      <c r="C9" s="65">
        <f>VLOOKUP($A9,'Return Data'!$B$7:$R$2843,4,0)</f>
        <v>1106.0189</v>
      </c>
      <c r="D9" s="65">
        <f>VLOOKUP($A9,'Return Data'!$B$7:$R$2843,5,0)</f>
        <v>5.3304999999999998</v>
      </c>
      <c r="E9" s="66">
        <f t="shared" si="0"/>
        <v>2</v>
      </c>
      <c r="F9" s="65">
        <f>VLOOKUP($A9,'Return Data'!$B$7:$R$2843,6,0)</f>
        <v>4.1121999999999996</v>
      </c>
      <c r="G9" s="66">
        <f t="shared" si="1"/>
        <v>3</v>
      </c>
      <c r="H9" s="65">
        <f>VLOOKUP($A9,'Return Data'!$B$7:$R$2843,7,0)</f>
        <v>3.5737000000000001</v>
      </c>
      <c r="I9" s="66">
        <f t="shared" si="2"/>
        <v>4</v>
      </c>
      <c r="J9" s="65">
        <f>VLOOKUP($A9,'Return Data'!$B$7:$R$2843,8,0)</f>
        <v>3.6762999999999999</v>
      </c>
      <c r="K9" s="66">
        <f t="shared" si="3"/>
        <v>3</v>
      </c>
      <c r="L9" s="65">
        <f>VLOOKUP($A9,'Return Data'!$B$7:$R$2843,9,0)</f>
        <v>4.6391</v>
      </c>
      <c r="M9" s="66">
        <f t="shared" si="4"/>
        <v>7</v>
      </c>
      <c r="N9" s="65">
        <f>VLOOKUP($A9,'Return Data'!$B$7:$R$2843,10,0)</f>
        <v>3.9342999999999999</v>
      </c>
      <c r="O9" s="66">
        <f t="shared" si="5"/>
        <v>5</v>
      </c>
      <c r="P9" s="65">
        <f>VLOOKUP($A9,'Return Data'!$B$7:$R$2843,11,0)</f>
        <v>3.7728000000000002</v>
      </c>
      <c r="Q9" s="66">
        <f t="shared" si="6"/>
        <v>4</v>
      </c>
      <c r="R9" s="65">
        <f>VLOOKUP($A9,'Return Data'!$B$7:$R$2843,12,0)</f>
        <v>3.9718</v>
      </c>
      <c r="S9" s="66">
        <f t="shared" si="7"/>
        <v>5</v>
      </c>
      <c r="T9" s="65">
        <f>VLOOKUP($A9,'Return Data'!$B$7:$R$2843,13,0)</f>
        <v>5.5130999999999997</v>
      </c>
      <c r="U9" s="66">
        <f t="shared" si="8"/>
        <v>5</v>
      </c>
      <c r="V9" s="65"/>
      <c r="W9" s="66"/>
      <c r="X9" s="65"/>
      <c r="Y9" s="66"/>
      <c r="Z9" s="65">
        <f>VLOOKUP($A9,'Return Data'!$B$7:$R$2843,16,0)</f>
        <v>6.1219000000000001</v>
      </c>
      <c r="AA9" s="67">
        <f t="shared" si="9"/>
        <v>15</v>
      </c>
    </row>
    <row r="10" spans="1:27" x14ac:dyDescent="0.3">
      <c r="A10" s="63" t="s">
        <v>1215</v>
      </c>
      <c r="B10" s="64">
        <f>VLOOKUP($A10,'Return Data'!$B$7:$R$2843,3,0)</f>
        <v>44302</v>
      </c>
      <c r="C10" s="65">
        <f>VLOOKUP($A10,'Return Data'!$B$7:$R$2843,4,0)</f>
        <v>1086.2209</v>
      </c>
      <c r="D10" s="65">
        <f>VLOOKUP($A10,'Return Data'!$B$7:$R$2843,5,0)</f>
        <v>3.7437</v>
      </c>
      <c r="E10" s="66">
        <f t="shared" si="0"/>
        <v>10</v>
      </c>
      <c r="F10" s="65">
        <f>VLOOKUP($A10,'Return Data'!$B$7:$R$2843,6,0)</f>
        <v>2.8992</v>
      </c>
      <c r="G10" s="66">
        <f t="shared" si="1"/>
        <v>15</v>
      </c>
      <c r="H10" s="65">
        <f>VLOOKUP($A10,'Return Data'!$B$7:$R$2843,7,0)</f>
        <v>2.7145999999999999</v>
      </c>
      <c r="I10" s="66">
        <f t="shared" si="2"/>
        <v>13</v>
      </c>
      <c r="J10" s="65">
        <f>VLOOKUP($A10,'Return Data'!$B$7:$R$2843,8,0)</f>
        <v>2.5055000000000001</v>
      </c>
      <c r="K10" s="66">
        <f t="shared" si="3"/>
        <v>16</v>
      </c>
      <c r="L10" s="65">
        <f>VLOOKUP($A10,'Return Data'!$B$7:$R$2843,9,0)</f>
        <v>2.7559999999999998</v>
      </c>
      <c r="M10" s="66">
        <f t="shared" si="4"/>
        <v>17</v>
      </c>
      <c r="N10" s="65">
        <f>VLOOKUP($A10,'Return Data'!$B$7:$R$2843,10,0)</f>
        <v>2.6669999999999998</v>
      </c>
      <c r="O10" s="66">
        <f t="shared" si="5"/>
        <v>17</v>
      </c>
      <c r="P10" s="65">
        <f>VLOOKUP($A10,'Return Data'!$B$7:$R$2843,11,0)</f>
        <v>2.6516999999999999</v>
      </c>
      <c r="Q10" s="66">
        <f t="shared" si="6"/>
        <v>17</v>
      </c>
      <c r="R10" s="65">
        <f>VLOOKUP($A10,'Return Data'!$B$7:$R$2843,12,0)</f>
        <v>2.8117999999999999</v>
      </c>
      <c r="S10" s="66">
        <f t="shared" si="7"/>
        <v>17</v>
      </c>
      <c r="T10" s="65">
        <f>VLOOKUP($A10,'Return Data'!$B$7:$R$2843,13,0)</f>
        <v>3.0655000000000001</v>
      </c>
      <c r="U10" s="66">
        <f t="shared" si="8"/>
        <v>16</v>
      </c>
      <c r="V10" s="65"/>
      <c r="W10" s="66"/>
      <c r="X10" s="65"/>
      <c r="Y10" s="66"/>
      <c r="Z10" s="65">
        <f>VLOOKUP($A10,'Return Data'!$B$7:$R$2843,16,0)</f>
        <v>4.6298000000000004</v>
      </c>
      <c r="AA10" s="67">
        <f t="shared" si="9"/>
        <v>16</v>
      </c>
    </row>
    <row r="11" spans="1:27" x14ac:dyDescent="0.3">
      <c r="A11" s="63" t="s">
        <v>1217</v>
      </c>
      <c r="B11" s="64">
        <f>VLOOKUP($A11,'Return Data'!$B$7:$R$2843,3,0)</f>
        <v>44302</v>
      </c>
      <c r="C11" s="65">
        <f>VLOOKUP($A11,'Return Data'!$B$7:$R$2843,4,0)</f>
        <v>41.331200000000003</v>
      </c>
      <c r="D11" s="65">
        <f>VLOOKUP($A11,'Return Data'!$B$7:$R$2843,5,0)</f>
        <v>2.7378</v>
      </c>
      <c r="E11" s="66">
        <f t="shared" si="0"/>
        <v>14</v>
      </c>
      <c r="F11" s="65">
        <f>VLOOKUP($A11,'Return Data'!$B$7:$R$2843,6,0)</f>
        <v>3.8873000000000002</v>
      </c>
      <c r="G11" s="66">
        <f t="shared" si="1"/>
        <v>8</v>
      </c>
      <c r="H11" s="65">
        <f>VLOOKUP($A11,'Return Data'!$B$7:$R$2843,7,0)</f>
        <v>1.9688000000000001</v>
      </c>
      <c r="I11" s="66">
        <f t="shared" si="2"/>
        <v>16</v>
      </c>
      <c r="J11" s="65">
        <f>VLOOKUP($A11,'Return Data'!$B$7:$R$2843,8,0)</f>
        <v>3.5213000000000001</v>
      </c>
      <c r="K11" s="66">
        <f t="shared" si="3"/>
        <v>6</v>
      </c>
      <c r="L11" s="65">
        <f>VLOOKUP($A11,'Return Data'!$B$7:$R$2843,9,0)</f>
        <v>5.5842999999999998</v>
      </c>
      <c r="M11" s="66">
        <f t="shared" si="4"/>
        <v>2</v>
      </c>
      <c r="N11" s="65">
        <f>VLOOKUP($A11,'Return Data'!$B$7:$R$2843,10,0)</f>
        <v>3.7664</v>
      </c>
      <c r="O11" s="66">
        <f t="shared" si="5"/>
        <v>10</v>
      </c>
      <c r="P11" s="65">
        <f>VLOOKUP($A11,'Return Data'!$B$7:$R$2843,11,0)</f>
        <v>3.3898000000000001</v>
      </c>
      <c r="Q11" s="66">
        <f t="shared" si="6"/>
        <v>11</v>
      </c>
      <c r="R11" s="65">
        <f>VLOOKUP($A11,'Return Data'!$B$7:$R$2843,12,0)</f>
        <v>3.4771000000000001</v>
      </c>
      <c r="S11" s="66">
        <f t="shared" si="7"/>
        <v>13</v>
      </c>
      <c r="T11" s="65">
        <f>VLOOKUP($A11,'Return Data'!$B$7:$R$2843,13,0)</f>
        <v>5.4023000000000003</v>
      </c>
      <c r="U11" s="66">
        <f t="shared" si="8"/>
        <v>7</v>
      </c>
      <c r="V11" s="65">
        <f>VLOOKUP($A11,'Return Data'!$B$7:$R$2843,17,0)</f>
        <v>6.0747999999999998</v>
      </c>
      <c r="W11" s="66">
        <f t="shared" ref="W11:W19" si="10">RANK(V11,V$8:V$24,0)</f>
        <v>8</v>
      </c>
      <c r="X11" s="65">
        <f>VLOOKUP($A11,'Return Data'!$B$7:$R$2843,14,0)</f>
        <v>6.5625999999999998</v>
      </c>
      <c r="Y11" s="66">
        <f t="shared" ref="Y11:Y19" si="11">RANK(X11,X$8:X$24,0)</f>
        <v>8</v>
      </c>
      <c r="Z11" s="65">
        <f>VLOOKUP($A11,'Return Data'!$B$7:$R$2843,16,0)</f>
        <v>6.8036000000000003</v>
      </c>
      <c r="AA11" s="67">
        <f t="shared" si="9"/>
        <v>12</v>
      </c>
    </row>
    <row r="12" spans="1:27" x14ac:dyDescent="0.3">
      <c r="A12" s="63" t="s">
        <v>1218</v>
      </c>
      <c r="B12" s="64">
        <f>VLOOKUP($A12,'Return Data'!$B$7:$R$2843,3,0)</f>
        <v>44302</v>
      </c>
      <c r="C12" s="65">
        <f>VLOOKUP($A12,'Return Data'!$B$7:$R$2843,4,0)</f>
        <v>38.988799999999998</v>
      </c>
      <c r="D12" s="65">
        <f>VLOOKUP($A12,'Return Data'!$B$7:$R$2843,5,0)</f>
        <v>1.4979</v>
      </c>
      <c r="E12" s="66">
        <f t="shared" si="0"/>
        <v>16</v>
      </c>
      <c r="F12" s="65">
        <f>VLOOKUP($A12,'Return Data'!$B$7:$R$2843,6,0)</f>
        <v>3.5821999999999998</v>
      </c>
      <c r="G12" s="66">
        <f t="shared" si="1"/>
        <v>12</v>
      </c>
      <c r="H12" s="65">
        <f>VLOOKUP($A12,'Return Data'!$B$7:$R$2843,7,0)</f>
        <v>2.7966000000000002</v>
      </c>
      <c r="I12" s="66">
        <f t="shared" si="2"/>
        <v>10</v>
      </c>
      <c r="J12" s="65">
        <f>VLOOKUP($A12,'Return Data'!$B$7:$R$2843,8,0)</f>
        <v>3.4750000000000001</v>
      </c>
      <c r="K12" s="66">
        <f t="shared" si="3"/>
        <v>7</v>
      </c>
      <c r="L12" s="65">
        <f>VLOOKUP($A12,'Return Data'!$B$7:$R$2843,9,0)</f>
        <v>4.5077999999999996</v>
      </c>
      <c r="M12" s="66">
        <f t="shared" si="4"/>
        <v>11</v>
      </c>
      <c r="N12" s="65">
        <f>VLOOKUP($A12,'Return Data'!$B$7:$R$2843,10,0)</f>
        <v>3.6122999999999998</v>
      </c>
      <c r="O12" s="66">
        <f t="shared" si="5"/>
        <v>11</v>
      </c>
      <c r="P12" s="65">
        <f>VLOOKUP($A12,'Return Data'!$B$7:$R$2843,11,0)</f>
        <v>3.4076</v>
      </c>
      <c r="Q12" s="66">
        <f t="shared" si="6"/>
        <v>10</v>
      </c>
      <c r="R12" s="65">
        <f>VLOOKUP($A12,'Return Data'!$B$7:$R$2843,12,0)</f>
        <v>3.5714000000000001</v>
      </c>
      <c r="S12" s="66">
        <f t="shared" si="7"/>
        <v>10</v>
      </c>
      <c r="T12" s="65">
        <f>VLOOKUP($A12,'Return Data'!$B$7:$R$2843,13,0)</f>
        <v>5.1712999999999996</v>
      </c>
      <c r="U12" s="66">
        <f t="shared" si="8"/>
        <v>10</v>
      </c>
      <c r="V12" s="65">
        <f>VLOOKUP($A12,'Return Data'!$B$7:$R$2843,17,0)</f>
        <v>6.3764000000000003</v>
      </c>
      <c r="W12" s="66">
        <f t="shared" si="10"/>
        <v>4</v>
      </c>
      <c r="X12" s="65">
        <f>VLOOKUP($A12,'Return Data'!$B$7:$R$2843,14,0)</f>
        <v>6.9027000000000003</v>
      </c>
      <c r="Y12" s="66">
        <f t="shared" si="11"/>
        <v>5</v>
      </c>
      <c r="Z12" s="65">
        <f>VLOOKUP($A12,'Return Data'!$B$7:$R$2843,16,0)</f>
        <v>7.3483999999999998</v>
      </c>
      <c r="AA12" s="67">
        <f t="shared" si="9"/>
        <v>6</v>
      </c>
    </row>
    <row r="13" spans="1:27" x14ac:dyDescent="0.3">
      <c r="A13" s="63" t="s">
        <v>1220</v>
      </c>
      <c r="B13" s="64">
        <f>VLOOKUP($A13,'Return Data'!$B$7:$R$2843,3,0)</f>
        <v>44302</v>
      </c>
      <c r="C13" s="65">
        <f>VLOOKUP($A13,'Return Data'!$B$7:$R$2843,4,0)</f>
        <v>4425.4624000000003</v>
      </c>
      <c r="D13" s="65">
        <f>VLOOKUP($A13,'Return Data'!$B$7:$R$2843,5,0)</f>
        <v>4.3593999999999999</v>
      </c>
      <c r="E13" s="66">
        <f t="shared" si="0"/>
        <v>8</v>
      </c>
      <c r="F13" s="65">
        <f>VLOOKUP($A13,'Return Data'!$B$7:$R$2843,6,0)</f>
        <v>4.0282999999999998</v>
      </c>
      <c r="G13" s="66">
        <f t="shared" si="1"/>
        <v>7</v>
      </c>
      <c r="H13" s="65">
        <f>VLOOKUP($A13,'Return Data'!$B$7:$R$2843,7,0)</f>
        <v>3.2336</v>
      </c>
      <c r="I13" s="66">
        <f t="shared" si="2"/>
        <v>7</v>
      </c>
      <c r="J13" s="65">
        <f>VLOOKUP($A13,'Return Data'!$B$7:$R$2843,8,0)</f>
        <v>3.528</v>
      </c>
      <c r="K13" s="66">
        <f t="shared" si="3"/>
        <v>5</v>
      </c>
      <c r="L13" s="65">
        <f>VLOOKUP($A13,'Return Data'!$B$7:$R$2843,9,0)</f>
        <v>5.1474000000000002</v>
      </c>
      <c r="M13" s="66">
        <f t="shared" si="4"/>
        <v>4</v>
      </c>
      <c r="N13" s="65">
        <f>VLOOKUP($A13,'Return Data'!$B$7:$R$2843,10,0)</f>
        <v>3.9163999999999999</v>
      </c>
      <c r="O13" s="66">
        <f t="shared" si="5"/>
        <v>6</v>
      </c>
      <c r="P13" s="65">
        <f>VLOOKUP($A13,'Return Data'!$B$7:$R$2843,11,0)</f>
        <v>3.6817000000000002</v>
      </c>
      <c r="Q13" s="66">
        <f t="shared" si="6"/>
        <v>6</v>
      </c>
      <c r="R13" s="65">
        <f>VLOOKUP($A13,'Return Data'!$B$7:$R$2843,12,0)</f>
        <v>3.9369000000000001</v>
      </c>
      <c r="S13" s="66">
        <f t="shared" si="7"/>
        <v>6</v>
      </c>
      <c r="T13" s="65">
        <f>VLOOKUP($A13,'Return Data'!$B$7:$R$2843,13,0)</f>
        <v>5.9131999999999998</v>
      </c>
      <c r="U13" s="66">
        <f t="shared" si="8"/>
        <v>1</v>
      </c>
      <c r="V13" s="65">
        <f>VLOOKUP($A13,'Return Data'!$B$7:$R$2843,17,0)</f>
        <v>6.5815000000000001</v>
      </c>
      <c r="W13" s="66">
        <f t="shared" si="10"/>
        <v>2</v>
      </c>
      <c r="X13" s="65">
        <f>VLOOKUP($A13,'Return Data'!$B$7:$R$2843,14,0)</f>
        <v>7.0155000000000003</v>
      </c>
      <c r="Y13" s="66">
        <f t="shared" si="11"/>
        <v>2</v>
      </c>
      <c r="Z13" s="65">
        <f>VLOOKUP($A13,'Return Data'!$B$7:$R$2843,16,0)</f>
        <v>7.1764000000000001</v>
      </c>
      <c r="AA13" s="67">
        <f t="shared" si="9"/>
        <v>9</v>
      </c>
    </row>
    <row r="14" spans="1:27" x14ac:dyDescent="0.3">
      <c r="A14" s="63" t="s">
        <v>1222</v>
      </c>
      <c r="B14" s="64">
        <f>VLOOKUP($A14,'Return Data'!$B$7:$R$2843,3,0)</f>
        <v>44302</v>
      </c>
      <c r="C14" s="65">
        <f>VLOOKUP($A14,'Return Data'!$B$7:$R$2843,4,0)</f>
        <v>293.50599999999997</v>
      </c>
      <c r="D14" s="65">
        <f>VLOOKUP($A14,'Return Data'!$B$7:$R$2843,5,0)</f>
        <v>5.2237999999999998</v>
      </c>
      <c r="E14" s="66">
        <f t="shared" si="0"/>
        <v>3</v>
      </c>
      <c r="F14" s="65">
        <f>VLOOKUP($A14,'Return Data'!$B$7:$R$2843,6,0)</f>
        <v>4.0994999999999999</v>
      </c>
      <c r="G14" s="66">
        <f t="shared" si="1"/>
        <v>4</v>
      </c>
      <c r="H14" s="65">
        <f>VLOOKUP($A14,'Return Data'!$B$7:$R$2843,7,0)</f>
        <v>3.7726000000000002</v>
      </c>
      <c r="I14" s="66">
        <f t="shared" si="2"/>
        <v>1</v>
      </c>
      <c r="J14" s="65">
        <f>VLOOKUP($A14,'Return Data'!$B$7:$R$2843,8,0)</f>
        <v>3.3805999999999998</v>
      </c>
      <c r="K14" s="66">
        <f t="shared" si="3"/>
        <v>8</v>
      </c>
      <c r="L14" s="65">
        <f>VLOOKUP($A14,'Return Data'!$B$7:$R$2843,9,0)</f>
        <v>4.6601999999999997</v>
      </c>
      <c r="M14" s="66">
        <f t="shared" si="4"/>
        <v>6</v>
      </c>
      <c r="N14" s="65">
        <f>VLOOKUP($A14,'Return Data'!$B$7:$R$2843,10,0)</f>
        <v>3.8431000000000002</v>
      </c>
      <c r="O14" s="66">
        <f t="shared" si="5"/>
        <v>8</v>
      </c>
      <c r="P14" s="65">
        <f>VLOOKUP($A14,'Return Data'!$B$7:$R$2843,11,0)</f>
        <v>3.6124000000000001</v>
      </c>
      <c r="Q14" s="66">
        <f t="shared" si="6"/>
        <v>8</v>
      </c>
      <c r="R14" s="65">
        <f>VLOOKUP($A14,'Return Data'!$B$7:$R$2843,12,0)</f>
        <v>3.8908999999999998</v>
      </c>
      <c r="S14" s="66">
        <f t="shared" si="7"/>
        <v>7</v>
      </c>
      <c r="T14" s="65">
        <f>VLOOKUP($A14,'Return Data'!$B$7:$R$2843,13,0)</f>
        <v>5.6383999999999999</v>
      </c>
      <c r="U14" s="66">
        <f t="shared" si="8"/>
        <v>4</v>
      </c>
      <c r="V14" s="65">
        <f>VLOOKUP($A14,'Return Data'!$B$7:$R$2843,17,0)</f>
        <v>6.3280000000000003</v>
      </c>
      <c r="W14" s="66">
        <f t="shared" si="10"/>
        <v>5</v>
      </c>
      <c r="X14" s="65">
        <f>VLOOKUP($A14,'Return Data'!$B$7:$R$2843,14,0)</f>
        <v>6.8947000000000003</v>
      </c>
      <c r="Y14" s="66">
        <f t="shared" si="11"/>
        <v>6</v>
      </c>
      <c r="Z14" s="65">
        <f>VLOOKUP($A14,'Return Data'!$B$7:$R$2843,16,0)</f>
        <v>7.3819999999999997</v>
      </c>
      <c r="AA14" s="67">
        <f t="shared" si="9"/>
        <v>5</v>
      </c>
    </row>
    <row r="15" spans="1:27" x14ac:dyDescent="0.3">
      <c r="A15" s="63" t="s">
        <v>1225</v>
      </c>
      <c r="B15" s="64">
        <f>VLOOKUP($A15,'Return Data'!$B$7:$R$2843,3,0)</f>
        <v>44302</v>
      </c>
      <c r="C15" s="65">
        <f>VLOOKUP($A15,'Return Data'!$B$7:$R$2843,4,0)</f>
        <v>31.939</v>
      </c>
      <c r="D15" s="65">
        <f>VLOOKUP($A15,'Return Data'!$B$7:$R$2843,5,0)</f>
        <v>5.1433</v>
      </c>
      <c r="E15" s="66">
        <f t="shared" si="0"/>
        <v>4</v>
      </c>
      <c r="F15" s="65">
        <f>VLOOKUP($A15,'Return Data'!$B$7:$R$2843,6,0)</f>
        <v>3.6869999999999998</v>
      </c>
      <c r="G15" s="66">
        <f t="shared" si="1"/>
        <v>11</v>
      </c>
      <c r="H15" s="65">
        <f>VLOOKUP($A15,'Return Data'!$B$7:$R$2843,7,0)</f>
        <v>2.7768999999999999</v>
      </c>
      <c r="I15" s="66">
        <f t="shared" si="2"/>
        <v>11</v>
      </c>
      <c r="J15" s="65">
        <f>VLOOKUP($A15,'Return Data'!$B$7:$R$2843,8,0)</f>
        <v>2.6385999999999998</v>
      </c>
      <c r="K15" s="66">
        <f t="shared" si="3"/>
        <v>15</v>
      </c>
      <c r="L15" s="65">
        <f>VLOOKUP($A15,'Return Data'!$B$7:$R$2843,9,0)</f>
        <v>4.0876999999999999</v>
      </c>
      <c r="M15" s="66">
        <f t="shared" si="4"/>
        <v>13</v>
      </c>
      <c r="N15" s="65">
        <f>VLOOKUP($A15,'Return Data'!$B$7:$R$2843,10,0)</f>
        <v>3.2345000000000002</v>
      </c>
      <c r="O15" s="66">
        <f t="shared" si="5"/>
        <v>14</v>
      </c>
      <c r="P15" s="65">
        <f>VLOOKUP($A15,'Return Data'!$B$7:$R$2843,11,0)</f>
        <v>2.8408000000000002</v>
      </c>
      <c r="Q15" s="66">
        <f t="shared" si="6"/>
        <v>14</v>
      </c>
      <c r="R15" s="65">
        <f>VLOOKUP($A15,'Return Data'!$B$7:$R$2843,12,0)</f>
        <v>2.8717000000000001</v>
      </c>
      <c r="S15" s="66">
        <f t="shared" si="7"/>
        <v>15</v>
      </c>
      <c r="T15" s="65">
        <f>VLOOKUP($A15,'Return Data'!$B$7:$R$2843,13,0)</f>
        <v>4.4653</v>
      </c>
      <c r="U15" s="66">
        <f t="shared" si="8"/>
        <v>13</v>
      </c>
      <c r="V15" s="65">
        <f>VLOOKUP($A15,'Return Data'!$B$7:$R$2843,17,0)</f>
        <v>5.1779000000000002</v>
      </c>
      <c r="W15" s="66">
        <f t="shared" si="10"/>
        <v>14</v>
      </c>
      <c r="X15" s="65">
        <f>VLOOKUP($A15,'Return Data'!$B$7:$R$2843,14,0)</f>
        <v>5.6228999999999996</v>
      </c>
      <c r="Y15" s="66">
        <f t="shared" si="11"/>
        <v>12</v>
      </c>
      <c r="Z15" s="65">
        <f>VLOOKUP($A15,'Return Data'!$B$7:$R$2843,16,0)</f>
        <v>6.5997000000000003</v>
      </c>
      <c r="AA15" s="67">
        <f t="shared" si="9"/>
        <v>13</v>
      </c>
    </row>
    <row r="16" spans="1:27" x14ac:dyDescent="0.3">
      <c r="A16" s="63" t="s">
        <v>1228</v>
      </c>
      <c r="B16" s="64">
        <f>VLOOKUP($A16,'Return Data'!$B$7:$R$2843,3,0)</f>
        <v>44302</v>
      </c>
      <c r="C16" s="65">
        <f>VLOOKUP($A16,'Return Data'!$B$7:$R$2843,4,0)</f>
        <v>2395.1523999999999</v>
      </c>
      <c r="D16" s="65">
        <f>VLOOKUP($A16,'Return Data'!$B$7:$R$2843,5,0)</f>
        <v>0.83209999999999995</v>
      </c>
      <c r="E16" s="66">
        <f t="shared" si="0"/>
        <v>17</v>
      </c>
      <c r="F16" s="65">
        <f>VLOOKUP($A16,'Return Data'!$B$7:$R$2843,6,0)</f>
        <v>3.2642000000000002</v>
      </c>
      <c r="G16" s="66">
        <f t="shared" si="1"/>
        <v>14</v>
      </c>
      <c r="H16" s="65">
        <f>VLOOKUP($A16,'Return Data'!$B$7:$R$2843,7,0)</f>
        <v>1.9350000000000001</v>
      </c>
      <c r="I16" s="66">
        <f t="shared" si="2"/>
        <v>17</v>
      </c>
      <c r="J16" s="65">
        <f>VLOOKUP($A16,'Return Data'!$B$7:$R$2843,8,0)</f>
        <v>2.9592000000000001</v>
      </c>
      <c r="K16" s="66">
        <f t="shared" si="3"/>
        <v>12</v>
      </c>
      <c r="L16" s="65">
        <f>VLOOKUP($A16,'Return Data'!$B$7:$R$2843,9,0)</f>
        <v>5.2727000000000004</v>
      </c>
      <c r="M16" s="66">
        <f t="shared" si="4"/>
        <v>3</v>
      </c>
      <c r="N16" s="65">
        <f>VLOOKUP($A16,'Return Data'!$B$7:$R$2843,10,0)</f>
        <v>3.8658999999999999</v>
      </c>
      <c r="O16" s="66">
        <f t="shared" si="5"/>
        <v>7</v>
      </c>
      <c r="P16" s="65">
        <f>VLOOKUP($A16,'Return Data'!$B$7:$R$2843,11,0)</f>
        <v>3.4786000000000001</v>
      </c>
      <c r="Q16" s="66">
        <f t="shared" si="6"/>
        <v>9</v>
      </c>
      <c r="R16" s="65">
        <f>VLOOKUP($A16,'Return Data'!$B$7:$R$2843,12,0)</f>
        <v>3.4866000000000001</v>
      </c>
      <c r="S16" s="66">
        <f t="shared" si="7"/>
        <v>12</v>
      </c>
      <c r="T16" s="65">
        <f>VLOOKUP($A16,'Return Data'!$B$7:$R$2843,13,0)</f>
        <v>5.2065000000000001</v>
      </c>
      <c r="U16" s="66">
        <f t="shared" si="8"/>
        <v>9</v>
      </c>
      <c r="V16" s="65">
        <f>VLOOKUP($A16,'Return Data'!$B$7:$R$2843,17,0)</f>
        <v>5.7050999999999998</v>
      </c>
      <c r="W16" s="66">
        <f t="shared" si="10"/>
        <v>13</v>
      </c>
      <c r="X16" s="65">
        <f>VLOOKUP($A16,'Return Data'!$B$7:$R$2843,14,0)</f>
        <v>6.3883000000000001</v>
      </c>
      <c r="Y16" s="66">
        <f t="shared" si="11"/>
        <v>11</v>
      </c>
      <c r="Z16" s="65">
        <f>VLOOKUP($A16,'Return Data'!$B$7:$R$2843,16,0)</f>
        <v>7.7918000000000003</v>
      </c>
      <c r="AA16" s="67">
        <f t="shared" si="9"/>
        <v>1</v>
      </c>
    </row>
    <row r="17" spans="1:27" x14ac:dyDescent="0.3">
      <c r="A17" s="63" t="s">
        <v>1232</v>
      </c>
      <c r="B17" s="64">
        <f>VLOOKUP($A17,'Return Data'!$B$7:$R$2843,3,0)</f>
        <v>44302</v>
      </c>
      <c r="C17" s="65">
        <f>VLOOKUP($A17,'Return Data'!$B$7:$R$2843,4,0)</f>
        <v>3472.0540999999998</v>
      </c>
      <c r="D17" s="65">
        <f>VLOOKUP($A17,'Return Data'!$B$7:$R$2843,5,0)</f>
        <v>4.91</v>
      </c>
      <c r="E17" s="66">
        <f t="shared" si="0"/>
        <v>5</v>
      </c>
      <c r="F17" s="65">
        <f>VLOOKUP($A17,'Return Data'!$B$7:$R$2843,6,0)</f>
        <v>3.8410000000000002</v>
      </c>
      <c r="G17" s="66">
        <f t="shared" si="1"/>
        <v>9</v>
      </c>
      <c r="H17" s="65">
        <f>VLOOKUP($A17,'Return Data'!$B$7:$R$2843,7,0)</f>
        <v>3.6114000000000002</v>
      </c>
      <c r="I17" s="66">
        <f t="shared" si="2"/>
        <v>3</v>
      </c>
      <c r="J17" s="65">
        <f>VLOOKUP($A17,'Return Data'!$B$7:$R$2843,8,0)</f>
        <v>3.3622000000000001</v>
      </c>
      <c r="K17" s="66">
        <f t="shared" si="3"/>
        <v>9</v>
      </c>
      <c r="L17" s="65">
        <f>VLOOKUP($A17,'Return Data'!$B$7:$R$2843,9,0)</f>
        <v>4.5587999999999997</v>
      </c>
      <c r="M17" s="66">
        <f t="shared" si="4"/>
        <v>9</v>
      </c>
      <c r="N17" s="65">
        <f>VLOOKUP($A17,'Return Data'!$B$7:$R$2843,10,0)</f>
        <v>3.8304999999999998</v>
      </c>
      <c r="O17" s="66">
        <f t="shared" si="5"/>
        <v>9</v>
      </c>
      <c r="P17" s="65">
        <f>VLOOKUP($A17,'Return Data'!$B$7:$R$2843,11,0)</f>
        <v>3.6575000000000002</v>
      </c>
      <c r="Q17" s="66">
        <f t="shared" si="6"/>
        <v>7</v>
      </c>
      <c r="R17" s="65">
        <f>VLOOKUP($A17,'Return Data'!$B$7:$R$2843,12,0)</f>
        <v>3.8062999999999998</v>
      </c>
      <c r="S17" s="66">
        <f t="shared" si="7"/>
        <v>8</v>
      </c>
      <c r="T17" s="65">
        <f>VLOOKUP($A17,'Return Data'!$B$7:$R$2843,13,0)</f>
        <v>4.9960000000000004</v>
      </c>
      <c r="U17" s="66">
        <f t="shared" si="8"/>
        <v>12</v>
      </c>
      <c r="V17" s="65">
        <f>VLOOKUP($A17,'Return Data'!$B$7:$R$2843,17,0)</f>
        <v>6.0582000000000003</v>
      </c>
      <c r="W17" s="66">
        <f t="shared" si="10"/>
        <v>9</v>
      </c>
      <c r="X17" s="65">
        <f>VLOOKUP($A17,'Return Data'!$B$7:$R$2843,14,0)</f>
        <v>6.7568000000000001</v>
      </c>
      <c r="Y17" s="66">
        <f t="shared" si="11"/>
        <v>7</v>
      </c>
      <c r="Z17" s="65">
        <f>VLOOKUP($A17,'Return Data'!$B$7:$R$2843,16,0)</f>
        <v>7.2560000000000002</v>
      </c>
      <c r="AA17" s="67">
        <f t="shared" si="9"/>
        <v>8</v>
      </c>
    </row>
    <row r="18" spans="1:27" x14ac:dyDescent="0.3">
      <c r="A18" s="63" t="s">
        <v>1235</v>
      </c>
      <c r="B18" s="64">
        <f>VLOOKUP($A18,'Return Data'!$B$7:$R$2843,3,0)</f>
        <v>44302</v>
      </c>
      <c r="C18" s="65">
        <f>VLOOKUP($A18,'Return Data'!$B$7:$R$2843,4,0)</f>
        <v>31.1922903854807</v>
      </c>
      <c r="D18" s="65">
        <f>VLOOKUP($A18,'Return Data'!$B$7:$R$2843,5,0)</f>
        <v>2.6328999999999998</v>
      </c>
      <c r="E18" s="66">
        <f t="shared" si="0"/>
        <v>15</v>
      </c>
      <c r="F18" s="65">
        <f>VLOOKUP($A18,'Return Data'!$B$7:$R$2843,6,0)</f>
        <v>2.5017999999999998</v>
      </c>
      <c r="G18" s="66">
        <f t="shared" si="1"/>
        <v>17</v>
      </c>
      <c r="H18" s="65">
        <f>VLOOKUP($A18,'Return Data'!$B$7:$R$2843,7,0)</f>
        <v>2.6341000000000001</v>
      </c>
      <c r="I18" s="66">
        <f t="shared" si="2"/>
        <v>14</v>
      </c>
      <c r="J18" s="65">
        <f>VLOOKUP($A18,'Return Data'!$B$7:$R$2843,8,0)</f>
        <v>2.6467999999999998</v>
      </c>
      <c r="K18" s="66">
        <f t="shared" si="3"/>
        <v>14</v>
      </c>
      <c r="L18" s="65">
        <f>VLOOKUP($A18,'Return Data'!$B$7:$R$2843,9,0)</f>
        <v>3.2132999999999998</v>
      </c>
      <c r="M18" s="66">
        <f t="shared" si="4"/>
        <v>15</v>
      </c>
      <c r="N18" s="65">
        <f>VLOOKUP($A18,'Return Data'!$B$7:$R$2843,10,0)</f>
        <v>2.7987000000000002</v>
      </c>
      <c r="O18" s="66">
        <f t="shared" si="5"/>
        <v>16</v>
      </c>
      <c r="P18" s="65">
        <f>VLOOKUP($A18,'Return Data'!$B$7:$R$2843,11,0)</f>
        <v>2.8361999999999998</v>
      </c>
      <c r="Q18" s="66">
        <f t="shared" si="6"/>
        <v>15</v>
      </c>
      <c r="R18" s="65">
        <f>VLOOKUP($A18,'Return Data'!$B$7:$R$2843,12,0)</f>
        <v>2.9691000000000001</v>
      </c>
      <c r="S18" s="66">
        <f t="shared" si="7"/>
        <v>14</v>
      </c>
      <c r="T18" s="65">
        <f>VLOOKUP($A18,'Return Data'!$B$7:$R$2843,13,0)</f>
        <v>4.4001999999999999</v>
      </c>
      <c r="U18" s="66">
        <f t="shared" si="8"/>
        <v>15</v>
      </c>
      <c r="V18" s="65">
        <f>VLOOKUP($A18,'Return Data'!$B$7:$R$2843,17,0)</f>
        <v>5.9335000000000004</v>
      </c>
      <c r="W18" s="66">
        <f t="shared" si="10"/>
        <v>11</v>
      </c>
      <c r="X18" s="65">
        <f>VLOOKUP($A18,'Return Data'!$B$7:$R$2843,14,0)</f>
        <v>6.4496000000000002</v>
      </c>
      <c r="Y18" s="66">
        <f t="shared" si="11"/>
        <v>9</v>
      </c>
      <c r="Z18" s="65">
        <f>VLOOKUP($A18,'Return Data'!$B$7:$R$2843,16,0)</f>
        <v>7.5180999999999996</v>
      </c>
      <c r="AA18" s="67">
        <f t="shared" si="9"/>
        <v>4</v>
      </c>
    </row>
    <row r="19" spans="1:27" x14ac:dyDescent="0.3">
      <c r="A19" s="63" t="s">
        <v>1236</v>
      </c>
      <c r="B19" s="64">
        <f>VLOOKUP($A19,'Return Data'!$B$7:$R$2843,3,0)</f>
        <v>44302</v>
      </c>
      <c r="C19" s="65">
        <f>VLOOKUP($A19,'Return Data'!$B$7:$R$2843,4,0)</f>
        <v>3200.6165999999998</v>
      </c>
      <c r="D19" s="65">
        <f>VLOOKUP($A19,'Return Data'!$B$7:$R$2843,5,0)</f>
        <v>4.7401</v>
      </c>
      <c r="E19" s="66">
        <f t="shared" si="0"/>
        <v>6</v>
      </c>
      <c r="F19" s="65">
        <f>VLOOKUP($A19,'Return Data'!$B$7:$R$2843,6,0)</f>
        <v>4.2012</v>
      </c>
      <c r="G19" s="66">
        <f t="shared" si="1"/>
        <v>1</v>
      </c>
      <c r="H19" s="65">
        <f>VLOOKUP($A19,'Return Data'!$B$7:$R$2843,7,0)</f>
        <v>3.4497</v>
      </c>
      <c r="I19" s="66">
        <f t="shared" si="2"/>
        <v>5</v>
      </c>
      <c r="J19" s="65">
        <f>VLOOKUP($A19,'Return Data'!$B$7:$R$2843,8,0)</f>
        <v>3.2212000000000001</v>
      </c>
      <c r="K19" s="66">
        <f t="shared" si="3"/>
        <v>11</v>
      </c>
      <c r="L19" s="65">
        <f>VLOOKUP($A19,'Return Data'!$B$7:$R$2843,9,0)</f>
        <v>4.532</v>
      </c>
      <c r="M19" s="66">
        <f t="shared" si="4"/>
        <v>10</v>
      </c>
      <c r="N19" s="65">
        <f>VLOOKUP($A19,'Return Data'!$B$7:$R$2843,10,0)</f>
        <v>4.0073999999999996</v>
      </c>
      <c r="O19" s="66">
        <f t="shared" si="5"/>
        <v>3</v>
      </c>
      <c r="P19" s="65">
        <f>VLOOKUP($A19,'Return Data'!$B$7:$R$2843,11,0)</f>
        <v>3.8140999999999998</v>
      </c>
      <c r="Q19" s="66">
        <f t="shared" si="6"/>
        <v>3</v>
      </c>
      <c r="R19" s="65">
        <f>VLOOKUP($A19,'Return Data'!$B$7:$R$2843,12,0)</f>
        <v>3.9971000000000001</v>
      </c>
      <c r="S19" s="66">
        <f t="shared" si="7"/>
        <v>3</v>
      </c>
      <c r="T19" s="65">
        <f>VLOOKUP($A19,'Return Data'!$B$7:$R$2843,13,0)</f>
        <v>5.3441999999999998</v>
      </c>
      <c r="U19" s="66">
        <f t="shared" si="8"/>
        <v>8</v>
      </c>
      <c r="V19" s="65">
        <f>VLOOKUP($A19,'Return Data'!$B$7:$R$2843,17,0)</f>
        <v>6.2961</v>
      </c>
      <c r="W19" s="66">
        <f t="shared" si="10"/>
        <v>6</v>
      </c>
      <c r="X19" s="65">
        <f>VLOOKUP($A19,'Return Data'!$B$7:$R$2843,14,0)</f>
        <v>6.9839000000000002</v>
      </c>
      <c r="Y19" s="66">
        <f t="shared" si="11"/>
        <v>3</v>
      </c>
      <c r="Z19" s="65">
        <f>VLOOKUP($A19,'Return Data'!$B$7:$R$2843,16,0)</f>
        <v>7.6174999999999997</v>
      </c>
      <c r="AA19" s="67">
        <f t="shared" si="9"/>
        <v>3</v>
      </c>
    </row>
    <row r="20" spans="1:27" x14ac:dyDescent="0.3">
      <c r="A20" s="63" t="s">
        <v>1239</v>
      </c>
      <c r="B20" s="64">
        <f>VLOOKUP($A20,'Return Data'!$B$7:$R$2843,3,0)</f>
        <v>44302</v>
      </c>
      <c r="C20" s="65">
        <f>VLOOKUP($A20,'Return Data'!$B$7:$R$2843,4,0)</f>
        <v>1044.3889999999999</v>
      </c>
      <c r="D20" s="65">
        <f>VLOOKUP($A20,'Return Data'!$B$7:$R$2843,5,0)</f>
        <v>3.6175000000000002</v>
      </c>
      <c r="E20" s="66">
        <f t="shared" si="0"/>
        <v>11</v>
      </c>
      <c r="F20" s="65">
        <f>VLOOKUP($A20,'Return Data'!$B$7:$R$2843,6,0)</f>
        <v>2.6848000000000001</v>
      </c>
      <c r="G20" s="66">
        <f t="shared" si="1"/>
        <v>16</v>
      </c>
      <c r="H20" s="65">
        <f>VLOOKUP($A20,'Return Data'!$B$7:$R$2843,7,0)</f>
        <v>2.5175000000000001</v>
      </c>
      <c r="I20" s="66">
        <f t="shared" si="2"/>
        <v>15</v>
      </c>
      <c r="J20" s="65">
        <f>VLOOKUP($A20,'Return Data'!$B$7:$R$2843,8,0)</f>
        <v>2.4173</v>
      </c>
      <c r="K20" s="66">
        <f t="shared" si="3"/>
        <v>17</v>
      </c>
      <c r="L20" s="65">
        <f>VLOOKUP($A20,'Return Data'!$B$7:$R$2843,9,0)</f>
        <v>3.1000999999999999</v>
      </c>
      <c r="M20" s="66">
        <f t="shared" si="4"/>
        <v>16</v>
      </c>
      <c r="N20" s="65">
        <f>VLOOKUP($A20,'Return Data'!$B$7:$R$2843,10,0)</f>
        <v>2.8228</v>
      </c>
      <c r="O20" s="66">
        <f t="shared" si="5"/>
        <v>15</v>
      </c>
      <c r="P20" s="65">
        <f>VLOOKUP($A20,'Return Data'!$B$7:$R$2843,11,0)</f>
        <v>2.7867999999999999</v>
      </c>
      <c r="Q20" s="66">
        <f t="shared" si="6"/>
        <v>16</v>
      </c>
      <c r="R20" s="65">
        <f>VLOOKUP($A20,'Return Data'!$B$7:$R$2843,12,0)</f>
        <v>2.8456000000000001</v>
      </c>
      <c r="S20" s="66">
        <f t="shared" si="7"/>
        <v>16</v>
      </c>
      <c r="T20" s="65"/>
      <c r="U20" s="66"/>
      <c r="V20" s="65"/>
      <c r="W20" s="66"/>
      <c r="X20" s="65"/>
      <c r="Y20" s="66"/>
      <c r="Z20" s="65">
        <f>VLOOKUP($A20,'Return Data'!$B$7:$R$2843,16,0)</f>
        <v>3.9817999999999998</v>
      </c>
      <c r="AA20" s="67">
        <f t="shared" si="9"/>
        <v>17</v>
      </c>
    </row>
    <row r="21" spans="1:27" x14ac:dyDescent="0.3">
      <c r="A21" s="63" t="s">
        <v>1243</v>
      </c>
      <c r="B21" s="64">
        <f>VLOOKUP($A21,'Return Data'!$B$7:$R$2843,3,0)</f>
        <v>44302</v>
      </c>
      <c r="C21" s="65">
        <f>VLOOKUP($A21,'Return Data'!$B$7:$R$2843,4,0)</f>
        <v>32.613199999999999</v>
      </c>
      <c r="D21" s="65">
        <f>VLOOKUP($A21,'Return Data'!$B$7:$R$2843,5,0)</f>
        <v>3.5817000000000001</v>
      </c>
      <c r="E21" s="66">
        <f t="shared" si="0"/>
        <v>12</v>
      </c>
      <c r="F21" s="65">
        <f>VLOOKUP($A21,'Return Data'!$B$7:$R$2843,6,0)</f>
        <v>3.3308</v>
      </c>
      <c r="G21" s="66">
        <f t="shared" si="1"/>
        <v>13</v>
      </c>
      <c r="H21" s="65">
        <f>VLOOKUP($A21,'Return Data'!$B$7:$R$2843,7,0)</f>
        <v>2.7193999999999998</v>
      </c>
      <c r="I21" s="66">
        <f t="shared" si="2"/>
        <v>12</v>
      </c>
      <c r="J21" s="65">
        <f>VLOOKUP($A21,'Return Data'!$B$7:$R$2843,8,0)</f>
        <v>2.9485999999999999</v>
      </c>
      <c r="K21" s="66">
        <f t="shared" si="3"/>
        <v>13</v>
      </c>
      <c r="L21" s="65">
        <f>VLOOKUP($A21,'Return Data'!$B$7:$R$2843,9,0)</f>
        <v>4.2865000000000002</v>
      </c>
      <c r="M21" s="66">
        <f t="shared" si="4"/>
        <v>12</v>
      </c>
      <c r="N21" s="65">
        <f>VLOOKUP($A21,'Return Data'!$B$7:$R$2843,10,0)</f>
        <v>3.5985999999999998</v>
      </c>
      <c r="O21" s="66">
        <f t="shared" si="5"/>
        <v>12</v>
      </c>
      <c r="P21" s="65">
        <f>VLOOKUP($A21,'Return Data'!$B$7:$R$2843,11,0)</f>
        <v>3.3702000000000001</v>
      </c>
      <c r="Q21" s="66">
        <f t="shared" si="6"/>
        <v>12</v>
      </c>
      <c r="R21" s="65">
        <f>VLOOKUP($A21,'Return Data'!$B$7:$R$2843,12,0)</f>
        <v>3.6596000000000002</v>
      </c>
      <c r="S21" s="66">
        <f t="shared" si="7"/>
        <v>9</v>
      </c>
      <c r="T21" s="65">
        <f>VLOOKUP($A21,'Return Data'!$B$7:$R$2843,13,0)</f>
        <v>5.0679999999999996</v>
      </c>
      <c r="U21" s="66">
        <f>RANK(T21,T$8:T$24,0)</f>
        <v>11</v>
      </c>
      <c r="V21" s="65">
        <f>VLOOKUP($A21,'Return Data'!$B$7:$R$2843,17,0)</f>
        <v>5.9939999999999998</v>
      </c>
      <c r="W21" s="66">
        <f>RANK(V21,V$8:V$24,0)</f>
        <v>10</v>
      </c>
      <c r="X21" s="65">
        <f>VLOOKUP($A21,'Return Data'!$B$7:$R$2843,14,0)</f>
        <v>6.4303999999999997</v>
      </c>
      <c r="Y21" s="66">
        <f>RANK(X21,X$8:X$24,0)</f>
        <v>10</v>
      </c>
      <c r="Z21" s="65">
        <f>VLOOKUP($A21,'Return Data'!$B$7:$R$2843,16,0)</f>
        <v>7.3048000000000002</v>
      </c>
      <c r="AA21" s="67">
        <f t="shared" si="9"/>
        <v>7</v>
      </c>
    </row>
    <row r="22" spans="1:27" x14ac:dyDescent="0.3">
      <c r="A22" s="63" t="s">
        <v>1245</v>
      </c>
      <c r="B22" s="64">
        <f>VLOOKUP($A22,'Return Data'!$B$7:$R$2843,3,0)</f>
        <v>44302</v>
      </c>
      <c r="C22" s="65">
        <f>VLOOKUP($A22,'Return Data'!$B$7:$R$2843,4,0)</f>
        <v>11.699199999999999</v>
      </c>
      <c r="D22" s="65">
        <f>VLOOKUP($A22,'Return Data'!$B$7:$R$2843,5,0)</f>
        <v>3.1200999999999999</v>
      </c>
      <c r="E22" s="66">
        <f t="shared" si="0"/>
        <v>13</v>
      </c>
      <c r="F22" s="65">
        <f>VLOOKUP($A22,'Return Data'!$B$7:$R$2843,6,0)</f>
        <v>3.8233999999999999</v>
      </c>
      <c r="G22" s="66">
        <f t="shared" si="1"/>
        <v>10</v>
      </c>
      <c r="H22" s="65">
        <f>VLOOKUP($A22,'Return Data'!$B$7:$R$2843,7,0)</f>
        <v>3.0325000000000002</v>
      </c>
      <c r="I22" s="66">
        <f t="shared" si="2"/>
        <v>8</v>
      </c>
      <c r="J22" s="65">
        <f>VLOOKUP($A22,'Return Data'!$B$7:$R$2843,8,0)</f>
        <v>3.6326000000000001</v>
      </c>
      <c r="K22" s="66">
        <f t="shared" si="3"/>
        <v>4</v>
      </c>
      <c r="L22" s="65">
        <f>VLOOKUP($A22,'Return Data'!$B$7:$R$2843,9,0)</f>
        <v>3.9685000000000001</v>
      </c>
      <c r="M22" s="66">
        <f t="shared" si="4"/>
        <v>14</v>
      </c>
      <c r="N22" s="65">
        <f>VLOOKUP($A22,'Return Data'!$B$7:$R$2843,10,0)</f>
        <v>3.4580000000000002</v>
      </c>
      <c r="O22" s="66">
        <f t="shared" si="5"/>
        <v>13</v>
      </c>
      <c r="P22" s="65">
        <f>VLOOKUP($A22,'Return Data'!$B$7:$R$2843,11,0)</f>
        <v>3.3551000000000002</v>
      </c>
      <c r="Q22" s="66">
        <f t="shared" si="6"/>
        <v>13</v>
      </c>
      <c r="R22" s="65">
        <f>VLOOKUP($A22,'Return Data'!$B$7:$R$2843,12,0)</f>
        <v>3.5057999999999998</v>
      </c>
      <c r="S22" s="66">
        <f t="shared" si="7"/>
        <v>11</v>
      </c>
      <c r="T22" s="65">
        <f>VLOOKUP($A22,'Return Data'!$B$7:$R$2843,13,0)</f>
        <v>4.4469000000000003</v>
      </c>
      <c r="U22" s="66">
        <f>RANK(T22,T$8:T$24,0)</f>
        <v>14</v>
      </c>
      <c r="V22" s="65">
        <f>VLOOKUP($A22,'Return Data'!$B$7:$R$2843,17,0)</f>
        <v>5.7598000000000003</v>
      </c>
      <c r="W22" s="66">
        <f>RANK(V22,V$8:V$24,0)</f>
        <v>12</v>
      </c>
      <c r="X22" s="65"/>
      <c r="Y22" s="66"/>
      <c r="Z22" s="65">
        <f>VLOOKUP($A22,'Return Data'!$B$7:$R$2843,16,0)</f>
        <v>6.3319000000000001</v>
      </c>
      <c r="AA22" s="67">
        <f t="shared" si="9"/>
        <v>14</v>
      </c>
    </row>
    <row r="23" spans="1:27" x14ac:dyDescent="0.3">
      <c r="A23" s="63" t="s">
        <v>1247</v>
      </c>
      <c r="B23" s="64">
        <f>VLOOKUP($A23,'Return Data'!$B$7:$R$2843,3,0)</f>
        <v>44302</v>
      </c>
      <c r="C23" s="65">
        <f>VLOOKUP($A23,'Return Data'!$B$7:$R$2843,4,0)</f>
        <v>3646.2948000000001</v>
      </c>
      <c r="D23" s="65">
        <f>VLOOKUP($A23,'Return Data'!$B$7:$R$2843,5,0)</f>
        <v>4.0655999999999999</v>
      </c>
      <c r="E23" s="66">
        <f t="shared" si="0"/>
        <v>9</v>
      </c>
      <c r="F23" s="65">
        <f>VLOOKUP($A23,'Return Data'!$B$7:$R$2843,6,0)</f>
        <v>4.1584000000000003</v>
      </c>
      <c r="G23" s="66">
        <f t="shared" si="1"/>
        <v>2</v>
      </c>
      <c r="H23" s="65">
        <f>VLOOKUP($A23,'Return Data'!$B$7:$R$2843,7,0)</f>
        <v>2.8163999999999998</v>
      </c>
      <c r="I23" s="66">
        <f t="shared" si="2"/>
        <v>9</v>
      </c>
      <c r="J23" s="65">
        <f>VLOOKUP($A23,'Return Data'!$B$7:$R$2843,8,0)</f>
        <v>3.9618000000000002</v>
      </c>
      <c r="K23" s="66">
        <f t="shared" si="3"/>
        <v>1</v>
      </c>
      <c r="L23" s="65">
        <f>VLOOKUP($A23,'Return Data'!$B$7:$R$2843,9,0)</f>
        <v>5.8337000000000003</v>
      </c>
      <c r="M23" s="66">
        <f t="shared" si="4"/>
        <v>1</v>
      </c>
      <c r="N23" s="65">
        <f>VLOOKUP($A23,'Return Data'!$B$7:$R$2843,10,0)</f>
        <v>4.2544000000000004</v>
      </c>
      <c r="O23" s="66">
        <f t="shared" si="5"/>
        <v>1</v>
      </c>
      <c r="P23" s="65">
        <f>VLOOKUP($A23,'Return Data'!$B$7:$R$2843,11,0)</f>
        <v>3.9373999999999998</v>
      </c>
      <c r="Q23" s="66">
        <f t="shared" si="6"/>
        <v>1</v>
      </c>
      <c r="R23" s="65">
        <f>VLOOKUP($A23,'Return Data'!$B$7:$R$2843,12,0)</f>
        <v>4.1569000000000003</v>
      </c>
      <c r="S23" s="66">
        <f t="shared" si="7"/>
        <v>1</v>
      </c>
      <c r="T23" s="65">
        <f>VLOOKUP($A23,'Return Data'!$B$7:$R$2843,13,0)</f>
        <v>5.7530999999999999</v>
      </c>
      <c r="U23" s="66">
        <f>RANK(T23,T$8:T$24,0)</f>
        <v>3</v>
      </c>
      <c r="V23" s="65">
        <f>VLOOKUP($A23,'Return Data'!$B$7:$R$2843,17,0)</f>
        <v>6.4368999999999996</v>
      </c>
      <c r="W23" s="66">
        <f>RANK(V23,V$8:V$24,0)</f>
        <v>3</v>
      </c>
      <c r="X23" s="65">
        <f>VLOOKUP($A23,'Return Data'!$B$7:$R$2843,14,0)</f>
        <v>4.4284999999999997</v>
      </c>
      <c r="Y23" s="66">
        <f>RANK(X23,X$8:X$24,0)</f>
        <v>13</v>
      </c>
      <c r="Z23" s="65">
        <f>VLOOKUP($A23,'Return Data'!$B$7:$R$2843,16,0)</f>
        <v>6.8578000000000001</v>
      </c>
      <c r="AA23" s="67">
        <f t="shared" si="9"/>
        <v>11</v>
      </c>
    </row>
    <row r="24" spans="1:27" x14ac:dyDescent="0.3">
      <c r="A24" s="63" t="s">
        <v>1249</v>
      </c>
      <c r="B24" s="64">
        <f>VLOOKUP($A24,'Return Data'!$B$7:$R$2843,3,0)</f>
        <v>44302</v>
      </c>
      <c r="C24" s="65">
        <f>VLOOKUP($A24,'Return Data'!$B$7:$R$2843,4,0)</f>
        <v>2378.1496000000002</v>
      </c>
      <c r="D24" s="65">
        <f>VLOOKUP($A24,'Return Data'!$B$7:$R$2843,5,0)</f>
        <v>4.4683999999999999</v>
      </c>
      <c r="E24" s="66">
        <f t="shared" si="0"/>
        <v>7</v>
      </c>
      <c r="F24" s="65">
        <f>VLOOKUP($A24,'Return Data'!$B$7:$R$2843,6,0)</f>
        <v>4.0793999999999997</v>
      </c>
      <c r="G24" s="66">
        <f t="shared" si="1"/>
        <v>6</v>
      </c>
      <c r="H24" s="65">
        <f>VLOOKUP($A24,'Return Data'!$B$7:$R$2843,7,0)</f>
        <v>3.3782999999999999</v>
      </c>
      <c r="I24" s="66">
        <f t="shared" si="2"/>
        <v>6</v>
      </c>
      <c r="J24" s="65">
        <f>VLOOKUP($A24,'Return Data'!$B$7:$R$2843,8,0)</f>
        <v>3.2235999999999998</v>
      </c>
      <c r="K24" s="66">
        <f t="shared" si="3"/>
        <v>10</v>
      </c>
      <c r="L24" s="65">
        <f>VLOOKUP($A24,'Return Data'!$B$7:$R$2843,9,0)</f>
        <v>4.6153000000000004</v>
      </c>
      <c r="M24" s="66">
        <f t="shared" si="4"/>
        <v>8</v>
      </c>
      <c r="N24" s="65">
        <f>VLOOKUP($A24,'Return Data'!$B$7:$R$2843,10,0)</f>
        <v>3.9361000000000002</v>
      </c>
      <c r="O24" s="66">
        <f t="shared" si="5"/>
        <v>4</v>
      </c>
      <c r="P24" s="65">
        <f>VLOOKUP($A24,'Return Data'!$B$7:$R$2843,11,0)</f>
        <v>3.7242000000000002</v>
      </c>
      <c r="Q24" s="66">
        <f t="shared" si="6"/>
        <v>5</v>
      </c>
      <c r="R24" s="65">
        <f>VLOOKUP($A24,'Return Data'!$B$7:$R$2843,12,0)</f>
        <v>3.9939</v>
      </c>
      <c r="S24" s="66">
        <f t="shared" si="7"/>
        <v>4</v>
      </c>
      <c r="T24" s="65">
        <f>VLOOKUP($A24,'Return Data'!$B$7:$R$2843,13,0)</f>
        <v>5.5129999999999999</v>
      </c>
      <c r="U24" s="66">
        <f>RANK(T24,T$8:T$24,0)</f>
        <v>6</v>
      </c>
      <c r="V24" s="65">
        <f>VLOOKUP($A24,'Return Data'!$B$7:$R$2843,17,0)</f>
        <v>6.2591000000000001</v>
      </c>
      <c r="W24" s="66">
        <f>RANK(V24,V$8:V$24,0)</f>
        <v>7</v>
      </c>
      <c r="X24" s="65">
        <f>VLOOKUP($A24,'Return Data'!$B$7:$R$2843,14,0)</f>
        <v>6.9154999999999998</v>
      </c>
      <c r="Y24" s="66">
        <f>RANK(X24,X$8:X$24,0)</f>
        <v>4</v>
      </c>
      <c r="Z24" s="65">
        <f>VLOOKUP($A24,'Return Data'!$B$7:$R$2843,16,0)</f>
        <v>7.6326000000000001</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3.8464352941176467</v>
      </c>
      <c r="E26" s="74"/>
      <c r="F26" s="75">
        <f>AVERAGE(F8:F24)</f>
        <v>3.662841176470589</v>
      </c>
      <c r="G26" s="74"/>
      <c r="H26" s="75">
        <f>AVERAGE(H8:H24)</f>
        <v>2.980570588235294</v>
      </c>
      <c r="I26" s="74"/>
      <c r="J26" s="75">
        <f>AVERAGE(J8:J24)</f>
        <v>3.2231235294117639</v>
      </c>
      <c r="K26" s="74"/>
      <c r="L26" s="75">
        <f>AVERAGE(L8:L24)</f>
        <v>4.455929411764707</v>
      </c>
      <c r="M26" s="74"/>
      <c r="N26" s="75">
        <f>AVERAGE(N8:N24)</f>
        <v>3.6223235294117648</v>
      </c>
      <c r="O26" s="74"/>
      <c r="P26" s="75">
        <f>AVERAGE(P8:P24)</f>
        <v>3.4218529411764704</v>
      </c>
      <c r="Q26" s="74"/>
      <c r="R26" s="75">
        <f>AVERAGE(R8:R24)</f>
        <v>3.5902823529411769</v>
      </c>
      <c r="S26" s="74"/>
      <c r="T26" s="75">
        <f>AVERAGE(T8:T24)</f>
        <v>5.1107562500000006</v>
      </c>
      <c r="U26" s="74"/>
      <c r="V26" s="75">
        <f>AVERAGE(V8:V24)</f>
        <v>6.1135999999999999</v>
      </c>
      <c r="W26" s="74"/>
      <c r="X26" s="75">
        <f>AVERAGE(X8:X24)</f>
        <v>6.5021615384615394</v>
      </c>
      <c r="Y26" s="74"/>
      <c r="Z26" s="75">
        <f>AVERAGE(Z8:Z24)</f>
        <v>6.7850235294117649</v>
      </c>
      <c r="AA26" s="76"/>
    </row>
    <row r="27" spans="1:27" x14ac:dyDescent="0.3">
      <c r="A27" s="73" t="s">
        <v>28</v>
      </c>
      <c r="B27" s="74"/>
      <c r="C27" s="74"/>
      <c r="D27" s="75">
        <f>MIN(D8:D24)</f>
        <v>0.83209999999999995</v>
      </c>
      <c r="E27" s="74"/>
      <c r="F27" s="75">
        <f>MIN(F8:F24)</f>
        <v>2.5017999999999998</v>
      </c>
      <c r="G27" s="74"/>
      <c r="H27" s="75">
        <f>MIN(H8:H24)</f>
        <v>1.9350000000000001</v>
      </c>
      <c r="I27" s="74"/>
      <c r="J27" s="75">
        <f>MIN(J8:J24)</f>
        <v>2.4173</v>
      </c>
      <c r="K27" s="74"/>
      <c r="L27" s="75">
        <f>MIN(L8:L24)</f>
        <v>2.7559999999999998</v>
      </c>
      <c r="M27" s="74"/>
      <c r="N27" s="75">
        <f>MIN(N8:N24)</f>
        <v>2.6669999999999998</v>
      </c>
      <c r="O27" s="74"/>
      <c r="P27" s="75">
        <f>MIN(P8:P24)</f>
        <v>2.6516999999999999</v>
      </c>
      <c r="Q27" s="74"/>
      <c r="R27" s="75">
        <f>MIN(R8:R24)</f>
        <v>2.8117999999999999</v>
      </c>
      <c r="S27" s="74"/>
      <c r="T27" s="75">
        <f>MIN(T8:T24)</f>
        <v>3.0655000000000001</v>
      </c>
      <c r="U27" s="74"/>
      <c r="V27" s="75">
        <f>MIN(V8:V24)</f>
        <v>5.1779000000000002</v>
      </c>
      <c r="W27" s="74"/>
      <c r="X27" s="75">
        <f>MIN(X8:X24)</f>
        <v>4.4284999999999997</v>
      </c>
      <c r="Y27" s="74"/>
      <c r="Z27" s="75">
        <f>MIN(Z8:Z24)</f>
        <v>3.9817999999999998</v>
      </c>
      <c r="AA27" s="76"/>
    </row>
    <row r="28" spans="1:27" ht="15" thickBot="1" x14ac:dyDescent="0.35">
      <c r="A28" s="77" t="s">
        <v>29</v>
      </c>
      <c r="B28" s="78"/>
      <c r="C28" s="78"/>
      <c r="D28" s="79">
        <f>MAX(D8:D24)</f>
        <v>5.3845999999999998</v>
      </c>
      <c r="E28" s="78"/>
      <c r="F28" s="79">
        <f>MAX(F8:F24)</f>
        <v>4.2012</v>
      </c>
      <c r="G28" s="78"/>
      <c r="H28" s="79">
        <f>MAX(H8:H24)</f>
        <v>3.7726000000000002</v>
      </c>
      <c r="I28" s="78"/>
      <c r="J28" s="79">
        <f>MAX(J8:J24)</f>
        <v>3.9618000000000002</v>
      </c>
      <c r="K28" s="78"/>
      <c r="L28" s="79">
        <f>MAX(L8:L24)</f>
        <v>5.8337000000000003</v>
      </c>
      <c r="M28" s="78"/>
      <c r="N28" s="79">
        <f>MAX(N8:N24)</f>
        <v>4.2544000000000004</v>
      </c>
      <c r="O28" s="78"/>
      <c r="P28" s="79">
        <f>MAX(P8:P24)</f>
        <v>3.9373999999999998</v>
      </c>
      <c r="Q28" s="78"/>
      <c r="R28" s="79">
        <f>MAX(R8:R24)</f>
        <v>4.1569000000000003</v>
      </c>
      <c r="S28" s="78"/>
      <c r="T28" s="79">
        <f>MAX(T8:T24)</f>
        <v>5.9131999999999998</v>
      </c>
      <c r="U28" s="78"/>
      <c r="V28" s="79">
        <f>MAX(V8:V24)</f>
        <v>6.6090999999999998</v>
      </c>
      <c r="W28" s="78"/>
      <c r="X28" s="79">
        <f>MAX(X8:X24)</f>
        <v>7.1767000000000003</v>
      </c>
      <c r="Y28" s="78"/>
      <c r="Z28" s="79">
        <f>MAX(Z8:Z24)</f>
        <v>7.7918000000000003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1593</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1252</v>
      </c>
      <c r="B8" s="64">
        <f>VLOOKUP($A8,'Return Data'!$B$7:$R$2843,3,0)</f>
        <v>44302</v>
      </c>
      <c r="C8" s="65">
        <f>VLOOKUP($A8,'Return Data'!$B$7:$R$2843,4,0)</f>
        <v>28.285399999999999</v>
      </c>
      <c r="D8" s="65">
        <f>VLOOKUP($A8,'Return Data'!$B$7:$R$2843,10,0)</f>
        <v>1.3232999999999999</v>
      </c>
      <c r="E8" s="66">
        <f t="shared" ref="E8:E16" si="0">RANK(D8,D$8:D$16,0)</f>
        <v>5</v>
      </c>
      <c r="F8" s="65">
        <f>VLOOKUP($A8,'Return Data'!$B$7:$R$2843,11,0)</f>
        <v>18.508099999999999</v>
      </c>
      <c r="G8" s="66">
        <f t="shared" ref="G8:G14" si="1">RANK(F8,F$8:F$16,0)</f>
        <v>4</v>
      </c>
      <c r="H8" s="65">
        <f>VLOOKUP($A8,'Return Data'!$B$7:$R$2843,12,0)</f>
        <v>27.2713</v>
      </c>
      <c r="I8" s="66">
        <f t="shared" ref="I8:I14" si="2">RANK(H8,H$8:H$16,0)</f>
        <v>4</v>
      </c>
      <c r="J8" s="65">
        <f>VLOOKUP($A8,'Return Data'!$B$7:$R$2843,13,0)</f>
        <v>41.383200000000002</v>
      </c>
      <c r="K8" s="66">
        <f t="shared" ref="K8:K14" si="3">RANK(J8,J$8:J$16,0)</f>
        <v>5</v>
      </c>
      <c r="L8" s="65">
        <f>VLOOKUP($A8,'Return Data'!$B$7:$R$2843,17,0)</f>
        <v>17.338899999999999</v>
      </c>
      <c r="M8" s="66">
        <f t="shared" ref="M8:M14" si="4">RANK(L8,L$8:L$16,0)</f>
        <v>2</v>
      </c>
      <c r="N8" s="65">
        <f>VLOOKUP($A8,'Return Data'!$B$7:$R$2843,14,0)</f>
        <v>12.313000000000001</v>
      </c>
      <c r="O8" s="66">
        <f t="shared" ref="O8:O14" si="5">RANK(N8,N$8:N$16,0)</f>
        <v>2</v>
      </c>
      <c r="P8" s="65">
        <f>VLOOKUP($A8,'Return Data'!$B$7:$R$2843,15,0)</f>
        <v>12.1408</v>
      </c>
      <c r="Q8" s="66">
        <f t="shared" ref="Q8:Q14" si="6">RANK(P8,P$8:P$16,0)</f>
        <v>3</v>
      </c>
      <c r="R8" s="65">
        <f>VLOOKUP($A8,'Return Data'!$B$7:$R$2843,16,0)</f>
        <v>10.1501</v>
      </c>
      <c r="S8" s="67">
        <f t="shared" ref="S8:S16" si="7">RANK(R8,R$8:R$16,0)</f>
        <v>6</v>
      </c>
    </row>
    <row r="9" spans="1:20" x14ac:dyDescent="0.3">
      <c r="A9" s="63" t="s">
        <v>1255</v>
      </c>
      <c r="B9" s="64">
        <f>VLOOKUP($A9,'Return Data'!$B$7:$R$2843,3,0)</f>
        <v>44302</v>
      </c>
      <c r="C9" s="65">
        <f>VLOOKUP($A9,'Return Data'!$B$7:$R$2843,4,0)</f>
        <v>23.878599999999999</v>
      </c>
      <c r="D9" s="65">
        <f>VLOOKUP($A9,'Return Data'!$B$7:$R$2843,10,0)</f>
        <v>-0.36509999999999998</v>
      </c>
      <c r="E9" s="66">
        <f t="shared" si="0"/>
        <v>9</v>
      </c>
      <c r="F9" s="65">
        <f>VLOOKUP($A9,'Return Data'!$B$7:$R$2843,11,0)</f>
        <v>14.253299999999999</v>
      </c>
      <c r="G9" s="66">
        <f t="shared" si="1"/>
        <v>6</v>
      </c>
      <c r="H9" s="65">
        <f>VLOOKUP($A9,'Return Data'!$B$7:$R$2843,12,0)</f>
        <v>22.113099999999999</v>
      </c>
      <c r="I9" s="66">
        <f t="shared" si="2"/>
        <v>6</v>
      </c>
      <c r="J9" s="65">
        <f>VLOOKUP($A9,'Return Data'!$B$7:$R$2843,13,0)</f>
        <v>37.996299999999998</v>
      </c>
      <c r="K9" s="66">
        <f t="shared" si="3"/>
        <v>6</v>
      </c>
      <c r="L9" s="65">
        <f>VLOOKUP($A9,'Return Data'!$B$7:$R$2843,17,0)</f>
        <v>11.220499999999999</v>
      </c>
      <c r="M9" s="66">
        <f t="shared" si="4"/>
        <v>6</v>
      </c>
      <c r="N9" s="65">
        <f>VLOOKUP($A9,'Return Data'!$B$7:$R$2843,14,0)</f>
        <v>9.0833999999999993</v>
      </c>
      <c r="O9" s="66">
        <f t="shared" si="5"/>
        <v>6</v>
      </c>
      <c r="P9" s="65">
        <f>VLOOKUP($A9,'Return Data'!$B$7:$R$2843,15,0)</f>
        <v>8.9161999999999999</v>
      </c>
      <c r="Q9" s="66">
        <f t="shared" si="6"/>
        <v>8</v>
      </c>
      <c r="R9" s="65">
        <f>VLOOKUP($A9,'Return Data'!$B$7:$R$2843,16,0)</f>
        <v>8.6471</v>
      </c>
      <c r="S9" s="67">
        <f t="shared" si="7"/>
        <v>8</v>
      </c>
    </row>
    <row r="10" spans="1:20" x14ac:dyDescent="0.3">
      <c r="A10" s="63" t="s">
        <v>1257</v>
      </c>
      <c r="B10" s="64">
        <f>VLOOKUP($A10,'Return Data'!$B$7:$R$2843,3,0)</f>
        <v>44302</v>
      </c>
      <c r="C10" s="65">
        <f>VLOOKUP($A10,'Return Data'!$B$7:$R$2843,4,0)</f>
        <v>43.764000000000003</v>
      </c>
      <c r="D10" s="65">
        <f>VLOOKUP($A10,'Return Data'!$B$7:$R$2843,10,0)</f>
        <v>1.3196000000000001</v>
      </c>
      <c r="E10" s="66">
        <f t="shared" si="0"/>
        <v>6</v>
      </c>
      <c r="F10" s="65">
        <f>VLOOKUP($A10,'Return Data'!$B$7:$R$2843,11,0)</f>
        <v>15.1836</v>
      </c>
      <c r="G10" s="66">
        <f t="shared" si="1"/>
        <v>5</v>
      </c>
      <c r="H10" s="65">
        <f>VLOOKUP($A10,'Return Data'!$B$7:$R$2843,12,0)</f>
        <v>25.286999999999999</v>
      </c>
      <c r="I10" s="66">
        <f t="shared" si="2"/>
        <v>5</v>
      </c>
      <c r="J10" s="65">
        <f>VLOOKUP($A10,'Return Data'!$B$7:$R$2843,13,0)</f>
        <v>43.244300000000003</v>
      </c>
      <c r="K10" s="66">
        <f t="shared" si="3"/>
        <v>4</v>
      </c>
      <c r="L10" s="65">
        <f>VLOOKUP($A10,'Return Data'!$B$7:$R$2843,17,0)</f>
        <v>14.0472</v>
      </c>
      <c r="M10" s="66">
        <f t="shared" si="4"/>
        <v>3</v>
      </c>
      <c r="N10" s="65">
        <f>VLOOKUP($A10,'Return Data'!$B$7:$R$2843,14,0)</f>
        <v>10.632300000000001</v>
      </c>
      <c r="O10" s="66">
        <f t="shared" si="5"/>
        <v>3</v>
      </c>
      <c r="P10" s="65">
        <f>VLOOKUP($A10,'Return Data'!$B$7:$R$2843,15,0)</f>
        <v>10.5337</v>
      </c>
      <c r="Q10" s="66">
        <f t="shared" si="6"/>
        <v>4</v>
      </c>
      <c r="R10" s="65">
        <f>VLOOKUP($A10,'Return Data'!$B$7:$R$2843,16,0)</f>
        <v>10.4803</v>
      </c>
      <c r="S10" s="67">
        <f t="shared" si="7"/>
        <v>5</v>
      </c>
    </row>
    <row r="11" spans="1:20" x14ac:dyDescent="0.3">
      <c r="A11" s="63" t="s">
        <v>1259</v>
      </c>
      <c r="B11" s="64">
        <f>VLOOKUP($A11,'Return Data'!$B$7:$R$2843,3,0)</f>
        <v>44302</v>
      </c>
      <c r="C11" s="65">
        <f>VLOOKUP($A11,'Return Data'!$B$7:$R$2843,4,0)</f>
        <v>357.32709999999997</v>
      </c>
      <c r="D11" s="65">
        <f>VLOOKUP($A11,'Return Data'!$B$7:$R$2843,10,0)</f>
        <v>4.7264999999999997</v>
      </c>
      <c r="E11" s="66">
        <f t="shared" si="0"/>
        <v>2</v>
      </c>
      <c r="F11" s="65">
        <f>VLOOKUP($A11,'Return Data'!$B$7:$R$2843,11,0)</f>
        <v>32.490600000000001</v>
      </c>
      <c r="G11" s="66">
        <f t="shared" si="1"/>
        <v>1</v>
      </c>
      <c r="H11" s="65">
        <f>VLOOKUP($A11,'Return Data'!$B$7:$R$2843,12,0)</f>
        <v>31.851400000000002</v>
      </c>
      <c r="I11" s="66">
        <f t="shared" si="2"/>
        <v>2</v>
      </c>
      <c r="J11" s="65">
        <f>VLOOKUP($A11,'Return Data'!$B$7:$R$2843,13,0)</f>
        <v>43.790500000000002</v>
      </c>
      <c r="K11" s="66">
        <f t="shared" si="3"/>
        <v>3</v>
      </c>
      <c r="L11" s="65">
        <f>VLOOKUP($A11,'Return Data'!$B$7:$R$2843,17,0)</f>
        <v>12.0723</v>
      </c>
      <c r="M11" s="66">
        <f t="shared" si="4"/>
        <v>5</v>
      </c>
      <c r="N11" s="65">
        <f>VLOOKUP($A11,'Return Data'!$B$7:$R$2843,14,0)</f>
        <v>9.8504000000000005</v>
      </c>
      <c r="O11" s="66">
        <f t="shared" si="5"/>
        <v>4</v>
      </c>
      <c r="P11" s="65">
        <f>VLOOKUP($A11,'Return Data'!$B$7:$R$2843,15,0)</f>
        <v>14.155900000000001</v>
      </c>
      <c r="Q11" s="66">
        <f t="shared" si="6"/>
        <v>1</v>
      </c>
      <c r="R11" s="65">
        <f>VLOOKUP($A11,'Return Data'!$B$7:$R$2843,16,0)</f>
        <v>14.401999999999999</v>
      </c>
      <c r="S11" s="67">
        <f t="shared" si="7"/>
        <v>2</v>
      </c>
    </row>
    <row r="12" spans="1:20" x14ac:dyDescent="0.3">
      <c r="A12" s="63" t="s">
        <v>1261</v>
      </c>
      <c r="B12" s="64">
        <f>VLOOKUP($A12,'Return Data'!$B$7:$R$2843,3,0)</f>
        <v>44302</v>
      </c>
      <c r="C12" s="65">
        <f>VLOOKUP($A12,'Return Data'!$B$7:$R$2843,4,0)</f>
        <v>59.791400000000003</v>
      </c>
      <c r="D12" s="65">
        <f>VLOOKUP($A12,'Return Data'!$B$7:$R$2843,10,0)</f>
        <v>18.422999999999998</v>
      </c>
      <c r="E12" s="66">
        <f t="shared" si="0"/>
        <v>1</v>
      </c>
      <c r="F12" s="65">
        <f>VLOOKUP($A12,'Return Data'!$B$7:$R$2843,11,0)</f>
        <v>28.866299999999999</v>
      </c>
      <c r="G12" s="66">
        <f t="shared" si="1"/>
        <v>2</v>
      </c>
      <c r="H12" s="65">
        <f>VLOOKUP($A12,'Return Data'!$B$7:$R$2843,12,0)</f>
        <v>54.620399999999997</v>
      </c>
      <c r="I12" s="66">
        <f t="shared" si="2"/>
        <v>1</v>
      </c>
      <c r="J12" s="65">
        <f>VLOOKUP($A12,'Return Data'!$B$7:$R$2843,13,0)</f>
        <v>71.872200000000007</v>
      </c>
      <c r="K12" s="66">
        <f t="shared" si="3"/>
        <v>1</v>
      </c>
      <c r="L12" s="65">
        <f>VLOOKUP($A12,'Return Data'!$B$7:$R$2843,17,0)</f>
        <v>27.769600000000001</v>
      </c>
      <c r="M12" s="66">
        <f t="shared" si="4"/>
        <v>1</v>
      </c>
      <c r="N12" s="65">
        <f>VLOOKUP($A12,'Return Data'!$B$7:$R$2843,14,0)</f>
        <v>19.634799999999998</v>
      </c>
      <c r="O12" s="66">
        <f t="shared" si="5"/>
        <v>1</v>
      </c>
      <c r="P12" s="65">
        <f>VLOOKUP($A12,'Return Data'!$B$7:$R$2843,15,0)</f>
        <v>14.0198</v>
      </c>
      <c r="Q12" s="66">
        <f t="shared" si="6"/>
        <v>2</v>
      </c>
      <c r="R12" s="65">
        <f>VLOOKUP($A12,'Return Data'!$B$7:$R$2843,16,0)</f>
        <v>11.4186</v>
      </c>
      <c r="S12" s="67">
        <f t="shared" si="7"/>
        <v>3</v>
      </c>
    </row>
    <row r="13" spans="1:20" x14ac:dyDescent="0.3">
      <c r="A13" s="63" t="s">
        <v>765</v>
      </c>
      <c r="B13" s="64">
        <f>VLOOKUP($A13,'Return Data'!$B$7:$R$2843,3,0)</f>
        <v>44302</v>
      </c>
      <c r="C13" s="65">
        <f>VLOOKUP($A13,'Return Data'!$B$7:$R$2843,4,0)</f>
        <v>22.222899999999999</v>
      </c>
      <c r="D13" s="65">
        <f>VLOOKUP($A13,'Return Data'!$B$7:$R$2843,10,0)</f>
        <v>1.4473</v>
      </c>
      <c r="E13" s="66">
        <f t="shared" si="0"/>
        <v>4</v>
      </c>
      <c r="F13" s="65">
        <f>VLOOKUP($A13,'Return Data'!$B$7:$R$2843,11,0)</f>
        <v>13.757400000000001</v>
      </c>
      <c r="G13" s="66">
        <f t="shared" si="1"/>
        <v>7</v>
      </c>
      <c r="H13" s="65">
        <f>VLOOKUP($A13,'Return Data'!$B$7:$R$2843,12,0)</f>
        <v>15.845499999999999</v>
      </c>
      <c r="I13" s="66">
        <f t="shared" si="2"/>
        <v>8</v>
      </c>
      <c r="J13" s="65">
        <f>VLOOKUP($A13,'Return Data'!$B$7:$R$2843,13,0)</f>
        <v>19.732900000000001</v>
      </c>
      <c r="K13" s="66">
        <f t="shared" si="3"/>
        <v>8</v>
      </c>
      <c r="L13" s="65">
        <f>VLOOKUP($A13,'Return Data'!$B$7:$R$2843,17,0)</f>
        <v>9.6903000000000006</v>
      </c>
      <c r="M13" s="66">
        <f t="shared" si="4"/>
        <v>7</v>
      </c>
      <c r="N13" s="65">
        <f>VLOOKUP($A13,'Return Data'!$B$7:$R$2843,14,0)</f>
        <v>8.7207000000000008</v>
      </c>
      <c r="O13" s="66">
        <f t="shared" si="5"/>
        <v>7</v>
      </c>
      <c r="P13" s="65">
        <f>VLOOKUP($A13,'Return Data'!$B$7:$R$2843,15,0)</f>
        <v>9.3054000000000006</v>
      </c>
      <c r="Q13" s="66">
        <f t="shared" si="6"/>
        <v>6</v>
      </c>
      <c r="R13" s="65">
        <f>VLOOKUP($A13,'Return Data'!$B$7:$R$2843,16,0)</f>
        <v>9.5328999999999997</v>
      </c>
      <c r="S13" s="67">
        <f t="shared" si="7"/>
        <v>7</v>
      </c>
    </row>
    <row r="14" spans="1:20" x14ac:dyDescent="0.3">
      <c r="A14" s="63" t="s">
        <v>1262</v>
      </c>
      <c r="B14" s="64">
        <f>VLOOKUP($A14,'Return Data'!$B$7:$R$2843,3,0)</f>
        <v>44302</v>
      </c>
      <c r="C14" s="65">
        <f>VLOOKUP($A14,'Return Data'!$B$7:$R$2843,4,0)</f>
        <v>35.521299999999997</v>
      </c>
      <c r="D14" s="65">
        <f>VLOOKUP($A14,'Return Data'!$B$7:$R$2843,10,0)</f>
        <v>-0.22359999999999999</v>
      </c>
      <c r="E14" s="66">
        <f t="shared" si="0"/>
        <v>8</v>
      </c>
      <c r="F14" s="65">
        <f>VLOOKUP($A14,'Return Data'!$B$7:$R$2843,11,0)</f>
        <v>9.6143999999999998</v>
      </c>
      <c r="G14" s="66">
        <f t="shared" si="1"/>
        <v>9</v>
      </c>
      <c r="H14" s="65">
        <f>VLOOKUP($A14,'Return Data'!$B$7:$R$2843,12,0)</f>
        <v>12.5877</v>
      </c>
      <c r="I14" s="66">
        <f t="shared" si="2"/>
        <v>9</v>
      </c>
      <c r="J14" s="65">
        <f>VLOOKUP($A14,'Return Data'!$B$7:$R$2843,13,0)</f>
        <v>19.383700000000001</v>
      </c>
      <c r="K14" s="66">
        <f t="shared" si="3"/>
        <v>9</v>
      </c>
      <c r="L14" s="65">
        <f>VLOOKUP($A14,'Return Data'!$B$7:$R$2843,17,0)</f>
        <v>12.164099999999999</v>
      </c>
      <c r="M14" s="66">
        <f t="shared" si="4"/>
        <v>4</v>
      </c>
      <c r="N14" s="65">
        <f>VLOOKUP($A14,'Return Data'!$B$7:$R$2843,14,0)</f>
        <v>9.3034999999999997</v>
      </c>
      <c r="O14" s="66">
        <f t="shared" si="5"/>
        <v>5</v>
      </c>
      <c r="P14" s="65">
        <f>VLOOKUP($A14,'Return Data'!$B$7:$R$2843,15,0)</f>
        <v>9.7296999999999993</v>
      </c>
      <c r="Q14" s="66">
        <f t="shared" si="6"/>
        <v>5</v>
      </c>
      <c r="R14" s="65">
        <f>VLOOKUP($A14,'Return Data'!$B$7:$R$2843,16,0)</f>
        <v>10.7735</v>
      </c>
      <c r="S14" s="67">
        <f t="shared" si="7"/>
        <v>4</v>
      </c>
    </row>
    <row r="15" spans="1:20" x14ac:dyDescent="0.3">
      <c r="A15" s="63" t="s">
        <v>1264</v>
      </c>
      <c r="B15" s="64">
        <f>VLOOKUP($A15,'Return Data'!$B$7:$R$2843,3,0)</f>
        <v>44302</v>
      </c>
      <c r="C15" s="65">
        <f>VLOOKUP($A15,'Return Data'!$B$7:$R$2843,4,0)</f>
        <v>13.6059</v>
      </c>
      <c r="D15" s="65">
        <f>VLOOKUP($A15,'Return Data'!$B$7:$R$2843,10,0)</f>
        <v>4.0986000000000002</v>
      </c>
      <c r="E15" s="66">
        <f t="shared" si="0"/>
        <v>3</v>
      </c>
      <c r="F15" s="65">
        <f>VLOOKUP($A15,'Return Data'!$B$7:$R$2843,11,0)</f>
        <v>21.040299999999998</v>
      </c>
      <c r="G15" s="66">
        <f t="shared" ref="G15" si="8">RANK(F15,F$8:F$16,0)</f>
        <v>3</v>
      </c>
      <c r="H15" s="65">
        <f>VLOOKUP($A15,'Return Data'!$B$7:$R$2843,12,0)</f>
        <v>30.3947</v>
      </c>
      <c r="I15" s="66">
        <f t="shared" ref="I15" si="9">RANK(H15,H$8:H$16,0)</f>
        <v>3</v>
      </c>
      <c r="J15" s="65">
        <f>VLOOKUP($A15,'Return Data'!$B$7:$R$2843,13,0)</f>
        <v>45.724899999999998</v>
      </c>
      <c r="K15" s="66">
        <f t="shared" ref="K15" si="10">RANK(J15,J$8:J$16,0)</f>
        <v>2</v>
      </c>
      <c r="L15" s="65"/>
      <c r="M15" s="66"/>
      <c r="N15" s="65"/>
      <c r="O15" s="66"/>
      <c r="P15" s="65"/>
      <c r="Q15" s="66"/>
      <c r="R15" s="65">
        <f>VLOOKUP($A15,'Return Data'!$B$7:$R$2843,16,0)</f>
        <v>31.714500000000001</v>
      </c>
      <c r="S15" s="67">
        <f t="shared" si="7"/>
        <v>1</v>
      </c>
    </row>
    <row r="16" spans="1:20" x14ac:dyDescent="0.3">
      <c r="A16" s="63" t="s">
        <v>1266</v>
      </c>
      <c r="B16" s="64">
        <f>VLOOKUP($A16,'Return Data'!$B$7:$R$2843,3,0)</f>
        <v>44302</v>
      </c>
      <c r="C16" s="65">
        <f>VLOOKUP($A16,'Return Data'!$B$7:$R$2843,4,0)</f>
        <v>42.661799999999999</v>
      </c>
      <c r="D16" s="65">
        <f>VLOOKUP($A16,'Return Data'!$B$7:$R$2843,10,0)</f>
        <v>0.52780000000000005</v>
      </c>
      <c r="E16" s="66">
        <f t="shared" si="0"/>
        <v>7</v>
      </c>
      <c r="F16" s="65">
        <f>VLOOKUP($A16,'Return Data'!$B$7:$R$2843,11,0)</f>
        <v>9.9085999999999999</v>
      </c>
      <c r="G16" s="66">
        <f>RANK(F16,F$8:F$16,0)</f>
        <v>8</v>
      </c>
      <c r="H16" s="65">
        <f>VLOOKUP($A16,'Return Data'!$B$7:$R$2843,12,0)</f>
        <v>16.6525</v>
      </c>
      <c r="I16" s="66">
        <f>RANK(H16,H$8:H$16,0)</f>
        <v>7</v>
      </c>
      <c r="J16" s="65">
        <f>VLOOKUP($A16,'Return Data'!$B$7:$R$2843,13,0)</f>
        <v>30.622</v>
      </c>
      <c r="K16" s="66">
        <f>RANK(J16,J$8:J$16,0)</f>
        <v>7</v>
      </c>
      <c r="L16" s="65">
        <f>VLOOKUP($A16,'Return Data'!$B$7:$R$2843,17,0)</f>
        <v>9.4562000000000008</v>
      </c>
      <c r="M16" s="66">
        <f>RANK(L16,L$8:L$16,0)</f>
        <v>8</v>
      </c>
      <c r="N16" s="65">
        <f>VLOOKUP($A16,'Return Data'!$B$7:$R$2843,14,0)</f>
        <v>6.8384999999999998</v>
      </c>
      <c r="O16" s="66">
        <f>RANK(N16,N$8:N$16,0)</f>
        <v>8</v>
      </c>
      <c r="P16" s="65">
        <f>VLOOKUP($A16,'Return Data'!$B$7:$R$2843,15,0)</f>
        <v>8.9512</v>
      </c>
      <c r="Q16" s="66">
        <f>RANK(P16,P$8:P$16,0)</f>
        <v>7</v>
      </c>
      <c r="R16" s="65">
        <f>VLOOKUP($A16,'Return Data'!$B$7:$R$2843,16,0)</f>
        <v>7.3891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3.4752666666666663</v>
      </c>
      <c r="E18" s="74"/>
      <c r="F18" s="75">
        <f>AVERAGE(F8:F16)</f>
        <v>18.180288888888889</v>
      </c>
      <c r="G18" s="74"/>
      <c r="H18" s="75">
        <f>AVERAGE(H8:H16)</f>
        <v>26.291511111111113</v>
      </c>
      <c r="I18" s="74"/>
      <c r="J18" s="75">
        <f>AVERAGE(J8:J16)</f>
        <v>39.305555555555557</v>
      </c>
      <c r="K18" s="74"/>
      <c r="L18" s="75">
        <f>AVERAGE(L8:L16)</f>
        <v>14.2198875</v>
      </c>
      <c r="M18" s="74"/>
      <c r="N18" s="75">
        <f>AVERAGE(N8:N16)</f>
        <v>10.797075</v>
      </c>
      <c r="O18" s="74"/>
      <c r="P18" s="75">
        <f>AVERAGE(P8:P16)</f>
        <v>10.969087500000001</v>
      </c>
      <c r="Q18" s="74"/>
      <c r="R18" s="75">
        <f>AVERAGE(R8:R16)</f>
        <v>12.723122222222223</v>
      </c>
      <c r="S18" s="76"/>
    </row>
    <row r="19" spans="1:19" x14ac:dyDescent="0.3">
      <c r="A19" s="73" t="s">
        <v>28</v>
      </c>
      <c r="B19" s="74"/>
      <c r="C19" s="74"/>
      <c r="D19" s="75">
        <f>MIN(D8:D16)</f>
        <v>-0.36509999999999998</v>
      </c>
      <c r="E19" s="74"/>
      <c r="F19" s="75">
        <f>MIN(F8:F16)</f>
        <v>9.6143999999999998</v>
      </c>
      <c r="G19" s="74"/>
      <c r="H19" s="75">
        <f>MIN(H8:H16)</f>
        <v>12.5877</v>
      </c>
      <c r="I19" s="74"/>
      <c r="J19" s="75">
        <f>MIN(J8:J16)</f>
        <v>19.383700000000001</v>
      </c>
      <c r="K19" s="74"/>
      <c r="L19" s="75">
        <f>MIN(L8:L16)</f>
        <v>9.4562000000000008</v>
      </c>
      <c r="M19" s="74"/>
      <c r="N19" s="75">
        <f>MIN(N8:N16)</f>
        <v>6.8384999999999998</v>
      </c>
      <c r="O19" s="74"/>
      <c r="P19" s="75">
        <f>MIN(P8:P16)</f>
        <v>8.9161999999999999</v>
      </c>
      <c r="Q19" s="74"/>
      <c r="R19" s="75">
        <f>MIN(R8:R16)</f>
        <v>7.3891</v>
      </c>
      <c r="S19" s="76"/>
    </row>
    <row r="20" spans="1:19" ht="15" thickBot="1" x14ac:dyDescent="0.35">
      <c r="A20" s="77" t="s">
        <v>29</v>
      </c>
      <c r="B20" s="78"/>
      <c r="C20" s="78"/>
      <c r="D20" s="79">
        <f>MAX(D8:D16)</f>
        <v>18.422999999999998</v>
      </c>
      <c r="E20" s="78"/>
      <c r="F20" s="79">
        <f>MAX(F8:F16)</f>
        <v>32.490600000000001</v>
      </c>
      <c r="G20" s="78"/>
      <c r="H20" s="79">
        <f>MAX(H8:H16)</f>
        <v>54.620399999999997</v>
      </c>
      <c r="I20" s="78"/>
      <c r="J20" s="79">
        <f>MAX(J8:J16)</f>
        <v>71.872200000000007</v>
      </c>
      <c r="K20" s="78"/>
      <c r="L20" s="79">
        <f>MAX(L8:L16)</f>
        <v>27.769600000000001</v>
      </c>
      <c r="M20" s="78"/>
      <c r="N20" s="79">
        <f>MAX(N8:N16)</f>
        <v>19.634799999999998</v>
      </c>
      <c r="O20" s="78"/>
      <c r="P20" s="79">
        <f>MAX(P8:P16)</f>
        <v>14.155900000000001</v>
      </c>
      <c r="Q20" s="78"/>
      <c r="R20" s="79">
        <f>MAX(R8:R16)</f>
        <v>31.714500000000001</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1601</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808</v>
      </c>
      <c r="B8" s="64">
        <f>VLOOKUP($A8,'Return Data'!$B$7:$R$2843,3,0)</f>
        <v>44302</v>
      </c>
      <c r="C8" s="65">
        <f>VLOOKUP($A8,'Return Data'!$B$7:$R$2843,4,0)</f>
        <v>271.2878</v>
      </c>
      <c r="D8" s="65">
        <f>VLOOKUP($A8,'Return Data'!$B$7:$R$2843,5,0)</f>
        <v>-10.800599999999999</v>
      </c>
      <c r="E8" s="66">
        <f>RANK(D8,D$8:D$14,0)</f>
        <v>6</v>
      </c>
      <c r="F8" s="65">
        <f>VLOOKUP($A8,'Return Data'!$B$7:$R$2843,6,0)</f>
        <v>-2.7069000000000001</v>
      </c>
      <c r="G8" s="66">
        <f>RANK(F8,F$8:F$14,0)</f>
        <v>5</v>
      </c>
      <c r="H8" s="65">
        <f>VLOOKUP($A8,'Return Data'!$B$7:$R$2843,7,0)</f>
        <v>3.8E-3</v>
      </c>
      <c r="I8" s="66">
        <f>RANK(H8,H$8:H$14,0)</f>
        <v>5</v>
      </c>
      <c r="J8" s="65">
        <f>VLOOKUP($A8,'Return Data'!$B$7:$R$2843,8,0)</f>
        <v>5.0937000000000001</v>
      </c>
      <c r="K8" s="66">
        <f>RANK(J8,J$8:J$14,0)</f>
        <v>3</v>
      </c>
      <c r="L8" s="65">
        <f>VLOOKUP($A8,'Return Data'!$B$7:$R$2843,9,0)</f>
        <v>9.2933000000000003</v>
      </c>
      <c r="M8" s="66">
        <f>RANK(L8,L$8:L$14,0)</f>
        <v>4</v>
      </c>
      <c r="N8" s="65">
        <f>VLOOKUP($A8,'Return Data'!$B$7:$R$2843,10,0)</f>
        <v>2.8290999999999999</v>
      </c>
      <c r="O8" s="66">
        <f>RANK(N8,N$8:N$14,0)</f>
        <v>4</v>
      </c>
      <c r="P8" s="65">
        <f>VLOOKUP($A8,'Return Data'!$B$7:$R$2843,11,0)</f>
        <v>3.7101999999999999</v>
      </c>
      <c r="Q8" s="66">
        <f>RANK(P8,P$8:P$14,0)</f>
        <v>7</v>
      </c>
      <c r="R8" s="65">
        <f>VLOOKUP($A8,'Return Data'!$B$7:$R$2843,12,0)</f>
        <v>4.5189000000000004</v>
      </c>
      <c r="S8" s="66">
        <f>RANK(R8,R$8:R$14,0)</f>
        <v>6</v>
      </c>
      <c r="T8" s="65">
        <f>VLOOKUP($A8,'Return Data'!$B$7:$R$2843,13,0)</f>
        <v>7.5717999999999996</v>
      </c>
      <c r="U8" s="66">
        <f>RANK(T8,T$8:T$14,0)</f>
        <v>5</v>
      </c>
      <c r="V8" s="65">
        <f>VLOOKUP($A8,'Return Data'!$B$7:$R$2843,17,0)</f>
        <v>7.7374999999999998</v>
      </c>
      <c r="W8" s="66">
        <f>RANK(V8,V$8:V$14,0)</f>
        <v>4</v>
      </c>
      <c r="X8" s="65">
        <f>VLOOKUP($A8,'Return Data'!$B$7:$R$2843,14,0)</f>
        <v>7.8788</v>
      </c>
      <c r="Y8" s="66">
        <f>RANK(X8,X$8:X$14,0)</f>
        <v>4</v>
      </c>
      <c r="Z8" s="65">
        <f>VLOOKUP($A8,'Return Data'!$B$7:$R$2843,16,0)</f>
        <v>8.6320999999999994</v>
      </c>
      <c r="AA8" s="67">
        <f>RANK(Z8,Z$8:Z$14,0)</f>
        <v>3</v>
      </c>
    </row>
    <row r="9" spans="1:27" x14ac:dyDescent="0.3">
      <c r="A9" s="63" t="s">
        <v>810</v>
      </c>
      <c r="B9" s="64">
        <f>VLOOKUP($A9,'Return Data'!$B$7:$R$2843,3,0)</f>
        <v>44302</v>
      </c>
      <c r="C9" s="65">
        <f>VLOOKUP($A9,'Return Data'!$B$7:$R$2843,4,0)</f>
        <v>33.291699999999999</v>
      </c>
      <c r="D9" s="65">
        <f>VLOOKUP($A9,'Return Data'!$B$7:$R$2843,5,0)</f>
        <v>-0.87709999999999999</v>
      </c>
      <c r="E9" s="66">
        <f t="shared" ref="E9:E14" si="0">RANK(D9,D$8:D$14,0)</f>
        <v>1</v>
      </c>
      <c r="F9" s="65">
        <f>VLOOKUP($A9,'Return Data'!$B$7:$R$2843,6,0)</f>
        <v>2.1932999999999998</v>
      </c>
      <c r="G9" s="66">
        <f t="shared" ref="G9:G14" si="1">RANK(F9,F$8:F$14,0)</f>
        <v>1</v>
      </c>
      <c r="H9" s="65">
        <f>VLOOKUP($A9,'Return Data'!$B$7:$R$2843,7,0)</f>
        <v>3.6204999999999998</v>
      </c>
      <c r="I9" s="66">
        <f t="shared" ref="I9:I14" si="2">RANK(H9,H$8:H$14,0)</f>
        <v>1</v>
      </c>
      <c r="J9" s="65">
        <f>VLOOKUP($A9,'Return Data'!$B$7:$R$2843,8,0)</f>
        <v>4.2150999999999996</v>
      </c>
      <c r="K9" s="66">
        <f t="shared" ref="K9:K14" si="3">RANK(J9,J$8:J$14,0)</f>
        <v>4</v>
      </c>
      <c r="L9" s="65">
        <f>VLOOKUP($A9,'Return Data'!$B$7:$R$2843,9,0)</f>
        <v>4.9687000000000001</v>
      </c>
      <c r="M9" s="66">
        <f t="shared" ref="M9:M14" si="4">RANK(L9,L$8:L$14,0)</f>
        <v>7</v>
      </c>
      <c r="N9" s="65">
        <f>VLOOKUP($A9,'Return Data'!$B$7:$R$2843,10,0)</f>
        <v>3.3972000000000002</v>
      </c>
      <c r="O9" s="66">
        <f t="shared" ref="O9:O14" si="5">RANK(N9,N$8:N$14,0)</f>
        <v>2</v>
      </c>
      <c r="P9" s="65">
        <f>VLOOKUP($A9,'Return Data'!$B$7:$R$2843,11,0)</f>
        <v>4.4080000000000004</v>
      </c>
      <c r="Q9" s="66">
        <f t="shared" ref="Q9:Q14" si="6">RANK(P9,P$8:P$14,0)</f>
        <v>4</v>
      </c>
      <c r="R9" s="65">
        <f>VLOOKUP($A9,'Return Data'!$B$7:$R$2843,12,0)</f>
        <v>5.0010000000000003</v>
      </c>
      <c r="S9" s="66">
        <f t="shared" ref="S9:S14" si="7">RANK(R9,R$8:R$14,0)</f>
        <v>5</v>
      </c>
      <c r="T9" s="65">
        <f>VLOOKUP($A9,'Return Data'!$B$7:$R$2843,13,0)</f>
        <v>6.1468999999999996</v>
      </c>
      <c r="U9" s="66">
        <f t="shared" ref="U9:U14" si="8">RANK(T9,T$8:T$14,0)</f>
        <v>7</v>
      </c>
      <c r="V9" s="65">
        <f>VLOOKUP($A9,'Return Data'!$B$7:$R$2843,17,0)</f>
        <v>6.7122000000000002</v>
      </c>
      <c r="W9" s="66">
        <f t="shared" ref="W9:W13" si="9">RANK(V9,V$8:V$14,0)</f>
        <v>6</v>
      </c>
      <c r="X9" s="65">
        <f>VLOOKUP($A9,'Return Data'!$B$7:$R$2843,14,0)</f>
        <v>6.9687000000000001</v>
      </c>
      <c r="Y9" s="66">
        <f t="shared" ref="Y9:Y13" si="10">RANK(X9,X$8:X$14,0)</f>
        <v>5</v>
      </c>
      <c r="Z9" s="65">
        <f>VLOOKUP($A9,'Return Data'!$B$7:$R$2843,16,0)</f>
        <v>7.1459000000000001</v>
      </c>
      <c r="AA9" s="67">
        <f t="shared" ref="AA9:AA14" si="11">RANK(Z9,Z$8:Z$14,0)</f>
        <v>7</v>
      </c>
    </row>
    <row r="10" spans="1:27" x14ac:dyDescent="0.3">
      <c r="A10" s="63" t="s">
        <v>812</v>
      </c>
      <c r="B10" s="64">
        <f>VLOOKUP($A10,'Return Data'!$B$7:$R$2843,3,0)</f>
        <v>44302</v>
      </c>
      <c r="C10" s="65">
        <f>VLOOKUP($A10,'Return Data'!$B$7:$R$2843,4,0)</f>
        <v>38.377800000000001</v>
      </c>
      <c r="D10" s="65">
        <f>VLOOKUP($A10,'Return Data'!$B$7:$R$2843,5,0)</f>
        <v>-8.2723999999999993</v>
      </c>
      <c r="E10" s="66">
        <f t="shared" si="0"/>
        <v>5</v>
      </c>
      <c r="F10" s="65">
        <f>VLOOKUP($A10,'Return Data'!$B$7:$R$2843,6,0)</f>
        <v>0.97499999999999998</v>
      </c>
      <c r="G10" s="66">
        <f t="shared" si="1"/>
        <v>3</v>
      </c>
      <c r="H10" s="65">
        <f>VLOOKUP($A10,'Return Data'!$B$7:$R$2843,7,0)</f>
        <v>1.9028</v>
      </c>
      <c r="I10" s="66">
        <f t="shared" si="2"/>
        <v>3</v>
      </c>
      <c r="J10" s="65">
        <f>VLOOKUP($A10,'Return Data'!$B$7:$R$2843,8,0)</f>
        <v>5.1832000000000003</v>
      </c>
      <c r="K10" s="66">
        <f t="shared" si="3"/>
        <v>2</v>
      </c>
      <c r="L10" s="65">
        <f>VLOOKUP($A10,'Return Data'!$B$7:$R$2843,9,0)</f>
        <v>9.3979999999999997</v>
      </c>
      <c r="M10" s="66">
        <f t="shared" si="4"/>
        <v>3</v>
      </c>
      <c r="N10" s="65">
        <f>VLOOKUP($A10,'Return Data'!$B$7:$R$2843,10,0)</f>
        <v>3.0188999999999999</v>
      </c>
      <c r="O10" s="66">
        <f t="shared" si="5"/>
        <v>3</v>
      </c>
      <c r="P10" s="65">
        <f>VLOOKUP($A10,'Return Data'!$B$7:$R$2843,11,0)</f>
        <v>5.1322000000000001</v>
      </c>
      <c r="Q10" s="66">
        <f t="shared" si="6"/>
        <v>1</v>
      </c>
      <c r="R10" s="65">
        <f>VLOOKUP($A10,'Return Data'!$B$7:$R$2843,12,0)</f>
        <v>5.9451000000000001</v>
      </c>
      <c r="S10" s="66">
        <f t="shared" si="7"/>
        <v>2</v>
      </c>
      <c r="T10" s="65">
        <f>VLOOKUP($A10,'Return Data'!$B$7:$R$2843,13,0)</f>
        <v>8.6761999999999997</v>
      </c>
      <c r="U10" s="66">
        <f t="shared" si="8"/>
        <v>4</v>
      </c>
      <c r="V10" s="65">
        <f>VLOOKUP($A10,'Return Data'!$B$7:$R$2843,17,0)</f>
        <v>8.1425000000000001</v>
      </c>
      <c r="W10" s="66">
        <f t="shared" si="9"/>
        <v>3</v>
      </c>
      <c r="X10" s="65">
        <f>VLOOKUP($A10,'Return Data'!$B$7:$R$2843,14,0)</f>
        <v>7.9904999999999999</v>
      </c>
      <c r="Y10" s="66">
        <f t="shared" si="10"/>
        <v>3</v>
      </c>
      <c r="Z10" s="65">
        <f>VLOOKUP($A10,'Return Data'!$B$7:$R$2843,16,0)</f>
        <v>8.4197000000000006</v>
      </c>
      <c r="AA10" s="67">
        <f t="shared" si="11"/>
        <v>4</v>
      </c>
    </row>
    <row r="11" spans="1:27" x14ac:dyDescent="0.3">
      <c r="A11" s="63" t="s">
        <v>814</v>
      </c>
      <c r="B11" s="64">
        <f>VLOOKUP($A11,'Return Data'!$B$7:$R$2843,3,0)</f>
        <v>44302</v>
      </c>
      <c r="C11" s="65">
        <f>VLOOKUP($A11,'Return Data'!$B$7:$R$2843,4,0)</f>
        <v>344.55610000000001</v>
      </c>
      <c r="D11" s="65">
        <f>VLOOKUP($A11,'Return Data'!$B$7:$R$2843,5,0)</f>
        <v>-2.9447000000000001</v>
      </c>
      <c r="E11" s="66">
        <f t="shared" si="0"/>
        <v>3</v>
      </c>
      <c r="F11" s="65">
        <f>VLOOKUP($A11,'Return Data'!$B$7:$R$2843,6,0)</f>
        <v>1.931</v>
      </c>
      <c r="G11" s="66">
        <f t="shared" si="1"/>
        <v>2</v>
      </c>
      <c r="H11" s="65">
        <f>VLOOKUP($A11,'Return Data'!$B$7:$R$2843,7,0)</f>
        <v>2.4361000000000002</v>
      </c>
      <c r="I11" s="66">
        <f t="shared" si="2"/>
        <v>2</v>
      </c>
      <c r="J11" s="65">
        <f>VLOOKUP($A11,'Return Data'!$B$7:$R$2843,8,0)</f>
        <v>1.9721</v>
      </c>
      <c r="K11" s="66">
        <f t="shared" si="3"/>
        <v>7</v>
      </c>
      <c r="L11" s="65">
        <f>VLOOKUP($A11,'Return Data'!$B$7:$R$2843,9,0)</f>
        <v>5.4943999999999997</v>
      </c>
      <c r="M11" s="66">
        <f t="shared" si="4"/>
        <v>6</v>
      </c>
      <c r="N11" s="65">
        <f>VLOOKUP($A11,'Return Data'!$B$7:$R$2843,10,0)</f>
        <v>0.98870000000000002</v>
      </c>
      <c r="O11" s="66">
        <f t="shared" si="5"/>
        <v>6</v>
      </c>
      <c r="P11" s="65">
        <f>VLOOKUP($A11,'Return Data'!$B$7:$R$2843,11,0)</f>
        <v>4.9851999999999999</v>
      </c>
      <c r="Q11" s="66">
        <f t="shared" si="6"/>
        <v>2</v>
      </c>
      <c r="R11" s="65">
        <f>VLOOKUP($A11,'Return Data'!$B$7:$R$2843,12,0)</f>
        <v>6.1547999999999998</v>
      </c>
      <c r="S11" s="66">
        <f t="shared" si="7"/>
        <v>1</v>
      </c>
      <c r="T11" s="65">
        <f>VLOOKUP($A11,'Return Data'!$B$7:$R$2843,13,0)</f>
        <v>9.2495999999999992</v>
      </c>
      <c r="U11" s="66">
        <f t="shared" si="8"/>
        <v>3</v>
      </c>
      <c r="V11" s="65">
        <f>VLOOKUP($A11,'Return Data'!$B$7:$R$2843,17,0)</f>
        <v>8.6265000000000001</v>
      </c>
      <c r="W11" s="66">
        <f t="shared" si="9"/>
        <v>2</v>
      </c>
      <c r="X11" s="65">
        <f>VLOOKUP($A11,'Return Data'!$B$7:$R$2843,14,0)</f>
        <v>8.2881999999999998</v>
      </c>
      <c r="Y11" s="66">
        <f t="shared" si="10"/>
        <v>2</v>
      </c>
      <c r="Z11" s="65">
        <f>VLOOKUP($A11,'Return Data'!$B$7:$R$2843,16,0)</f>
        <v>8.8463999999999992</v>
      </c>
      <c r="AA11" s="67">
        <f t="shared" si="11"/>
        <v>1</v>
      </c>
    </row>
    <row r="12" spans="1:27" x14ac:dyDescent="0.3">
      <c r="A12" s="63" t="s">
        <v>815</v>
      </c>
      <c r="B12" s="64">
        <f>VLOOKUP($A12,'Return Data'!$B$7:$R$2843,3,0)</f>
        <v>44302</v>
      </c>
      <c r="C12" s="65">
        <f>VLOOKUP($A12,'Return Data'!$B$7:$R$2843,4,0)</f>
        <v>1161.3789999999999</v>
      </c>
      <c r="D12" s="65">
        <f>VLOOKUP($A12,'Return Data'!$B$7:$R$2843,5,0)</f>
        <v>-5.7126999999999999</v>
      </c>
      <c r="E12" s="66">
        <f t="shared" si="0"/>
        <v>4</v>
      </c>
      <c r="F12" s="65">
        <f>VLOOKUP($A12,'Return Data'!$B$7:$R$2843,6,0)</f>
        <v>-8.2965999999999998</v>
      </c>
      <c r="G12" s="66">
        <f t="shared" si="1"/>
        <v>7</v>
      </c>
      <c r="H12" s="65">
        <f>VLOOKUP($A12,'Return Data'!$B$7:$R$2843,7,0)</f>
        <v>-3.214</v>
      </c>
      <c r="I12" s="66">
        <f t="shared" si="2"/>
        <v>6</v>
      </c>
      <c r="J12" s="65">
        <f>VLOOKUP($A12,'Return Data'!$B$7:$R$2843,8,0)</f>
        <v>8.5280000000000005</v>
      </c>
      <c r="K12" s="66">
        <f t="shared" si="3"/>
        <v>1</v>
      </c>
      <c r="L12" s="65">
        <f>VLOOKUP($A12,'Return Data'!$B$7:$R$2843,9,0)</f>
        <v>17.3125</v>
      </c>
      <c r="M12" s="66">
        <f t="shared" si="4"/>
        <v>1</v>
      </c>
      <c r="N12" s="65">
        <f>VLOOKUP($A12,'Return Data'!$B$7:$R$2843,10,0)</f>
        <v>0.55710000000000004</v>
      </c>
      <c r="O12" s="66">
        <f t="shared" si="5"/>
        <v>7</v>
      </c>
      <c r="P12" s="65">
        <f>VLOOKUP($A12,'Return Data'!$B$7:$R$2843,11,0)</f>
        <v>3.8923000000000001</v>
      </c>
      <c r="Q12" s="66">
        <f t="shared" si="6"/>
        <v>5</v>
      </c>
      <c r="R12" s="65">
        <f>VLOOKUP($A12,'Return Data'!$B$7:$R$2843,12,0)</f>
        <v>5.0819999999999999</v>
      </c>
      <c r="S12" s="66">
        <f t="shared" si="7"/>
        <v>4</v>
      </c>
      <c r="T12" s="65">
        <f>VLOOKUP($A12,'Return Data'!$B$7:$R$2843,13,0)</f>
        <v>9.8071000000000002</v>
      </c>
      <c r="U12" s="66">
        <f t="shared" si="8"/>
        <v>1</v>
      </c>
      <c r="V12" s="65"/>
      <c r="W12" s="66"/>
      <c r="X12" s="65"/>
      <c r="Y12" s="66"/>
      <c r="Z12" s="65">
        <f>VLOOKUP($A12,'Return Data'!$B$7:$R$2843,16,0)</f>
        <v>8.0774000000000008</v>
      </c>
      <c r="AA12" s="67">
        <f t="shared" si="11"/>
        <v>6</v>
      </c>
    </row>
    <row r="13" spans="1:27" x14ac:dyDescent="0.3">
      <c r="A13" s="63" t="s">
        <v>818</v>
      </c>
      <c r="B13" s="64">
        <f>VLOOKUP($A13,'Return Data'!$B$7:$R$2843,3,0)</f>
        <v>44302</v>
      </c>
      <c r="C13" s="65">
        <f>VLOOKUP($A13,'Return Data'!$B$7:$R$2843,4,0)</f>
        <v>36.044600000000003</v>
      </c>
      <c r="D13" s="65">
        <f>VLOOKUP($A13,'Return Data'!$B$7:$R$2843,5,0)</f>
        <v>-21.5564</v>
      </c>
      <c r="E13" s="66">
        <f t="shared" si="0"/>
        <v>7</v>
      </c>
      <c r="F13" s="65">
        <f>VLOOKUP($A13,'Return Data'!$B$7:$R$2843,6,0)</f>
        <v>-7.7148000000000003</v>
      </c>
      <c r="G13" s="66">
        <f t="shared" si="1"/>
        <v>6</v>
      </c>
      <c r="H13" s="65">
        <f>VLOOKUP($A13,'Return Data'!$B$7:$R$2843,7,0)</f>
        <v>-3.9174000000000002</v>
      </c>
      <c r="I13" s="66">
        <f t="shared" si="2"/>
        <v>7</v>
      </c>
      <c r="J13" s="65">
        <f>VLOOKUP($A13,'Return Data'!$B$7:$R$2843,8,0)</f>
        <v>3.5878000000000001</v>
      </c>
      <c r="K13" s="66">
        <f t="shared" si="3"/>
        <v>6</v>
      </c>
      <c r="L13" s="65">
        <f>VLOOKUP($A13,'Return Data'!$B$7:$R$2843,9,0)</f>
        <v>10.7262</v>
      </c>
      <c r="M13" s="66">
        <f t="shared" si="4"/>
        <v>2</v>
      </c>
      <c r="N13" s="65">
        <f>VLOOKUP($A13,'Return Data'!$B$7:$R$2843,10,0)</f>
        <v>2.7202000000000002</v>
      </c>
      <c r="O13" s="66">
        <f t="shared" si="5"/>
        <v>5</v>
      </c>
      <c r="P13" s="65">
        <f>VLOOKUP($A13,'Return Data'!$B$7:$R$2843,11,0)</f>
        <v>4.5347</v>
      </c>
      <c r="Q13" s="66">
        <f t="shared" si="6"/>
        <v>3</v>
      </c>
      <c r="R13" s="65">
        <f>VLOOKUP($A13,'Return Data'!$B$7:$R$2843,12,0)</f>
        <v>5.1455000000000002</v>
      </c>
      <c r="S13" s="66">
        <f t="shared" si="7"/>
        <v>3</v>
      </c>
      <c r="T13" s="65">
        <f>VLOOKUP($A13,'Return Data'!$B$7:$R$2843,13,0)</f>
        <v>9.7401999999999997</v>
      </c>
      <c r="U13" s="66">
        <f t="shared" si="8"/>
        <v>2</v>
      </c>
      <c r="V13" s="65">
        <f>VLOOKUP($A13,'Return Data'!$B$7:$R$2843,17,0)</f>
        <v>9.2447999999999997</v>
      </c>
      <c r="W13" s="66">
        <f t="shared" si="9"/>
        <v>1</v>
      </c>
      <c r="X13" s="65">
        <f>VLOOKUP($A13,'Return Data'!$B$7:$R$2843,14,0)</f>
        <v>8.5235000000000003</v>
      </c>
      <c r="Y13" s="66">
        <f t="shared" si="10"/>
        <v>1</v>
      </c>
      <c r="Z13" s="65">
        <f>VLOOKUP($A13,'Return Data'!$B$7:$R$2843,16,0)</f>
        <v>8.6388999999999996</v>
      </c>
      <c r="AA13" s="67">
        <f t="shared" si="11"/>
        <v>2</v>
      </c>
    </row>
    <row r="14" spans="1:27" x14ac:dyDescent="0.3">
      <c r="A14" s="63" t="s">
        <v>819</v>
      </c>
      <c r="B14" s="64">
        <f>VLOOKUP($A14,'Return Data'!$B$7:$R$2843,3,0)</f>
        <v>44302</v>
      </c>
      <c r="C14" s="65">
        <f>VLOOKUP($A14,'Return Data'!$B$7:$R$2843,4,0)</f>
        <v>1211.7665</v>
      </c>
      <c r="D14" s="65">
        <f>VLOOKUP($A14,'Return Data'!$B$7:$R$2843,5,0)</f>
        <v>-2.3311999999999999</v>
      </c>
      <c r="E14" s="66">
        <f t="shared" si="0"/>
        <v>2</v>
      </c>
      <c r="F14" s="65">
        <f>VLOOKUP($A14,'Return Data'!$B$7:$R$2843,6,0)</f>
        <v>0.44879999999999998</v>
      </c>
      <c r="G14" s="66">
        <f t="shared" si="1"/>
        <v>4</v>
      </c>
      <c r="H14" s="65">
        <f>VLOOKUP($A14,'Return Data'!$B$7:$R$2843,7,0)</f>
        <v>1.3158000000000001</v>
      </c>
      <c r="I14" s="66">
        <f t="shared" si="2"/>
        <v>4</v>
      </c>
      <c r="J14" s="65">
        <f>VLOOKUP($A14,'Return Data'!$B$7:$R$2843,8,0)</f>
        <v>4.1623999999999999</v>
      </c>
      <c r="K14" s="66">
        <f t="shared" si="3"/>
        <v>5</v>
      </c>
      <c r="L14" s="65">
        <f>VLOOKUP($A14,'Return Data'!$B$7:$R$2843,9,0)</f>
        <v>7.5297000000000001</v>
      </c>
      <c r="M14" s="66">
        <f t="shared" si="4"/>
        <v>5</v>
      </c>
      <c r="N14" s="65">
        <f>VLOOKUP($A14,'Return Data'!$B$7:$R$2843,10,0)</f>
        <v>3.7995999999999999</v>
      </c>
      <c r="O14" s="66">
        <f t="shared" si="5"/>
        <v>1</v>
      </c>
      <c r="P14" s="65">
        <f>VLOOKUP($A14,'Return Data'!$B$7:$R$2843,11,0)</f>
        <v>3.8668999999999998</v>
      </c>
      <c r="Q14" s="66">
        <f t="shared" si="6"/>
        <v>6</v>
      </c>
      <c r="R14" s="65">
        <f>VLOOKUP($A14,'Return Data'!$B$7:$R$2843,12,0)</f>
        <v>4.2291999999999996</v>
      </c>
      <c r="S14" s="66">
        <f t="shared" si="7"/>
        <v>7</v>
      </c>
      <c r="T14" s="65">
        <f>VLOOKUP($A14,'Return Data'!$B$7:$R$2843,13,0)</f>
        <v>7.0359999999999996</v>
      </c>
      <c r="U14" s="66">
        <f t="shared" si="8"/>
        <v>6</v>
      </c>
      <c r="V14" s="65">
        <f>VLOOKUP($A14,'Return Data'!$B$7:$R$2843,17,0)</f>
        <v>7.7324999999999999</v>
      </c>
      <c r="W14" s="66">
        <f t="shared" ref="W14" si="12">RANK(V14,V$8:V$14,0)</f>
        <v>5</v>
      </c>
      <c r="X14" s="65"/>
      <c r="Y14" s="66"/>
      <c r="Z14" s="65">
        <f>VLOOKUP($A14,'Return Data'!$B$7:$R$2843,16,0)</f>
        <v>8.1106999999999996</v>
      </c>
      <c r="AA14" s="67">
        <f t="shared" si="11"/>
        <v>5</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-7.4992999999999999</v>
      </c>
      <c r="E16" s="74"/>
      <c r="F16" s="75">
        <f>AVERAGE(F8:F14)</f>
        <v>-1.8814571428571427</v>
      </c>
      <c r="G16" s="74"/>
      <c r="H16" s="75">
        <f>AVERAGE(H8:H14)</f>
        <v>0.30679999999999996</v>
      </c>
      <c r="I16" s="74"/>
      <c r="J16" s="75">
        <f>AVERAGE(J8:J14)</f>
        <v>4.6774714285714287</v>
      </c>
      <c r="K16" s="74"/>
      <c r="L16" s="75">
        <f>AVERAGE(L8:L14)</f>
        <v>9.2461142857142846</v>
      </c>
      <c r="M16" s="74"/>
      <c r="N16" s="75">
        <f>AVERAGE(N8:N14)</f>
        <v>2.4729714285714288</v>
      </c>
      <c r="O16" s="74"/>
      <c r="P16" s="75">
        <f>AVERAGE(P8:P14)</f>
        <v>4.3613571428571429</v>
      </c>
      <c r="Q16" s="74"/>
      <c r="R16" s="75">
        <f>AVERAGE(R8:R14)</f>
        <v>5.1537857142857133</v>
      </c>
      <c r="S16" s="74"/>
      <c r="T16" s="75">
        <f>AVERAGE(T8:T14)</f>
        <v>8.3182571428571439</v>
      </c>
      <c r="U16" s="74"/>
      <c r="V16" s="75">
        <f>AVERAGE(V8:V14)</f>
        <v>8.0326666666666657</v>
      </c>
      <c r="W16" s="74"/>
      <c r="X16" s="75">
        <f>AVERAGE(X8:X14)</f>
        <v>7.9299400000000002</v>
      </c>
      <c r="Y16" s="74"/>
      <c r="Z16" s="75">
        <f>AVERAGE(Z8:Z14)</f>
        <v>8.2673000000000005</v>
      </c>
      <c r="AA16" s="76"/>
    </row>
    <row r="17" spans="1:27" x14ac:dyDescent="0.3">
      <c r="A17" s="73" t="s">
        <v>28</v>
      </c>
      <c r="B17" s="74"/>
      <c r="C17" s="74"/>
      <c r="D17" s="75">
        <f>MIN(D8:D14)</f>
        <v>-21.5564</v>
      </c>
      <c r="E17" s="74"/>
      <c r="F17" s="75">
        <f>MIN(F8:F14)</f>
        <v>-8.2965999999999998</v>
      </c>
      <c r="G17" s="74"/>
      <c r="H17" s="75">
        <f>MIN(H8:H14)</f>
        <v>-3.9174000000000002</v>
      </c>
      <c r="I17" s="74"/>
      <c r="J17" s="75">
        <f>MIN(J8:J14)</f>
        <v>1.9721</v>
      </c>
      <c r="K17" s="74"/>
      <c r="L17" s="75">
        <f>MIN(L8:L14)</f>
        <v>4.9687000000000001</v>
      </c>
      <c r="M17" s="74"/>
      <c r="N17" s="75">
        <f>MIN(N8:N14)</f>
        <v>0.55710000000000004</v>
      </c>
      <c r="O17" s="74"/>
      <c r="P17" s="75">
        <f>MIN(P8:P14)</f>
        <v>3.7101999999999999</v>
      </c>
      <c r="Q17" s="74"/>
      <c r="R17" s="75">
        <f>MIN(R8:R14)</f>
        <v>4.2291999999999996</v>
      </c>
      <c r="S17" s="74"/>
      <c r="T17" s="75">
        <f>MIN(T8:T14)</f>
        <v>6.1468999999999996</v>
      </c>
      <c r="U17" s="74"/>
      <c r="V17" s="75">
        <f>MIN(V8:V14)</f>
        <v>6.7122000000000002</v>
      </c>
      <c r="W17" s="74"/>
      <c r="X17" s="75">
        <f>MIN(X8:X14)</f>
        <v>6.9687000000000001</v>
      </c>
      <c r="Y17" s="74"/>
      <c r="Z17" s="75">
        <f>MIN(Z8:Z14)</f>
        <v>7.1459000000000001</v>
      </c>
      <c r="AA17" s="76"/>
    </row>
    <row r="18" spans="1:27" ht="15" thickBot="1" x14ac:dyDescent="0.35">
      <c r="A18" s="77" t="s">
        <v>29</v>
      </c>
      <c r="B18" s="78"/>
      <c r="C18" s="78"/>
      <c r="D18" s="79">
        <f>MAX(D8:D14)</f>
        <v>-0.87709999999999999</v>
      </c>
      <c r="E18" s="78"/>
      <c r="F18" s="79">
        <f>MAX(F8:F14)</f>
        <v>2.1932999999999998</v>
      </c>
      <c r="G18" s="78"/>
      <c r="H18" s="79">
        <f>MAX(H8:H14)</f>
        <v>3.6204999999999998</v>
      </c>
      <c r="I18" s="78"/>
      <c r="J18" s="79">
        <f>MAX(J8:J14)</f>
        <v>8.5280000000000005</v>
      </c>
      <c r="K18" s="78"/>
      <c r="L18" s="79">
        <f>MAX(L8:L14)</f>
        <v>17.3125</v>
      </c>
      <c r="M18" s="78"/>
      <c r="N18" s="79">
        <f>MAX(N8:N14)</f>
        <v>3.7995999999999999</v>
      </c>
      <c r="O18" s="78"/>
      <c r="P18" s="79">
        <f>MAX(P8:P14)</f>
        <v>5.1322000000000001</v>
      </c>
      <c r="Q18" s="78"/>
      <c r="R18" s="79">
        <f>MAX(R8:R14)</f>
        <v>6.1547999999999998</v>
      </c>
      <c r="S18" s="78"/>
      <c r="T18" s="79">
        <f>MAX(T8:T14)</f>
        <v>9.8071000000000002</v>
      </c>
      <c r="U18" s="78"/>
      <c r="V18" s="79">
        <f>MAX(V8:V14)</f>
        <v>9.2447999999999997</v>
      </c>
      <c r="W18" s="78"/>
      <c r="X18" s="79">
        <f>MAX(X8:X14)</f>
        <v>8.5235000000000003</v>
      </c>
      <c r="Y18" s="78"/>
      <c r="Z18" s="79">
        <f>MAX(Z8:Z14)</f>
        <v>8.8463999999999992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1602</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807</v>
      </c>
      <c r="B8" s="64">
        <f>VLOOKUP($A8,'Return Data'!$B$7:$R$2843,3,0)</f>
        <v>44302</v>
      </c>
      <c r="C8" s="65">
        <f>VLOOKUP($A8,'Return Data'!$B$7:$R$2843,4,0)</f>
        <v>266.39190000000002</v>
      </c>
      <c r="D8" s="65">
        <f>VLOOKUP($A8,'Return Data'!$B$7:$R$2843,5,0)</f>
        <v>-10.9443</v>
      </c>
      <c r="E8" s="66">
        <f>RANK(D8,D$8:D$14,0)</f>
        <v>6</v>
      </c>
      <c r="F8" s="65">
        <f>VLOOKUP($A8,'Return Data'!$B$7:$R$2843,6,0)</f>
        <v>-2.8559000000000001</v>
      </c>
      <c r="G8" s="66">
        <f>RANK(F8,F$8:F$14,0)</f>
        <v>5</v>
      </c>
      <c r="H8" s="65">
        <f>VLOOKUP($A8,'Return Data'!$B$7:$R$2843,7,0)</f>
        <v>-0.14480000000000001</v>
      </c>
      <c r="I8" s="66">
        <f>RANK(H8,H$8:H$14,0)</f>
        <v>5</v>
      </c>
      <c r="J8" s="65">
        <f>VLOOKUP($A8,'Return Data'!$B$7:$R$2843,8,0)</f>
        <v>4.9432999999999998</v>
      </c>
      <c r="K8" s="66">
        <f>RANK(J8,J$8:J$14,0)</f>
        <v>2</v>
      </c>
      <c r="L8" s="65">
        <f>VLOOKUP($A8,'Return Data'!$B$7:$R$2843,9,0)</f>
        <v>9.1426999999999996</v>
      </c>
      <c r="M8" s="66">
        <f>RANK(L8,L$8:L$14,0)</f>
        <v>4</v>
      </c>
      <c r="N8" s="65">
        <f>VLOOKUP($A8,'Return Data'!$B$7:$R$2843,10,0)</f>
        <v>2.6789000000000001</v>
      </c>
      <c r="O8" s="66">
        <f>RANK(N8,N$8:N$14,0)</f>
        <v>4</v>
      </c>
      <c r="P8" s="65">
        <f>VLOOKUP($A8,'Return Data'!$B$7:$R$2843,11,0)</f>
        <v>3.5476999999999999</v>
      </c>
      <c r="Q8" s="66">
        <f>RANK(P8,P$8:P$14,0)</f>
        <v>5</v>
      </c>
      <c r="R8" s="65">
        <f>VLOOKUP($A8,'Return Data'!$B$7:$R$2843,12,0)</f>
        <v>4.3502000000000001</v>
      </c>
      <c r="S8" s="66">
        <f>RANK(R8,R$8:R$14,0)</f>
        <v>5</v>
      </c>
      <c r="T8" s="65">
        <f>VLOOKUP($A8,'Return Data'!$B$7:$R$2843,13,0)</f>
        <v>7.3917000000000002</v>
      </c>
      <c r="U8" s="66">
        <f>RANK(T8,T$8:T$14,0)</f>
        <v>5</v>
      </c>
      <c r="V8" s="65">
        <f>VLOOKUP($A8,'Return Data'!$B$7:$R$2843,17,0)</f>
        <v>7.5292000000000003</v>
      </c>
      <c r="W8" s="66">
        <f>RANK(V8,V$8:V$14,0)</f>
        <v>4</v>
      </c>
      <c r="X8" s="65">
        <f>VLOOKUP($A8,'Return Data'!$B$7:$R$2843,14,0)</f>
        <v>7.6589999999999998</v>
      </c>
      <c r="Y8" s="66">
        <f>RANK(X8,X$8:X$14,0)</f>
        <v>3</v>
      </c>
      <c r="Z8" s="65">
        <f>VLOOKUP($A8,'Return Data'!$B$7:$R$2843,16,0)</f>
        <v>8.4553999999999991</v>
      </c>
      <c r="AA8" s="67">
        <f>RANK(Z8,Z$8:Z$14,0)</f>
        <v>1</v>
      </c>
    </row>
    <row r="9" spans="1:27" x14ac:dyDescent="0.3">
      <c r="A9" s="63" t="s">
        <v>809</v>
      </c>
      <c r="B9" s="64">
        <f>VLOOKUP($A9,'Return Data'!$B$7:$R$2843,3,0)</f>
        <v>44302</v>
      </c>
      <c r="C9" s="65">
        <f>VLOOKUP($A9,'Return Data'!$B$7:$R$2843,4,0)</f>
        <v>31.419799999999999</v>
      </c>
      <c r="D9" s="65">
        <f>VLOOKUP($A9,'Return Data'!$B$7:$R$2843,5,0)</f>
        <v>-1.5101</v>
      </c>
      <c r="E9" s="66">
        <f t="shared" ref="E9:E14" si="0">RANK(D9,D$8:D$14,0)</f>
        <v>1</v>
      </c>
      <c r="F9" s="65">
        <f>VLOOKUP($A9,'Return Data'!$B$7:$R$2843,6,0)</f>
        <v>1.5395000000000001</v>
      </c>
      <c r="G9" s="66">
        <f t="shared" ref="G9:G14" si="1">RANK(F9,F$8:F$14,0)</f>
        <v>1</v>
      </c>
      <c r="H9" s="65">
        <f>VLOOKUP($A9,'Return Data'!$B$7:$R$2843,7,0)</f>
        <v>2.9557000000000002</v>
      </c>
      <c r="I9" s="66">
        <f t="shared" ref="I9:I14" si="2">RANK(H9,H$8:H$14,0)</f>
        <v>1</v>
      </c>
      <c r="J9" s="65">
        <f>VLOOKUP($A9,'Return Data'!$B$7:$R$2843,8,0)</f>
        <v>3.5487000000000002</v>
      </c>
      <c r="K9" s="66">
        <f t="shared" ref="K9:K14" si="3">RANK(J9,J$8:J$14,0)</f>
        <v>4</v>
      </c>
      <c r="L9" s="65">
        <f>VLOOKUP($A9,'Return Data'!$B$7:$R$2843,9,0)</f>
        <v>4.3555000000000001</v>
      </c>
      <c r="M9" s="66">
        <f t="shared" ref="M9:M14" si="4">RANK(L9,L$8:L$14,0)</f>
        <v>7</v>
      </c>
      <c r="N9" s="65">
        <f>VLOOKUP($A9,'Return Data'!$B$7:$R$2843,10,0)</f>
        <v>2.8024</v>
      </c>
      <c r="O9" s="66">
        <f t="shared" ref="O9:O14" si="5">RANK(N9,N$8:N$14,0)</f>
        <v>2</v>
      </c>
      <c r="P9" s="65">
        <f>VLOOKUP($A9,'Return Data'!$B$7:$R$2843,11,0)</f>
        <v>3.7730000000000001</v>
      </c>
      <c r="Q9" s="66">
        <f t="shared" ref="Q9:Q14" si="6">RANK(P9,P$8:P$14,0)</f>
        <v>4</v>
      </c>
      <c r="R9" s="65">
        <f>VLOOKUP($A9,'Return Data'!$B$7:$R$2843,12,0)</f>
        <v>4.3094999999999999</v>
      </c>
      <c r="S9" s="66">
        <f t="shared" ref="S9:S14" si="7">RANK(R9,R$8:R$14,0)</f>
        <v>6</v>
      </c>
      <c r="T9" s="65">
        <f>VLOOKUP($A9,'Return Data'!$B$7:$R$2843,13,0)</f>
        <v>5.3941999999999997</v>
      </c>
      <c r="U9" s="66">
        <f t="shared" ref="U9:U14" si="8">RANK(T9,T$8:T$14,0)</f>
        <v>7</v>
      </c>
      <c r="V9" s="65">
        <f>VLOOKUP($A9,'Return Data'!$B$7:$R$2843,17,0)</f>
        <v>6.0439999999999996</v>
      </c>
      <c r="W9" s="66">
        <f t="shared" ref="W9:W11" si="9">RANK(V9,V$8:V$14,0)</f>
        <v>6</v>
      </c>
      <c r="X9" s="65">
        <f>VLOOKUP($A9,'Return Data'!$B$7:$R$2843,14,0)</f>
        <v>6.3371000000000004</v>
      </c>
      <c r="Y9" s="66">
        <f t="shared" ref="Y9:Y11" si="10">RANK(X9,X$8:X$14,0)</f>
        <v>5</v>
      </c>
      <c r="Z9" s="65">
        <f>VLOOKUP($A9,'Return Data'!$B$7:$R$2843,16,0)</f>
        <v>5.8929</v>
      </c>
      <c r="AA9" s="67">
        <f t="shared" ref="AA9:AA14" si="11">RANK(Z9,Z$8:Z$14,0)</f>
        <v>7</v>
      </c>
    </row>
    <row r="10" spans="1:27" x14ac:dyDescent="0.3">
      <c r="A10" s="63" t="s">
        <v>811</v>
      </c>
      <c r="B10" s="64">
        <f>VLOOKUP($A10,'Return Data'!$B$7:$R$2843,3,0)</f>
        <v>44302</v>
      </c>
      <c r="C10" s="65">
        <f>VLOOKUP($A10,'Return Data'!$B$7:$R$2843,4,0)</f>
        <v>37.993699999999997</v>
      </c>
      <c r="D10" s="65">
        <f>VLOOKUP($A10,'Return Data'!$B$7:$R$2843,5,0)</f>
        <v>-8.6440999999999999</v>
      </c>
      <c r="E10" s="66">
        <f t="shared" si="0"/>
        <v>5</v>
      </c>
      <c r="F10" s="65">
        <f>VLOOKUP($A10,'Return Data'!$B$7:$R$2843,6,0)</f>
        <v>0.6966</v>
      </c>
      <c r="G10" s="66">
        <f t="shared" si="1"/>
        <v>3</v>
      </c>
      <c r="H10" s="65">
        <f>VLOOKUP($A10,'Return Data'!$B$7:$R$2843,7,0)</f>
        <v>1.6474</v>
      </c>
      <c r="I10" s="66">
        <f t="shared" si="2"/>
        <v>3</v>
      </c>
      <c r="J10" s="65">
        <f>VLOOKUP($A10,'Return Data'!$B$7:$R$2843,8,0)</f>
        <v>4.9280999999999997</v>
      </c>
      <c r="K10" s="66">
        <f t="shared" si="3"/>
        <v>3</v>
      </c>
      <c r="L10" s="65">
        <f>VLOOKUP($A10,'Return Data'!$B$7:$R$2843,9,0)</f>
        <v>9.1442999999999994</v>
      </c>
      <c r="M10" s="66">
        <f t="shared" si="4"/>
        <v>3</v>
      </c>
      <c r="N10" s="65">
        <f>VLOOKUP($A10,'Return Data'!$B$7:$R$2843,10,0)</f>
        <v>2.7669000000000001</v>
      </c>
      <c r="O10" s="66">
        <f t="shared" si="5"/>
        <v>3</v>
      </c>
      <c r="P10" s="65">
        <f>VLOOKUP($A10,'Return Data'!$B$7:$R$2843,11,0)</f>
        <v>4.8753000000000002</v>
      </c>
      <c r="Q10" s="66">
        <f t="shared" si="6"/>
        <v>1</v>
      </c>
      <c r="R10" s="65">
        <f>VLOOKUP($A10,'Return Data'!$B$7:$R$2843,12,0)</f>
        <v>5.6836000000000002</v>
      </c>
      <c r="S10" s="66">
        <f t="shared" si="7"/>
        <v>1</v>
      </c>
      <c r="T10" s="65">
        <f>VLOOKUP($A10,'Return Data'!$B$7:$R$2843,13,0)</f>
        <v>8.4227000000000007</v>
      </c>
      <c r="U10" s="66">
        <f t="shared" si="8"/>
        <v>4</v>
      </c>
      <c r="V10" s="65">
        <f>VLOOKUP($A10,'Return Data'!$B$7:$R$2843,17,0)</f>
        <v>7.9355000000000002</v>
      </c>
      <c r="W10" s="66">
        <f t="shared" si="9"/>
        <v>2</v>
      </c>
      <c r="X10" s="65">
        <f>VLOOKUP($A10,'Return Data'!$B$7:$R$2843,14,0)</f>
        <v>7.7957999999999998</v>
      </c>
      <c r="Y10" s="66">
        <f t="shared" si="10"/>
        <v>2</v>
      </c>
      <c r="Z10" s="65">
        <f>VLOOKUP($A10,'Return Data'!$B$7:$R$2843,16,0)</f>
        <v>8.1628000000000007</v>
      </c>
      <c r="AA10" s="67">
        <f t="shared" si="11"/>
        <v>2</v>
      </c>
    </row>
    <row r="11" spans="1:27" x14ac:dyDescent="0.3">
      <c r="A11" s="63" t="s">
        <v>813</v>
      </c>
      <c r="B11" s="64">
        <f>VLOOKUP($A11,'Return Data'!$B$7:$R$2843,3,0)</f>
        <v>44302</v>
      </c>
      <c r="C11" s="65">
        <f>VLOOKUP($A11,'Return Data'!$B$7:$R$2843,4,0)</f>
        <v>324.49770000000001</v>
      </c>
      <c r="D11" s="65">
        <f>VLOOKUP($A11,'Return Data'!$B$7:$R$2843,5,0)</f>
        <v>-3.6665000000000001</v>
      </c>
      <c r="E11" s="66">
        <f t="shared" si="0"/>
        <v>3</v>
      </c>
      <c r="F11" s="65">
        <f>VLOOKUP($A11,'Return Data'!$B$7:$R$2843,6,0)</f>
        <v>1.2093</v>
      </c>
      <c r="G11" s="66">
        <f t="shared" si="1"/>
        <v>2</v>
      </c>
      <c r="H11" s="65">
        <f>VLOOKUP($A11,'Return Data'!$B$7:$R$2843,7,0)</f>
        <v>1.7135</v>
      </c>
      <c r="I11" s="66">
        <f t="shared" si="2"/>
        <v>2</v>
      </c>
      <c r="J11" s="65">
        <f>VLOOKUP($A11,'Return Data'!$B$7:$R$2843,8,0)</f>
        <v>1.2513000000000001</v>
      </c>
      <c r="K11" s="66">
        <f t="shared" si="3"/>
        <v>7</v>
      </c>
      <c r="L11" s="65">
        <f>VLOOKUP($A11,'Return Data'!$B$7:$R$2843,9,0)</f>
        <v>4.7706999999999997</v>
      </c>
      <c r="M11" s="66">
        <f t="shared" si="4"/>
        <v>6</v>
      </c>
      <c r="N11" s="65">
        <f>VLOOKUP($A11,'Return Data'!$B$7:$R$2843,10,0)</f>
        <v>0.26729999999999998</v>
      </c>
      <c r="O11" s="66">
        <f t="shared" si="5"/>
        <v>6</v>
      </c>
      <c r="P11" s="65">
        <f>VLOOKUP($A11,'Return Data'!$B$7:$R$2843,11,0)</f>
        <v>4.2487000000000004</v>
      </c>
      <c r="Q11" s="66">
        <f t="shared" si="6"/>
        <v>2</v>
      </c>
      <c r="R11" s="65">
        <f>VLOOKUP($A11,'Return Data'!$B$7:$R$2843,12,0)</f>
        <v>5.4036999999999997</v>
      </c>
      <c r="S11" s="66">
        <f t="shared" si="7"/>
        <v>2</v>
      </c>
      <c r="T11" s="65">
        <f>VLOOKUP($A11,'Return Data'!$B$7:$R$2843,13,0)</f>
        <v>8.4642999999999997</v>
      </c>
      <c r="U11" s="66">
        <f t="shared" si="8"/>
        <v>3</v>
      </c>
      <c r="V11" s="65">
        <f>VLOOKUP($A11,'Return Data'!$B$7:$R$2843,17,0)</f>
        <v>7.8335999999999997</v>
      </c>
      <c r="W11" s="66">
        <f t="shared" si="9"/>
        <v>3</v>
      </c>
      <c r="X11" s="65">
        <f>VLOOKUP($A11,'Return Data'!$B$7:$R$2843,14,0)</f>
        <v>7.4892000000000003</v>
      </c>
      <c r="Y11" s="66">
        <f t="shared" si="10"/>
        <v>4</v>
      </c>
      <c r="Z11" s="65">
        <f>VLOOKUP($A11,'Return Data'!$B$7:$R$2843,16,0)</f>
        <v>7.9314999999999998</v>
      </c>
      <c r="AA11" s="67">
        <f t="shared" si="11"/>
        <v>3</v>
      </c>
    </row>
    <row r="12" spans="1:27" x14ac:dyDescent="0.3">
      <c r="A12" s="63" t="s">
        <v>816</v>
      </c>
      <c r="B12" s="64">
        <f>VLOOKUP($A12,'Return Data'!$B$7:$R$2843,3,0)</f>
        <v>44302</v>
      </c>
      <c r="C12" s="65">
        <f>VLOOKUP($A12,'Return Data'!$B$7:$R$2843,4,0)</f>
        <v>1153.9417000000001</v>
      </c>
      <c r="D12" s="65">
        <f>VLOOKUP($A12,'Return Data'!$B$7:$R$2843,5,0)</f>
        <v>-6.1132</v>
      </c>
      <c r="E12" s="66">
        <f t="shared" si="0"/>
        <v>4</v>
      </c>
      <c r="F12" s="65">
        <f>VLOOKUP($A12,'Return Data'!$B$7:$R$2843,6,0)</f>
        <v>-8.6965000000000003</v>
      </c>
      <c r="G12" s="66">
        <f t="shared" si="1"/>
        <v>7</v>
      </c>
      <c r="H12" s="65">
        <f>VLOOKUP($A12,'Return Data'!$B$7:$R$2843,7,0)</f>
        <v>-3.6133000000000002</v>
      </c>
      <c r="I12" s="66">
        <f t="shared" si="2"/>
        <v>6</v>
      </c>
      <c r="J12" s="65">
        <f>VLOOKUP($A12,'Return Data'!$B$7:$R$2843,8,0)</f>
        <v>8.1266999999999996</v>
      </c>
      <c r="K12" s="66">
        <f t="shared" si="3"/>
        <v>1</v>
      </c>
      <c r="L12" s="65">
        <f>VLOOKUP($A12,'Return Data'!$B$7:$R$2843,9,0)</f>
        <v>16.904900000000001</v>
      </c>
      <c r="M12" s="66">
        <f t="shared" si="4"/>
        <v>1</v>
      </c>
      <c r="N12" s="65">
        <f>VLOOKUP($A12,'Return Data'!$B$7:$R$2843,10,0)</f>
        <v>0.15629999999999999</v>
      </c>
      <c r="O12" s="66">
        <f t="shared" si="5"/>
        <v>7</v>
      </c>
      <c r="P12" s="65">
        <f>VLOOKUP($A12,'Return Data'!$B$7:$R$2843,11,0)</f>
        <v>3.4845999999999999</v>
      </c>
      <c r="Q12" s="66">
        <f t="shared" si="6"/>
        <v>6</v>
      </c>
      <c r="R12" s="65">
        <f>VLOOKUP($A12,'Return Data'!$B$7:$R$2843,12,0)</f>
        <v>4.6672000000000002</v>
      </c>
      <c r="S12" s="66">
        <f t="shared" si="7"/>
        <v>4</v>
      </c>
      <c r="T12" s="65">
        <f>VLOOKUP($A12,'Return Data'!$B$7:$R$2843,13,0)</f>
        <v>9.3678000000000008</v>
      </c>
      <c r="U12" s="66">
        <f t="shared" si="8"/>
        <v>1</v>
      </c>
      <c r="V12" s="65"/>
      <c r="W12" s="66"/>
      <c r="X12" s="65"/>
      <c r="Y12" s="66"/>
      <c r="Z12" s="65">
        <f>VLOOKUP($A12,'Return Data'!$B$7:$R$2843,16,0)</f>
        <v>7.7175000000000002</v>
      </c>
      <c r="AA12" s="67">
        <f t="shared" si="11"/>
        <v>5</v>
      </c>
    </row>
    <row r="13" spans="1:27" x14ac:dyDescent="0.3">
      <c r="A13" s="63" t="s">
        <v>817</v>
      </c>
      <c r="B13" s="64">
        <f>VLOOKUP($A13,'Return Data'!$B$7:$R$2843,3,0)</f>
        <v>44302</v>
      </c>
      <c r="C13" s="65">
        <f>VLOOKUP($A13,'Return Data'!$B$7:$R$2843,4,0)</f>
        <v>34.707599999999999</v>
      </c>
      <c r="D13" s="65">
        <f>VLOOKUP($A13,'Return Data'!$B$7:$R$2843,5,0)</f>
        <v>-21.8611</v>
      </c>
      <c r="E13" s="66">
        <f t="shared" si="0"/>
        <v>7</v>
      </c>
      <c r="F13" s="65">
        <f>VLOOKUP($A13,'Return Data'!$B$7:$R$2843,6,0)</f>
        <v>-8.0380000000000003</v>
      </c>
      <c r="G13" s="66">
        <f t="shared" si="1"/>
        <v>6</v>
      </c>
      <c r="H13" s="65">
        <f>VLOOKUP($A13,'Return Data'!$B$7:$R$2843,7,0)</f>
        <v>-4.2481999999999998</v>
      </c>
      <c r="I13" s="66">
        <f t="shared" si="2"/>
        <v>7</v>
      </c>
      <c r="J13" s="65">
        <f>VLOOKUP($A13,'Return Data'!$B$7:$R$2843,8,0)</f>
        <v>3.2648000000000001</v>
      </c>
      <c r="K13" s="66">
        <f t="shared" si="3"/>
        <v>6</v>
      </c>
      <c r="L13" s="65">
        <f>VLOOKUP($A13,'Return Data'!$B$7:$R$2843,9,0)</f>
        <v>10.393700000000001</v>
      </c>
      <c r="M13" s="66">
        <f t="shared" si="4"/>
        <v>2</v>
      </c>
      <c r="N13" s="65">
        <f>VLOOKUP($A13,'Return Data'!$B$7:$R$2843,10,0)</f>
        <v>2.3784999999999998</v>
      </c>
      <c r="O13" s="66">
        <f t="shared" si="5"/>
        <v>5</v>
      </c>
      <c r="P13" s="65">
        <f>VLOOKUP($A13,'Return Data'!$B$7:$R$2843,11,0)</f>
        <v>4.1821999999999999</v>
      </c>
      <c r="Q13" s="66">
        <f t="shared" si="6"/>
        <v>3</v>
      </c>
      <c r="R13" s="65">
        <f>VLOOKUP($A13,'Return Data'!$B$7:$R$2843,12,0)</f>
        <v>4.7866999999999997</v>
      </c>
      <c r="S13" s="66">
        <f t="shared" si="7"/>
        <v>3</v>
      </c>
      <c r="T13" s="65">
        <f>VLOOKUP($A13,'Return Data'!$B$7:$R$2843,13,0)</f>
        <v>9.3632000000000009</v>
      </c>
      <c r="U13" s="66">
        <f t="shared" si="8"/>
        <v>2</v>
      </c>
      <c r="V13" s="65">
        <f>VLOOKUP($A13,'Return Data'!$B$7:$R$2843,17,0)</f>
        <v>8.8194999999999997</v>
      </c>
      <c r="W13" s="66">
        <f t="shared" ref="W13:W14" si="12">RANK(V13,V$8:V$14,0)</f>
        <v>1</v>
      </c>
      <c r="X13" s="65">
        <f>VLOOKUP($A13,'Return Data'!$B$7:$R$2843,14,0)</f>
        <v>8.0793999999999997</v>
      </c>
      <c r="Y13" s="66">
        <f t="shared" ref="Y13" si="13">RANK(X13,X$8:X$14,0)</f>
        <v>1</v>
      </c>
      <c r="Z13" s="65">
        <f>VLOOKUP($A13,'Return Data'!$B$7:$R$2843,16,0)</f>
        <v>7.7697000000000003</v>
      </c>
      <c r="AA13" s="67">
        <f t="shared" si="11"/>
        <v>4</v>
      </c>
    </row>
    <row r="14" spans="1:27" x14ac:dyDescent="0.3">
      <c r="A14" s="63" t="s">
        <v>820</v>
      </c>
      <c r="B14" s="64">
        <f>VLOOKUP($A14,'Return Data'!$B$7:$R$2843,3,0)</f>
        <v>44302</v>
      </c>
      <c r="C14" s="65">
        <f>VLOOKUP($A14,'Return Data'!$B$7:$R$2843,4,0)</f>
        <v>1183.2457999999999</v>
      </c>
      <c r="D14" s="65">
        <f>VLOOKUP($A14,'Return Data'!$B$7:$R$2843,5,0)</f>
        <v>-3.2017000000000002</v>
      </c>
      <c r="E14" s="66">
        <f t="shared" si="0"/>
        <v>2</v>
      </c>
      <c r="F14" s="65">
        <f>VLOOKUP($A14,'Return Data'!$B$7:$R$2843,6,0)</f>
        <v>-0.42180000000000001</v>
      </c>
      <c r="G14" s="66">
        <f t="shared" si="1"/>
        <v>4</v>
      </c>
      <c r="H14" s="65">
        <f>VLOOKUP($A14,'Return Data'!$B$7:$R$2843,7,0)</f>
        <v>0.44119999999999998</v>
      </c>
      <c r="I14" s="66">
        <f t="shared" si="2"/>
        <v>4</v>
      </c>
      <c r="J14" s="65">
        <f>VLOOKUP($A14,'Return Data'!$B$7:$R$2843,8,0)</f>
        <v>3.2831999999999999</v>
      </c>
      <c r="K14" s="66">
        <f t="shared" si="3"/>
        <v>5</v>
      </c>
      <c r="L14" s="65">
        <f>VLOOKUP($A14,'Return Data'!$B$7:$R$2843,9,0)</f>
        <v>6.6455000000000002</v>
      </c>
      <c r="M14" s="66">
        <f t="shared" si="4"/>
        <v>5</v>
      </c>
      <c r="N14" s="65">
        <f>VLOOKUP($A14,'Return Data'!$B$7:$R$2843,10,0)</f>
        <v>2.9123999999999999</v>
      </c>
      <c r="O14" s="66">
        <f t="shared" si="5"/>
        <v>1</v>
      </c>
      <c r="P14" s="65">
        <f>VLOOKUP($A14,'Return Data'!$B$7:$R$2843,11,0)</f>
        <v>2.9581</v>
      </c>
      <c r="Q14" s="66">
        <f t="shared" si="6"/>
        <v>7</v>
      </c>
      <c r="R14" s="65">
        <f>VLOOKUP($A14,'Return Data'!$B$7:$R$2843,12,0)</f>
        <v>3.2982</v>
      </c>
      <c r="S14" s="66">
        <f t="shared" si="7"/>
        <v>7</v>
      </c>
      <c r="T14" s="65">
        <f>VLOOKUP($A14,'Return Data'!$B$7:$R$2843,13,0)</f>
        <v>6.0575999999999999</v>
      </c>
      <c r="U14" s="66">
        <f t="shared" si="8"/>
        <v>6</v>
      </c>
      <c r="V14" s="65">
        <f>VLOOKUP($A14,'Return Data'!$B$7:$R$2843,17,0)</f>
        <v>6.7201000000000004</v>
      </c>
      <c r="W14" s="66">
        <f t="shared" si="12"/>
        <v>5</v>
      </c>
      <c r="X14" s="65"/>
      <c r="Y14" s="66"/>
      <c r="Z14" s="65">
        <f>VLOOKUP($A14,'Return Data'!$B$7:$R$2843,16,0)</f>
        <v>7.0702999999999996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-7.9915714285714285</v>
      </c>
      <c r="E16" s="74"/>
      <c r="F16" s="75">
        <f>AVERAGE(F8:F14)</f>
        <v>-2.3666857142857149</v>
      </c>
      <c r="G16" s="74"/>
      <c r="H16" s="75">
        <f>AVERAGE(H8:H14)</f>
        <v>-0.17835714285714283</v>
      </c>
      <c r="I16" s="74"/>
      <c r="J16" s="75">
        <f>AVERAGE(J8:J14)</f>
        <v>4.1923000000000004</v>
      </c>
      <c r="K16" s="74"/>
      <c r="L16" s="75">
        <f>AVERAGE(L8:L14)</f>
        <v>8.7653285714285722</v>
      </c>
      <c r="M16" s="74"/>
      <c r="N16" s="75">
        <f>AVERAGE(N8:N14)</f>
        <v>1.9946714285714287</v>
      </c>
      <c r="O16" s="74"/>
      <c r="P16" s="75">
        <f>AVERAGE(P8:P14)</f>
        <v>3.8670857142857145</v>
      </c>
      <c r="Q16" s="74"/>
      <c r="R16" s="75">
        <f>AVERAGE(R8:R14)</f>
        <v>4.6427285714285711</v>
      </c>
      <c r="S16" s="74"/>
      <c r="T16" s="75">
        <f>AVERAGE(T8:T14)</f>
        <v>7.780214285714286</v>
      </c>
      <c r="U16" s="74"/>
      <c r="V16" s="75">
        <f>AVERAGE(V8:V14)</f>
        <v>7.4803166666666669</v>
      </c>
      <c r="W16" s="74"/>
      <c r="X16" s="75">
        <f>AVERAGE(X8:X14)</f>
        <v>7.4721000000000002</v>
      </c>
      <c r="Y16" s="74"/>
      <c r="Z16" s="75">
        <f>AVERAGE(Z8:Z14)</f>
        <v>7.5714428571428574</v>
      </c>
      <c r="AA16" s="76"/>
    </row>
    <row r="17" spans="1:27" x14ac:dyDescent="0.3">
      <c r="A17" s="73" t="s">
        <v>28</v>
      </c>
      <c r="B17" s="74"/>
      <c r="C17" s="74"/>
      <c r="D17" s="75">
        <f>MIN(D8:D14)</f>
        <v>-21.8611</v>
      </c>
      <c r="E17" s="74"/>
      <c r="F17" s="75">
        <f>MIN(F8:F14)</f>
        <v>-8.6965000000000003</v>
      </c>
      <c r="G17" s="74"/>
      <c r="H17" s="75">
        <f>MIN(H8:H14)</f>
        <v>-4.2481999999999998</v>
      </c>
      <c r="I17" s="74"/>
      <c r="J17" s="75">
        <f>MIN(J8:J14)</f>
        <v>1.2513000000000001</v>
      </c>
      <c r="K17" s="74"/>
      <c r="L17" s="75">
        <f>MIN(L8:L14)</f>
        <v>4.3555000000000001</v>
      </c>
      <c r="M17" s="74"/>
      <c r="N17" s="75">
        <f>MIN(N8:N14)</f>
        <v>0.15629999999999999</v>
      </c>
      <c r="O17" s="74"/>
      <c r="P17" s="75">
        <f>MIN(P8:P14)</f>
        <v>2.9581</v>
      </c>
      <c r="Q17" s="74"/>
      <c r="R17" s="75">
        <f>MIN(R8:R14)</f>
        <v>3.2982</v>
      </c>
      <c r="S17" s="74"/>
      <c r="T17" s="75">
        <f>MIN(T8:T14)</f>
        <v>5.3941999999999997</v>
      </c>
      <c r="U17" s="74"/>
      <c r="V17" s="75">
        <f>MIN(V8:V14)</f>
        <v>6.0439999999999996</v>
      </c>
      <c r="W17" s="74"/>
      <c r="X17" s="75">
        <f>MIN(X8:X14)</f>
        <v>6.3371000000000004</v>
      </c>
      <c r="Y17" s="74"/>
      <c r="Z17" s="75">
        <f>MIN(Z8:Z14)</f>
        <v>5.8929</v>
      </c>
      <c r="AA17" s="76"/>
    </row>
    <row r="18" spans="1:27" ht="15" thickBot="1" x14ac:dyDescent="0.35">
      <c r="A18" s="77" t="s">
        <v>29</v>
      </c>
      <c r="B18" s="78"/>
      <c r="C18" s="78"/>
      <c r="D18" s="79">
        <f>MAX(D8:D14)</f>
        <v>-1.5101</v>
      </c>
      <c r="E18" s="78"/>
      <c r="F18" s="79">
        <f>MAX(F8:F14)</f>
        <v>1.5395000000000001</v>
      </c>
      <c r="G18" s="78"/>
      <c r="H18" s="79">
        <f>MAX(H8:H14)</f>
        <v>2.9557000000000002</v>
      </c>
      <c r="I18" s="78"/>
      <c r="J18" s="79">
        <f>MAX(J8:J14)</f>
        <v>8.1266999999999996</v>
      </c>
      <c r="K18" s="78"/>
      <c r="L18" s="79">
        <f>MAX(L8:L14)</f>
        <v>16.904900000000001</v>
      </c>
      <c r="M18" s="78"/>
      <c r="N18" s="79">
        <f>MAX(N8:N14)</f>
        <v>2.9123999999999999</v>
      </c>
      <c r="O18" s="78"/>
      <c r="P18" s="79">
        <f>MAX(P8:P14)</f>
        <v>4.8753000000000002</v>
      </c>
      <c r="Q18" s="78"/>
      <c r="R18" s="79">
        <f>MAX(R8:R14)</f>
        <v>5.6836000000000002</v>
      </c>
      <c r="S18" s="78"/>
      <c r="T18" s="79">
        <f>MAX(T8:T14)</f>
        <v>9.3678000000000008</v>
      </c>
      <c r="U18" s="78"/>
      <c r="V18" s="79">
        <f>MAX(V8:V14)</f>
        <v>8.8194999999999997</v>
      </c>
      <c r="W18" s="78"/>
      <c r="X18" s="79">
        <f>MAX(X8:X14)</f>
        <v>8.0793999999999997</v>
      </c>
      <c r="Y18" s="78"/>
      <c r="Z18" s="79">
        <f>MAX(Z8:Z14)</f>
        <v>8.4553999999999991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351</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44304</v>
      </c>
      <c r="C8" s="65">
        <f>VLOOKUP($A8,'Return Data'!$B$7:$R$2843,4,0)</f>
        <v>332.05739999999997</v>
      </c>
      <c r="D8" s="65">
        <f>VLOOKUP($A8,'Return Data'!$B$7:$R$2843,5,0)</f>
        <v>3.2869000000000002</v>
      </c>
      <c r="E8" s="66">
        <f t="shared" ref="E8" si="0">RANK(D8,D$8:D$50,0)</f>
        <v>6</v>
      </c>
      <c r="F8" s="65">
        <f>VLOOKUP($A8,'Return Data'!$B$7:$R$2843,6,0)</f>
        <v>3.2654999999999998</v>
      </c>
      <c r="G8" s="66">
        <f t="shared" ref="G8" si="1">RANK(F8,F$8:F$50,0)</f>
        <v>8</v>
      </c>
      <c r="H8" s="65">
        <f>VLOOKUP($A8,'Return Data'!$B$7:$R$2843,7,0)</f>
        <v>3.1440999999999999</v>
      </c>
      <c r="I8" s="66">
        <f t="shared" ref="I8" si="2">RANK(H8,H$8:H$50,0)</f>
        <v>17</v>
      </c>
      <c r="J8" s="65">
        <f>VLOOKUP($A8,'Return Data'!$B$7:$R$2843,8,0)</f>
        <v>3.2183999999999999</v>
      </c>
      <c r="K8" s="66">
        <f t="shared" ref="K8" si="3">RANK(J8,J$8:J$50,0)</f>
        <v>12</v>
      </c>
      <c r="L8" s="65">
        <f>VLOOKUP($A8,'Return Data'!$B$7:$R$2843,9,0)</f>
        <v>3.4988000000000001</v>
      </c>
      <c r="M8" s="66">
        <f t="shared" ref="M8" si="4">RANK(L8,L$8:L$50,0)</f>
        <v>16</v>
      </c>
      <c r="N8" s="65">
        <f>VLOOKUP($A8,'Return Data'!$B$7:$R$2843,10,0)</f>
        <v>3.3429000000000002</v>
      </c>
      <c r="O8" s="66">
        <f t="shared" ref="O8" si="5">RANK(N8,N$8:N$50,0)</f>
        <v>19</v>
      </c>
      <c r="P8" s="65">
        <f>VLOOKUP($A8,'Return Data'!$B$7:$R$2843,11,0)</f>
        <v>3.1751999999999998</v>
      </c>
      <c r="Q8" s="66">
        <f t="shared" ref="Q8" si="6">RANK(P8,P$8:P$50,0)</f>
        <v>19</v>
      </c>
      <c r="R8" s="65">
        <f>VLOOKUP($A8,'Return Data'!$B$7:$R$2843,12,0)</f>
        <v>3.2576999999999998</v>
      </c>
      <c r="S8" s="66">
        <f t="shared" ref="S8" si="7">RANK(R8,R$8:R$50,0)</f>
        <v>15</v>
      </c>
      <c r="T8" s="65">
        <f>VLOOKUP($A8,'Return Data'!$B$7:$R$2843,13,0)</f>
        <v>3.6335000000000002</v>
      </c>
      <c r="U8" s="66">
        <f t="shared" ref="U8" si="8">RANK(T8,T$8:T$50,0)</f>
        <v>5</v>
      </c>
      <c r="V8" s="65">
        <f>VLOOKUP($A8,'Return Data'!$B$7:$R$2843,17,0)</f>
        <v>4.9378000000000002</v>
      </c>
      <c r="W8" s="66">
        <f t="shared" ref="W8" si="9">RANK(V8,V$8:V$50,0)</f>
        <v>6</v>
      </c>
      <c r="X8" s="65">
        <f>VLOOKUP($A8,'Return Data'!$B$7:$R$2843,14,0)</f>
        <v>5.8052000000000001</v>
      </c>
      <c r="Y8" s="66">
        <f t="shared" ref="Y8" si="10">RANK(X8,X$8:X$50,0)</f>
        <v>8</v>
      </c>
      <c r="Z8" s="65">
        <f>VLOOKUP($A8,'Return Data'!$B$7:$R$2843,16,0)</f>
        <v>7.3727999999999998</v>
      </c>
      <c r="AA8" s="67">
        <f t="shared" ref="AA8" si="11">RANK(Z8,Z$8:Z$50,0)</f>
        <v>3</v>
      </c>
    </row>
    <row r="9" spans="1:27" x14ac:dyDescent="0.3">
      <c r="A9" s="63" t="s">
        <v>119</v>
      </c>
      <c r="B9" s="64">
        <f>VLOOKUP($A9,'Return Data'!$B$7:$R$2843,3,0)</f>
        <v>44304</v>
      </c>
      <c r="C9" s="65">
        <f>VLOOKUP($A9,'Return Data'!$B$7:$R$2843,4,0)</f>
        <v>2288.4027000000001</v>
      </c>
      <c r="D9" s="65">
        <f>VLOOKUP($A9,'Return Data'!$B$7:$R$2843,5,0)</f>
        <v>3.16</v>
      </c>
      <c r="E9" s="66">
        <f t="shared" ref="E9:E50" si="12">RANK(D9,D$8:D$50,0)</f>
        <v>21</v>
      </c>
      <c r="F9" s="65">
        <f>VLOOKUP($A9,'Return Data'!$B$7:$R$2843,6,0)</f>
        <v>3.177</v>
      </c>
      <c r="G9" s="66">
        <f t="shared" ref="G9:G50" si="13">RANK(F9,F$8:F$50,0)</f>
        <v>20</v>
      </c>
      <c r="H9" s="65">
        <f>VLOOKUP($A9,'Return Data'!$B$7:$R$2843,7,0)</f>
        <v>3.1459000000000001</v>
      </c>
      <c r="I9" s="66">
        <f t="shared" ref="I9:I50" si="14">RANK(H9,H$8:H$50,0)</f>
        <v>16</v>
      </c>
      <c r="J9" s="65">
        <f>VLOOKUP($A9,'Return Data'!$B$7:$R$2843,8,0)</f>
        <v>3.1955</v>
      </c>
      <c r="K9" s="66">
        <f t="shared" ref="K9:K50" si="15">RANK(J9,J$8:J$50,0)</f>
        <v>17</v>
      </c>
      <c r="L9" s="65">
        <f>VLOOKUP($A9,'Return Data'!$B$7:$R$2843,9,0)</f>
        <v>3.504</v>
      </c>
      <c r="M9" s="66">
        <f t="shared" ref="M9:M50" si="16">RANK(L9,L$8:L$50,0)</f>
        <v>14</v>
      </c>
      <c r="N9" s="65">
        <f>VLOOKUP($A9,'Return Data'!$B$7:$R$2843,10,0)</f>
        <v>3.3233999999999999</v>
      </c>
      <c r="O9" s="66">
        <f t="shared" ref="O9:O50" si="17">RANK(N9,N$8:N$50,0)</f>
        <v>23</v>
      </c>
      <c r="P9" s="65">
        <f>VLOOKUP($A9,'Return Data'!$B$7:$R$2843,11,0)</f>
        <v>3.1688999999999998</v>
      </c>
      <c r="Q9" s="66">
        <f t="shared" ref="Q9:Q50" si="18">RANK(P9,P$8:P$50,0)</f>
        <v>21</v>
      </c>
      <c r="R9" s="65">
        <f>VLOOKUP($A9,'Return Data'!$B$7:$R$2843,12,0)</f>
        <v>3.2448000000000001</v>
      </c>
      <c r="S9" s="66">
        <f t="shared" ref="S9:S50" si="19">RANK(R9,R$8:R$50,0)</f>
        <v>19</v>
      </c>
      <c r="T9" s="65">
        <f>VLOOKUP($A9,'Return Data'!$B$7:$R$2843,13,0)</f>
        <v>3.5280999999999998</v>
      </c>
      <c r="U9" s="66">
        <f t="shared" ref="U9:U50" si="20">RANK(T9,T$8:T$50,0)</f>
        <v>15</v>
      </c>
      <c r="V9" s="65">
        <f>VLOOKUP($A9,'Return Data'!$B$7:$R$2843,17,0)</f>
        <v>4.8606999999999996</v>
      </c>
      <c r="W9" s="66">
        <f t="shared" ref="W9:W49" si="21">RANK(V9,V$8:V$50,0)</f>
        <v>14</v>
      </c>
      <c r="X9" s="65">
        <f>VLOOKUP($A9,'Return Data'!$B$7:$R$2843,14,0)</f>
        <v>5.7594000000000003</v>
      </c>
      <c r="Y9" s="66">
        <f t="shared" ref="Y9:Y49" si="22">RANK(X9,X$8:X$50,0)</f>
        <v>13</v>
      </c>
      <c r="Z9" s="65">
        <f>VLOOKUP($A9,'Return Data'!$B$7:$R$2843,16,0)</f>
        <v>7.3207000000000004</v>
      </c>
      <c r="AA9" s="67">
        <f t="shared" ref="AA9:AA50" si="23">RANK(Z9,Z$8:Z$50,0)</f>
        <v>11</v>
      </c>
    </row>
    <row r="10" spans="1:27" x14ac:dyDescent="0.3">
      <c r="A10" s="63" t="s">
        <v>120</v>
      </c>
      <c r="B10" s="64">
        <f>VLOOKUP($A10,'Return Data'!$B$7:$R$2843,3,0)</f>
        <v>44304</v>
      </c>
      <c r="C10" s="65">
        <f>VLOOKUP($A10,'Return Data'!$B$7:$R$2843,4,0)</f>
        <v>2373.2249999999999</v>
      </c>
      <c r="D10" s="65">
        <f>VLOOKUP($A10,'Return Data'!$B$7:$R$2843,5,0)</f>
        <v>3.2547000000000001</v>
      </c>
      <c r="E10" s="66">
        <f t="shared" si="12"/>
        <v>8</v>
      </c>
      <c r="F10" s="65">
        <f>VLOOKUP($A10,'Return Data'!$B$7:$R$2843,6,0)</f>
        <v>3.2122000000000002</v>
      </c>
      <c r="G10" s="66">
        <f t="shared" si="13"/>
        <v>15</v>
      </c>
      <c r="H10" s="65">
        <f>VLOOKUP($A10,'Return Data'!$B$7:$R$2843,7,0)</f>
        <v>3.2162000000000002</v>
      </c>
      <c r="I10" s="66">
        <f t="shared" si="14"/>
        <v>6</v>
      </c>
      <c r="J10" s="65">
        <f>VLOOKUP($A10,'Return Data'!$B$7:$R$2843,8,0)</f>
        <v>3.1943999999999999</v>
      </c>
      <c r="K10" s="66">
        <f t="shared" si="15"/>
        <v>18</v>
      </c>
      <c r="L10" s="65">
        <f>VLOOKUP($A10,'Return Data'!$B$7:$R$2843,9,0)</f>
        <v>3.5851000000000002</v>
      </c>
      <c r="M10" s="66">
        <f t="shared" si="16"/>
        <v>4</v>
      </c>
      <c r="N10" s="65">
        <f>VLOOKUP($A10,'Return Data'!$B$7:$R$2843,10,0)</f>
        <v>3.4289000000000001</v>
      </c>
      <c r="O10" s="66">
        <f t="shared" si="17"/>
        <v>8</v>
      </c>
      <c r="P10" s="65">
        <f>VLOOKUP($A10,'Return Data'!$B$7:$R$2843,11,0)</f>
        <v>3.2406000000000001</v>
      </c>
      <c r="Q10" s="66">
        <f t="shared" si="18"/>
        <v>11</v>
      </c>
      <c r="R10" s="65">
        <f>VLOOKUP($A10,'Return Data'!$B$7:$R$2843,12,0)</f>
        <v>3.2841999999999998</v>
      </c>
      <c r="S10" s="66">
        <f t="shared" si="19"/>
        <v>10</v>
      </c>
      <c r="T10" s="65">
        <f>VLOOKUP($A10,'Return Data'!$B$7:$R$2843,13,0)</f>
        <v>3.3940000000000001</v>
      </c>
      <c r="U10" s="66">
        <f t="shared" si="20"/>
        <v>27</v>
      </c>
      <c r="V10" s="65">
        <f>VLOOKUP($A10,'Return Data'!$B$7:$R$2843,17,0)</f>
        <v>4.8320999999999996</v>
      </c>
      <c r="W10" s="66">
        <f t="shared" si="21"/>
        <v>16</v>
      </c>
      <c r="X10" s="65">
        <f>VLOOKUP($A10,'Return Data'!$B$7:$R$2843,14,0)</f>
        <v>5.7595000000000001</v>
      </c>
      <c r="Y10" s="66">
        <f t="shared" si="22"/>
        <v>12</v>
      </c>
      <c r="Z10" s="65">
        <f>VLOOKUP($A10,'Return Data'!$B$7:$R$2843,16,0)</f>
        <v>7.3597000000000001</v>
      </c>
      <c r="AA10" s="67">
        <f t="shared" si="23"/>
        <v>4</v>
      </c>
    </row>
    <row r="11" spans="1:27" x14ac:dyDescent="0.3">
      <c r="A11" s="63" t="s">
        <v>121</v>
      </c>
      <c r="B11" s="64">
        <f>VLOOKUP($A11,'Return Data'!$B$7:$R$2843,3,0)</f>
        <v>44304</v>
      </c>
      <c r="C11" s="65">
        <f>VLOOKUP($A11,'Return Data'!$B$7:$R$2843,4,0)</f>
        <v>3171.9236999999998</v>
      </c>
      <c r="D11" s="65">
        <f>VLOOKUP($A11,'Return Data'!$B$7:$R$2843,5,0)</f>
        <v>3.2353000000000001</v>
      </c>
      <c r="E11" s="66">
        <f t="shared" si="12"/>
        <v>12</v>
      </c>
      <c r="F11" s="65">
        <f>VLOOKUP($A11,'Return Data'!$B$7:$R$2843,6,0)</f>
        <v>3.2685</v>
      </c>
      <c r="G11" s="66">
        <f t="shared" si="13"/>
        <v>7</v>
      </c>
      <c r="H11" s="65">
        <f>VLOOKUP($A11,'Return Data'!$B$7:$R$2843,7,0)</f>
        <v>3.1978</v>
      </c>
      <c r="I11" s="66">
        <f t="shared" si="14"/>
        <v>8</v>
      </c>
      <c r="J11" s="65">
        <f>VLOOKUP($A11,'Return Data'!$B$7:$R$2843,8,0)</f>
        <v>3.2187999999999999</v>
      </c>
      <c r="K11" s="66">
        <f t="shared" si="15"/>
        <v>11</v>
      </c>
      <c r="L11" s="65">
        <f>VLOOKUP($A11,'Return Data'!$B$7:$R$2843,9,0)</f>
        <v>3.5158</v>
      </c>
      <c r="M11" s="66">
        <f t="shared" si="16"/>
        <v>12</v>
      </c>
      <c r="N11" s="65">
        <f>VLOOKUP($A11,'Return Data'!$B$7:$R$2843,10,0)</f>
        <v>3.4140999999999999</v>
      </c>
      <c r="O11" s="66">
        <f t="shared" si="17"/>
        <v>9</v>
      </c>
      <c r="P11" s="65">
        <f>VLOOKUP($A11,'Return Data'!$B$7:$R$2843,11,0)</f>
        <v>3.2801</v>
      </c>
      <c r="Q11" s="66">
        <f t="shared" si="18"/>
        <v>9</v>
      </c>
      <c r="R11" s="65">
        <f>VLOOKUP($A11,'Return Data'!$B$7:$R$2843,12,0)</f>
        <v>3.3252000000000002</v>
      </c>
      <c r="S11" s="66">
        <f t="shared" si="19"/>
        <v>6</v>
      </c>
      <c r="T11" s="65">
        <f>VLOOKUP($A11,'Return Data'!$B$7:$R$2843,13,0)</f>
        <v>3.4710000000000001</v>
      </c>
      <c r="U11" s="66">
        <f t="shared" si="20"/>
        <v>21</v>
      </c>
      <c r="V11" s="65">
        <f>VLOOKUP($A11,'Return Data'!$B$7:$R$2843,17,0)</f>
        <v>4.8832000000000004</v>
      </c>
      <c r="W11" s="66">
        <f t="shared" si="21"/>
        <v>12</v>
      </c>
      <c r="X11" s="65">
        <f>VLOOKUP($A11,'Return Data'!$B$7:$R$2843,14,0)</f>
        <v>5.7911000000000001</v>
      </c>
      <c r="Y11" s="66">
        <f t="shared" si="22"/>
        <v>9</v>
      </c>
      <c r="Z11" s="65">
        <f>VLOOKUP($A11,'Return Data'!$B$7:$R$2843,16,0)</f>
        <v>7.2998000000000003</v>
      </c>
      <c r="AA11" s="67">
        <f t="shared" si="23"/>
        <v>14</v>
      </c>
    </row>
    <row r="12" spans="1:27" x14ac:dyDescent="0.3">
      <c r="A12" s="63" t="s">
        <v>122</v>
      </c>
      <c r="B12" s="64">
        <f>VLOOKUP($A12,'Return Data'!$B$7:$R$2843,3,0)</f>
        <v>44304</v>
      </c>
      <c r="C12" s="65">
        <f>VLOOKUP($A12,'Return Data'!$B$7:$R$2843,4,0)</f>
        <v>2370.9007999999999</v>
      </c>
      <c r="D12" s="65">
        <f>VLOOKUP($A12,'Return Data'!$B$7:$R$2843,5,0)</f>
        <v>3.1532</v>
      </c>
      <c r="E12" s="66">
        <f t="shared" si="12"/>
        <v>24</v>
      </c>
      <c r="F12" s="65">
        <f>VLOOKUP($A12,'Return Data'!$B$7:$R$2843,6,0)</f>
        <v>3.0310000000000001</v>
      </c>
      <c r="G12" s="66">
        <f t="shared" si="13"/>
        <v>32</v>
      </c>
      <c r="H12" s="65">
        <f>VLOOKUP($A12,'Return Data'!$B$7:$R$2843,7,0)</f>
        <v>3.1876000000000002</v>
      </c>
      <c r="I12" s="66">
        <f t="shared" si="14"/>
        <v>9</v>
      </c>
      <c r="J12" s="65">
        <f>VLOOKUP($A12,'Return Data'!$B$7:$R$2843,8,0)</f>
        <v>3.1796000000000002</v>
      </c>
      <c r="K12" s="66">
        <f t="shared" si="15"/>
        <v>19</v>
      </c>
      <c r="L12" s="65">
        <f>VLOOKUP($A12,'Return Data'!$B$7:$R$2843,9,0)</f>
        <v>3.4802</v>
      </c>
      <c r="M12" s="66">
        <f t="shared" si="16"/>
        <v>18</v>
      </c>
      <c r="N12" s="65">
        <f>VLOOKUP($A12,'Return Data'!$B$7:$R$2843,10,0)</f>
        <v>3.3258000000000001</v>
      </c>
      <c r="O12" s="66">
        <f t="shared" si="17"/>
        <v>22</v>
      </c>
      <c r="P12" s="65">
        <f>VLOOKUP($A12,'Return Data'!$B$7:$R$2843,11,0)</f>
        <v>3.1654</v>
      </c>
      <c r="Q12" s="66">
        <f t="shared" si="18"/>
        <v>23</v>
      </c>
      <c r="R12" s="65">
        <f>VLOOKUP($A12,'Return Data'!$B$7:$R$2843,12,0)</f>
        <v>3.2006000000000001</v>
      </c>
      <c r="S12" s="66">
        <f t="shared" si="19"/>
        <v>29</v>
      </c>
      <c r="T12" s="65">
        <f>VLOOKUP($A12,'Return Data'!$B$7:$R$2843,13,0)</f>
        <v>3.5001000000000002</v>
      </c>
      <c r="U12" s="66">
        <f t="shared" si="20"/>
        <v>17</v>
      </c>
      <c r="V12" s="65">
        <f>VLOOKUP($A12,'Return Data'!$B$7:$R$2843,17,0)</f>
        <v>4.7141999999999999</v>
      </c>
      <c r="W12" s="66">
        <f t="shared" si="21"/>
        <v>26</v>
      </c>
      <c r="X12" s="65">
        <f>VLOOKUP($A12,'Return Data'!$B$7:$R$2843,14,0)</f>
        <v>5.6490999999999998</v>
      </c>
      <c r="Y12" s="66">
        <f t="shared" si="22"/>
        <v>23</v>
      </c>
      <c r="Z12" s="65">
        <f>VLOOKUP($A12,'Return Data'!$B$7:$R$2843,16,0)</f>
        <v>7.2889999999999997</v>
      </c>
      <c r="AA12" s="67">
        <f t="shared" si="23"/>
        <v>16</v>
      </c>
    </row>
    <row r="13" spans="1:27" x14ac:dyDescent="0.3">
      <c r="A13" s="63" t="s">
        <v>123</v>
      </c>
      <c r="B13" s="64">
        <f>VLOOKUP($A13,'Return Data'!$B$7:$R$2843,3,0)</f>
        <v>44304</v>
      </c>
      <c r="C13" s="65">
        <f>VLOOKUP($A13,'Return Data'!$B$7:$R$2843,4,0)</f>
        <v>2470.7602999999999</v>
      </c>
      <c r="D13" s="65">
        <f>VLOOKUP($A13,'Return Data'!$B$7:$R$2843,5,0)</f>
        <v>3.1543000000000001</v>
      </c>
      <c r="E13" s="66">
        <f t="shared" si="12"/>
        <v>23</v>
      </c>
      <c r="F13" s="65">
        <f>VLOOKUP($A13,'Return Data'!$B$7:$R$2843,6,0)</f>
        <v>3.0508999999999999</v>
      </c>
      <c r="G13" s="66">
        <f t="shared" si="13"/>
        <v>29</v>
      </c>
      <c r="H13" s="65">
        <f>VLOOKUP($A13,'Return Data'!$B$7:$R$2843,7,0)</f>
        <v>3.0746000000000002</v>
      </c>
      <c r="I13" s="66">
        <f t="shared" si="14"/>
        <v>30</v>
      </c>
      <c r="J13" s="65">
        <f>VLOOKUP($A13,'Return Data'!$B$7:$R$2843,8,0)</f>
        <v>3.0813999999999999</v>
      </c>
      <c r="K13" s="66">
        <f t="shared" si="15"/>
        <v>29</v>
      </c>
      <c r="L13" s="65">
        <f>VLOOKUP($A13,'Return Data'!$B$7:$R$2843,9,0)</f>
        <v>3.3719000000000001</v>
      </c>
      <c r="M13" s="66">
        <f t="shared" si="16"/>
        <v>29</v>
      </c>
      <c r="N13" s="65">
        <f>VLOOKUP($A13,'Return Data'!$B$7:$R$2843,10,0)</f>
        <v>3.2079</v>
      </c>
      <c r="O13" s="66">
        <f t="shared" si="17"/>
        <v>35</v>
      </c>
      <c r="P13" s="65">
        <f>VLOOKUP($A13,'Return Data'!$B$7:$R$2843,11,0)</f>
        <v>3.0960000000000001</v>
      </c>
      <c r="Q13" s="66">
        <f t="shared" si="18"/>
        <v>33</v>
      </c>
      <c r="R13" s="65">
        <f>VLOOKUP($A13,'Return Data'!$B$7:$R$2843,12,0)</f>
        <v>3.1368</v>
      </c>
      <c r="S13" s="66">
        <f t="shared" si="19"/>
        <v>34</v>
      </c>
      <c r="T13" s="65">
        <f>VLOOKUP($A13,'Return Data'!$B$7:$R$2843,13,0)</f>
        <v>3.1838000000000002</v>
      </c>
      <c r="U13" s="66">
        <f t="shared" si="20"/>
        <v>31</v>
      </c>
      <c r="V13" s="65">
        <f>VLOOKUP($A13,'Return Data'!$B$7:$R$2843,17,0)</f>
        <v>4.4015000000000004</v>
      </c>
      <c r="W13" s="66">
        <f t="shared" si="21"/>
        <v>31</v>
      </c>
      <c r="X13" s="65">
        <f>VLOOKUP($A13,'Return Data'!$B$7:$R$2843,14,0)</f>
        <v>5.4154999999999998</v>
      </c>
      <c r="Y13" s="66">
        <f t="shared" si="22"/>
        <v>30</v>
      </c>
      <c r="Z13" s="65">
        <f>VLOOKUP($A13,'Return Data'!$B$7:$R$2843,16,0)</f>
        <v>7.1116999999999999</v>
      </c>
      <c r="AA13" s="67">
        <f t="shared" si="23"/>
        <v>28</v>
      </c>
    </row>
    <row r="14" spans="1:27" x14ac:dyDescent="0.3">
      <c r="A14" s="63" t="s">
        <v>124</v>
      </c>
      <c r="B14" s="64">
        <f>VLOOKUP($A14,'Return Data'!$B$7:$R$2843,3,0)</f>
        <v>44304</v>
      </c>
      <c r="C14" s="65">
        <f>VLOOKUP($A14,'Return Data'!$B$7:$R$2843,4,0)</f>
        <v>2945.8602999999998</v>
      </c>
      <c r="D14" s="65">
        <f>VLOOKUP($A14,'Return Data'!$B$7:$R$2843,5,0)</f>
        <v>3.1758999999999999</v>
      </c>
      <c r="E14" s="66">
        <f t="shared" si="12"/>
        <v>16</v>
      </c>
      <c r="F14" s="65">
        <f>VLOOKUP($A14,'Return Data'!$B$7:$R$2843,6,0)</f>
        <v>3.1846999999999999</v>
      </c>
      <c r="G14" s="66">
        <f t="shared" si="13"/>
        <v>19</v>
      </c>
      <c r="H14" s="65">
        <f>VLOOKUP($A14,'Return Data'!$B$7:$R$2843,7,0)</f>
        <v>3.1318000000000001</v>
      </c>
      <c r="I14" s="66">
        <f t="shared" si="14"/>
        <v>19</v>
      </c>
      <c r="J14" s="65">
        <f>VLOOKUP($A14,'Return Data'!$B$7:$R$2843,8,0)</f>
        <v>3.2033</v>
      </c>
      <c r="K14" s="66">
        <f t="shared" si="15"/>
        <v>16</v>
      </c>
      <c r="L14" s="65">
        <f>VLOOKUP($A14,'Return Data'!$B$7:$R$2843,9,0)</f>
        <v>3.4845999999999999</v>
      </c>
      <c r="M14" s="66">
        <f t="shared" si="16"/>
        <v>17</v>
      </c>
      <c r="N14" s="65">
        <f>VLOOKUP($A14,'Return Data'!$B$7:$R$2843,10,0)</f>
        <v>3.3277999999999999</v>
      </c>
      <c r="O14" s="66">
        <f t="shared" si="17"/>
        <v>21</v>
      </c>
      <c r="P14" s="65">
        <f>VLOOKUP($A14,'Return Data'!$B$7:$R$2843,11,0)</f>
        <v>3.1671999999999998</v>
      </c>
      <c r="Q14" s="66">
        <f t="shared" si="18"/>
        <v>22</v>
      </c>
      <c r="R14" s="65">
        <f>VLOOKUP($A14,'Return Data'!$B$7:$R$2843,12,0)</f>
        <v>3.218</v>
      </c>
      <c r="S14" s="66">
        <f t="shared" si="19"/>
        <v>25</v>
      </c>
      <c r="T14" s="65">
        <f>VLOOKUP($A14,'Return Data'!$B$7:$R$2843,13,0)</f>
        <v>3.4226999999999999</v>
      </c>
      <c r="U14" s="66">
        <f t="shared" si="20"/>
        <v>25</v>
      </c>
      <c r="V14" s="65">
        <f>VLOOKUP($A14,'Return Data'!$B$7:$R$2843,17,0)</f>
        <v>4.78</v>
      </c>
      <c r="W14" s="66">
        <f t="shared" si="21"/>
        <v>20</v>
      </c>
      <c r="X14" s="65">
        <f>VLOOKUP($A14,'Return Data'!$B$7:$R$2843,14,0)</f>
        <v>5.7035</v>
      </c>
      <c r="Y14" s="66">
        <f t="shared" si="22"/>
        <v>19</v>
      </c>
      <c r="Z14" s="65">
        <f>VLOOKUP($A14,'Return Data'!$B$7:$R$2843,16,0)</f>
        <v>7.2816999999999998</v>
      </c>
      <c r="AA14" s="67">
        <f t="shared" si="23"/>
        <v>19</v>
      </c>
    </row>
    <row r="15" spans="1:27" x14ac:dyDescent="0.3">
      <c r="A15" s="63" t="s">
        <v>125</v>
      </c>
      <c r="B15" s="64">
        <f>VLOOKUP($A15,'Return Data'!$B$7:$R$2843,3,0)</f>
        <v>44304</v>
      </c>
      <c r="C15" s="65">
        <f>VLOOKUP($A15,'Return Data'!$B$7:$R$2843,4,0)</f>
        <v>2658.1345000000001</v>
      </c>
      <c r="D15" s="65">
        <f>VLOOKUP($A15,'Return Data'!$B$7:$R$2843,5,0)</f>
        <v>3.3397999999999999</v>
      </c>
      <c r="E15" s="66">
        <f t="shared" si="12"/>
        <v>3</v>
      </c>
      <c r="F15" s="65">
        <f>VLOOKUP($A15,'Return Data'!$B$7:$R$2843,6,0)</f>
        <v>3.4599000000000002</v>
      </c>
      <c r="G15" s="66">
        <f t="shared" si="13"/>
        <v>2</v>
      </c>
      <c r="H15" s="65">
        <f>VLOOKUP($A15,'Return Data'!$B$7:$R$2843,7,0)</f>
        <v>3.4009</v>
      </c>
      <c r="I15" s="66">
        <f t="shared" si="14"/>
        <v>2</v>
      </c>
      <c r="J15" s="65">
        <f>VLOOKUP($A15,'Return Data'!$B$7:$R$2843,8,0)</f>
        <v>3.4994000000000001</v>
      </c>
      <c r="K15" s="66">
        <f t="shared" si="15"/>
        <v>2</v>
      </c>
      <c r="L15" s="65">
        <f>VLOOKUP($A15,'Return Data'!$B$7:$R$2843,9,0)</f>
        <v>3.6701000000000001</v>
      </c>
      <c r="M15" s="66">
        <f t="shared" si="16"/>
        <v>2</v>
      </c>
      <c r="N15" s="65">
        <f>VLOOKUP($A15,'Return Data'!$B$7:$R$2843,10,0)</f>
        <v>3.5158</v>
      </c>
      <c r="O15" s="66">
        <f t="shared" si="17"/>
        <v>6</v>
      </c>
      <c r="P15" s="65">
        <f>VLOOKUP($A15,'Return Data'!$B$7:$R$2843,11,0)</f>
        <v>3.3300999999999998</v>
      </c>
      <c r="Q15" s="66">
        <f t="shared" si="18"/>
        <v>2</v>
      </c>
      <c r="R15" s="65">
        <f>VLOOKUP($A15,'Return Data'!$B$7:$R$2843,12,0)</f>
        <v>3.3645</v>
      </c>
      <c r="S15" s="66">
        <f t="shared" si="19"/>
        <v>3</v>
      </c>
      <c r="T15" s="65">
        <f>VLOOKUP($A15,'Return Data'!$B$7:$R$2843,13,0)</f>
        <v>3.6255999999999999</v>
      </c>
      <c r="U15" s="66">
        <f t="shared" si="20"/>
        <v>6</v>
      </c>
      <c r="V15" s="65">
        <f>VLOOKUP($A15,'Return Data'!$B$7:$R$2843,17,0)</f>
        <v>4.97</v>
      </c>
      <c r="W15" s="66">
        <f t="shared" si="21"/>
        <v>4</v>
      </c>
      <c r="X15" s="65">
        <f>VLOOKUP($A15,'Return Data'!$B$7:$R$2843,14,0)</f>
        <v>5.8375000000000004</v>
      </c>
      <c r="Y15" s="66">
        <f t="shared" si="22"/>
        <v>5</v>
      </c>
      <c r="Z15" s="65">
        <f>VLOOKUP($A15,'Return Data'!$B$7:$R$2843,16,0)</f>
        <v>7.2302</v>
      </c>
      <c r="AA15" s="67">
        <f t="shared" si="23"/>
        <v>26</v>
      </c>
    </row>
    <row r="16" spans="1:27" x14ac:dyDescent="0.3">
      <c r="A16" s="63" t="s">
        <v>126</v>
      </c>
      <c r="B16" s="64">
        <f>VLOOKUP($A16,'Return Data'!$B$7:$R$2843,3,0)</f>
        <v>44304</v>
      </c>
      <c r="C16" s="65">
        <f>VLOOKUP($A16,'Return Data'!$B$7:$R$2843,4,0)</f>
        <v>2252.0981999999999</v>
      </c>
      <c r="D16" s="65">
        <f>VLOOKUP($A16,'Return Data'!$B$7:$R$2843,5,0)</f>
        <v>3.2080000000000002</v>
      </c>
      <c r="E16" s="66">
        <f t="shared" si="12"/>
        <v>13</v>
      </c>
      <c r="F16" s="65">
        <f>VLOOKUP($A16,'Return Data'!$B$7:$R$2843,6,0)</f>
        <v>3.2730999999999999</v>
      </c>
      <c r="G16" s="66">
        <f t="shared" si="13"/>
        <v>6</v>
      </c>
      <c r="H16" s="65">
        <f>VLOOKUP($A16,'Return Data'!$B$7:$R$2843,7,0)</f>
        <v>3.0830000000000002</v>
      </c>
      <c r="I16" s="66">
        <f t="shared" si="14"/>
        <v>29</v>
      </c>
      <c r="J16" s="65">
        <f>VLOOKUP($A16,'Return Data'!$B$7:$R$2843,8,0)</f>
        <v>3.2313000000000001</v>
      </c>
      <c r="K16" s="66">
        <f t="shared" si="15"/>
        <v>9</v>
      </c>
      <c r="L16" s="65">
        <f>VLOOKUP($A16,'Return Data'!$B$7:$R$2843,9,0)</f>
        <v>3.3147000000000002</v>
      </c>
      <c r="M16" s="66">
        <f t="shared" si="16"/>
        <v>30</v>
      </c>
      <c r="N16" s="65">
        <f>VLOOKUP($A16,'Return Data'!$B$7:$R$2843,10,0)</f>
        <v>3.1778</v>
      </c>
      <c r="O16" s="66">
        <f t="shared" si="17"/>
        <v>36</v>
      </c>
      <c r="P16" s="65">
        <f>VLOOKUP($A16,'Return Data'!$B$7:$R$2843,11,0)</f>
        <v>3.0165999999999999</v>
      </c>
      <c r="Q16" s="66">
        <f t="shared" si="18"/>
        <v>37</v>
      </c>
      <c r="R16" s="65">
        <f>VLOOKUP($A16,'Return Data'!$B$7:$R$2843,12,0)</f>
        <v>3.0396999999999998</v>
      </c>
      <c r="S16" s="66">
        <f t="shared" si="19"/>
        <v>37</v>
      </c>
      <c r="T16" s="65">
        <f>VLOOKUP($A16,'Return Data'!$B$7:$R$2843,13,0)</f>
        <v>3.1179999999999999</v>
      </c>
      <c r="U16" s="66">
        <f t="shared" si="20"/>
        <v>35</v>
      </c>
      <c r="V16" s="65">
        <f>VLOOKUP($A16,'Return Data'!$B$7:$R$2843,17,0)</f>
        <v>4.3356000000000003</v>
      </c>
      <c r="W16" s="66">
        <f t="shared" si="21"/>
        <v>32</v>
      </c>
      <c r="X16" s="65">
        <f>VLOOKUP($A16,'Return Data'!$B$7:$R$2843,14,0)</f>
        <v>5.4325000000000001</v>
      </c>
      <c r="Y16" s="66">
        <f t="shared" si="22"/>
        <v>29</v>
      </c>
      <c r="Z16" s="65">
        <f>VLOOKUP($A16,'Return Data'!$B$7:$R$2843,16,0)</f>
        <v>7.2838000000000003</v>
      </c>
      <c r="AA16" s="67">
        <f t="shared" si="23"/>
        <v>17</v>
      </c>
    </row>
    <row r="17" spans="1:27" x14ac:dyDescent="0.3">
      <c r="A17" s="63" t="s">
        <v>127</v>
      </c>
      <c r="B17" s="64">
        <f>VLOOKUP($A17,'Return Data'!$B$7:$R$2843,3,0)</f>
        <v>44304</v>
      </c>
      <c r="C17" s="65">
        <f>VLOOKUP($A17,'Return Data'!$B$7:$R$2843,4,0)</f>
        <v>3096.6122</v>
      </c>
      <c r="D17" s="65">
        <f>VLOOKUP($A17,'Return Data'!$B$7:$R$2843,5,0)</f>
        <v>3.1698</v>
      </c>
      <c r="E17" s="66">
        <f t="shared" si="12"/>
        <v>17</v>
      </c>
      <c r="F17" s="65">
        <f>VLOOKUP($A17,'Return Data'!$B$7:$R$2843,6,0)</f>
        <v>3.0468999999999999</v>
      </c>
      <c r="G17" s="66">
        <f t="shared" si="13"/>
        <v>30</v>
      </c>
      <c r="H17" s="65">
        <f>VLOOKUP($A17,'Return Data'!$B$7:$R$2843,7,0)</f>
        <v>3.1516999999999999</v>
      </c>
      <c r="I17" s="66">
        <f t="shared" si="14"/>
        <v>14</v>
      </c>
      <c r="J17" s="65">
        <f>VLOOKUP($A17,'Return Data'!$B$7:$R$2843,8,0)</f>
        <v>3.1309999999999998</v>
      </c>
      <c r="K17" s="66">
        <f t="shared" si="15"/>
        <v>25</v>
      </c>
      <c r="L17" s="65">
        <f>VLOOKUP($A17,'Return Data'!$B$7:$R$2843,9,0)</f>
        <v>3.4632999999999998</v>
      </c>
      <c r="M17" s="66">
        <f t="shared" si="16"/>
        <v>19</v>
      </c>
      <c r="N17" s="65">
        <f>VLOOKUP($A17,'Return Data'!$B$7:$R$2843,10,0)</f>
        <v>3.2633000000000001</v>
      </c>
      <c r="O17" s="66">
        <f t="shared" si="17"/>
        <v>31</v>
      </c>
      <c r="P17" s="65">
        <f>VLOOKUP($A17,'Return Data'!$B$7:$R$2843,11,0)</f>
        <v>3.1490999999999998</v>
      </c>
      <c r="Q17" s="66">
        <f t="shared" si="18"/>
        <v>27</v>
      </c>
      <c r="R17" s="65">
        <f>VLOOKUP($A17,'Return Data'!$B$7:$R$2843,12,0)</f>
        <v>3.2124000000000001</v>
      </c>
      <c r="S17" s="66">
        <f t="shared" si="19"/>
        <v>27</v>
      </c>
      <c r="T17" s="65">
        <f>VLOOKUP($A17,'Return Data'!$B$7:$R$2843,13,0)</f>
        <v>3.4939</v>
      </c>
      <c r="U17" s="66">
        <f t="shared" si="20"/>
        <v>18</v>
      </c>
      <c r="V17" s="65">
        <f>VLOOKUP($A17,'Return Data'!$B$7:$R$2843,17,0)</f>
        <v>4.9942000000000002</v>
      </c>
      <c r="W17" s="66">
        <f t="shared" si="21"/>
        <v>3</v>
      </c>
      <c r="X17" s="65">
        <f>VLOOKUP($A17,'Return Data'!$B$7:$R$2843,14,0)</f>
        <v>5.8841999999999999</v>
      </c>
      <c r="Y17" s="66">
        <f t="shared" si="22"/>
        <v>3</v>
      </c>
      <c r="Z17" s="65">
        <f>VLOOKUP($A17,'Return Data'!$B$7:$R$2843,16,0)</f>
        <v>7.4188999999999998</v>
      </c>
      <c r="AA17" s="67">
        <f t="shared" si="23"/>
        <v>2</v>
      </c>
    </row>
    <row r="18" spans="1:27" x14ac:dyDescent="0.3">
      <c r="A18" s="63" t="s">
        <v>128</v>
      </c>
      <c r="B18" s="64">
        <f>VLOOKUP($A18,'Return Data'!$B$7:$R$2843,3,0)</f>
        <v>44304</v>
      </c>
      <c r="C18" s="65">
        <f>VLOOKUP($A18,'Return Data'!$B$7:$R$2843,4,0)</f>
        <v>4051.607</v>
      </c>
      <c r="D18" s="65">
        <f>VLOOKUP($A18,'Return Data'!$B$7:$R$2843,5,0)</f>
        <v>3.0912000000000002</v>
      </c>
      <c r="E18" s="66">
        <f t="shared" si="12"/>
        <v>32</v>
      </c>
      <c r="F18" s="65">
        <f>VLOOKUP($A18,'Return Data'!$B$7:$R$2843,6,0)</f>
        <v>2.9855999999999998</v>
      </c>
      <c r="G18" s="66">
        <f t="shared" si="13"/>
        <v>33</v>
      </c>
      <c r="H18" s="65">
        <f>VLOOKUP($A18,'Return Data'!$B$7:$R$2843,7,0)</f>
        <v>3.0506000000000002</v>
      </c>
      <c r="I18" s="66">
        <f t="shared" si="14"/>
        <v>33</v>
      </c>
      <c r="J18" s="65">
        <f>VLOOKUP($A18,'Return Data'!$B$7:$R$2843,8,0)</f>
        <v>3.0554999999999999</v>
      </c>
      <c r="K18" s="66">
        <f t="shared" si="15"/>
        <v>31</v>
      </c>
      <c r="L18" s="65">
        <f>VLOOKUP($A18,'Return Data'!$B$7:$R$2843,9,0)</f>
        <v>3.3734999999999999</v>
      </c>
      <c r="M18" s="66">
        <f t="shared" si="16"/>
        <v>28</v>
      </c>
      <c r="N18" s="65">
        <f>VLOOKUP($A18,'Return Data'!$B$7:$R$2843,10,0)</f>
        <v>3.2324000000000002</v>
      </c>
      <c r="O18" s="66">
        <f t="shared" si="17"/>
        <v>33</v>
      </c>
      <c r="P18" s="65">
        <f>VLOOKUP($A18,'Return Data'!$B$7:$R$2843,11,0)</f>
        <v>3.0846</v>
      </c>
      <c r="Q18" s="66">
        <f t="shared" si="18"/>
        <v>34</v>
      </c>
      <c r="R18" s="65">
        <f>VLOOKUP($A18,'Return Data'!$B$7:$R$2843,12,0)</f>
        <v>3.1635</v>
      </c>
      <c r="S18" s="66">
        <f t="shared" si="19"/>
        <v>31</v>
      </c>
      <c r="T18" s="65">
        <f>VLOOKUP($A18,'Return Data'!$B$7:$R$2843,13,0)</f>
        <v>3.4236</v>
      </c>
      <c r="U18" s="66">
        <f t="shared" si="20"/>
        <v>24</v>
      </c>
      <c r="V18" s="65">
        <f>VLOOKUP($A18,'Return Data'!$B$7:$R$2843,17,0)</f>
        <v>4.7606999999999999</v>
      </c>
      <c r="W18" s="66">
        <f t="shared" si="21"/>
        <v>23</v>
      </c>
      <c r="X18" s="65">
        <f>VLOOKUP($A18,'Return Data'!$B$7:$R$2843,14,0)</f>
        <v>5.6455000000000002</v>
      </c>
      <c r="Y18" s="66">
        <f t="shared" si="22"/>
        <v>24</v>
      </c>
      <c r="Z18" s="65">
        <f>VLOOKUP($A18,'Return Data'!$B$7:$R$2843,16,0)</f>
        <v>7.2553999999999998</v>
      </c>
      <c r="AA18" s="67">
        <f t="shared" si="23"/>
        <v>23</v>
      </c>
    </row>
    <row r="19" spans="1:27" x14ac:dyDescent="0.3">
      <c r="A19" s="63" t="s">
        <v>129</v>
      </c>
      <c r="B19" s="64">
        <f>VLOOKUP($A19,'Return Data'!$B$7:$R$2843,3,0)</f>
        <v>44304</v>
      </c>
      <c r="C19" s="65">
        <f>VLOOKUP($A19,'Return Data'!$B$7:$R$2843,4,0)</f>
        <v>2052.0230999999999</v>
      </c>
      <c r="D19" s="65">
        <f>VLOOKUP($A19,'Return Data'!$B$7:$R$2843,5,0)</f>
        <v>3.1871999999999998</v>
      </c>
      <c r="E19" s="66">
        <f t="shared" si="12"/>
        <v>15</v>
      </c>
      <c r="F19" s="65">
        <f>VLOOKUP($A19,'Return Data'!$B$7:$R$2843,6,0)</f>
        <v>3.1526999999999998</v>
      </c>
      <c r="G19" s="66">
        <f t="shared" si="13"/>
        <v>22</v>
      </c>
      <c r="H19" s="65">
        <f>VLOOKUP($A19,'Return Data'!$B$7:$R$2843,7,0)</f>
        <v>3.1743999999999999</v>
      </c>
      <c r="I19" s="66">
        <f t="shared" si="14"/>
        <v>11</v>
      </c>
      <c r="J19" s="65">
        <f>VLOOKUP($A19,'Return Data'!$B$7:$R$2843,8,0)</f>
        <v>3.1625999999999999</v>
      </c>
      <c r="K19" s="66">
        <f t="shared" si="15"/>
        <v>21</v>
      </c>
      <c r="L19" s="65">
        <f>VLOOKUP($A19,'Return Data'!$B$7:$R$2843,9,0)</f>
        <v>3.4405999999999999</v>
      </c>
      <c r="M19" s="66">
        <f t="shared" si="16"/>
        <v>22</v>
      </c>
      <c r="N19" s="65">
        <f>VLOOKUP($A19,'Return Data'!$B$7:$R$2843,10,0)</f>
        <v>3.3041999999999998</v>
      </c>
      <c r="O19" s="66">
        <f t="shared" si="17"/>
        <v>28</v>
      </c>
      <c r="P19" s="65">
        <f>VLOOKUP($A19,'Return Data'!$B$7:$R$2843,11,0)</f>
        <v>3.1476999999999999</v>
      </c>
      <c r="Q19" s="66">
        <f t="shared" si="18"/>
        <v>28</v>
      </c>
      <c r="R19" s="65">
        <f>VLOOKUP($A19,'Return Data'!$B$7:$R$2843,12,0)</f>
        <v>3.2181999999999999</v>
      </c>
      <c r="S19" s="66">
        <f t="shared" si="19"/>
        <v>23</v>
      </c>
      <c r="T19" s="65">
        <f>VLOOKUP($A19,'Return Data'!$B$7:$R$2843,13,0)</f>
        <v>3.4881000000000002</v>
      </c>
      <c r="U19" s="66">
        <f t="shared" si="20"/>
        <v>19</v>
      </c>
      <c r="V19" s="65">
        <f>VLOOKUP($A19,'Return Data'!$B$7:$R$2843,17,0)</f>
        <v>4.7801</v>
      </c>
      <c r="W19" s="66">
        <f t="shared" si="21"/>
        <v>19</v>
      </c>
      <c r="X19" s="65">
        <f>VLOOKUP($A19,'Return Data'!$B$7:$R$2843,14,0)</f>
        <v>5.7065999999999999</v>
      </c>
      <c r="Y19" s="66">
        <f t="shared" si="22"/>
        <v>18</v>
      </c>
      <c r="Z19" s="65">
        <f>VLOOKUP($A19,'Return Data'!$B$7:$R$2843,16,0)</f>
        <v>7.2755000000000001</v>
      </c>
      <c r="AA19" s="67">
        <f t="shared" si="23"/>
        <v>22</v>
      </c>
    </row>
    <row r="20" spans="1:27" x14ac:dyDescent="0.3">
      <c r="A20" s="63" t="s">
        <v>130</v>
      </c>
      <c r="B20" s="64">
        <f>VLOOKUP($A20,'Return Data'!$B$7:$R$2843,3,0)</f>
        <v>44304</v>
      </c>
      <c r="C20" s="65">
        <f>VLOOKUP($A20,'Return Data'!$B$7:$R$2843,4,0)</f>
        <v>305.20929999999998</v>
      </c>
      <c r="D20" s="65">
        <f>VLOOKUP($A20,'Return Data'!$B$7:$R$2843,5,0)</f>
        <v>3.1455000000000002</v>
      </c>
      <c r="E20" s="66">
        <f t="shared" si="12"/>
        <v>27</v>
      </c>
      <c r="F20" s="65">
        <f>VLOOKUP($A20,'Return Data'!$B$7:$R$2843,6,0)</f>
        <v>3.2536999999999998</v>
      </c>
      <c r="G20" s="66">
        <f t="shared" si="13"/>
        <v>9</v>
      </c>
      <c r="H20" s="65">
        <f>VLOOKUP($A20,'Return Data'!$B$7:$R$2843,7,0)</f>
        <v>3.1368999999999998</v>
      </c>
      <c r="I20" s="66">
        <f t="shared" si="14"/>
        <v>18</v>
      </c>
      <c r="J20" s="65">
        <f>VLOOKUP($A20,'Return Data'!$B$7:$R$2843,8,0)</f>
        <v>3.1541999999999999</v>
      </c>
      <c r="K20" s="66">
        <f t="shared" si="15"/>
        <v>22</v>
      </c>
      <c r="L20" s="65">
        <f>VLOOKUP($A20,'Return Data'!$B$7:$R$2843,9,0)</f>
        <v>3.4613</v>
      </c>
      <c r="M20" s="66">
        <f t="shared" si="16"/>
        <v>20</v>
      </c>
      <c r="N20" s="65">
        <f>VLOOKUP($A20,'Return Data'!$B$7:$R$2843,10,0)</f>
        <v>3.3121999999999998</v>
      </c>
      <c r="O20" s="66">
        <f t="shared" si="17"/>
        <v>26</v>
      </c>
      <c r="P20" s="65">
        <f>VLOOKUP($A20,'Return Data'!$B$7:$R$2843,11,0)</f>
        <v>3.1920999999999999</v>
      </c>
      <c r="Q20" s="66">
        <f t="shared" si="18"/>
        <v>16</v>
      </c>
      <c r="R20" s="65">
        <f>VLOOKUP($A20,'Return Data'!$B$7:$R$2843,12,0)</f>
        <v>3.2652000000000001</v>
      </c>
      <c r="S20" s="66">
        <f t="shared" si="19"/>
        <v>14</v>
      </c>
      <c r="T20" s="65">
        <f>VLOOKUP($A20,'Return Data'!$B$7:$R$2843,13,0)</f>
        <v>3.6030000000000002</v>
      </c>
      <c r="U20" s="66">
        <f t="shared" si="20"/>
        <v>8</v>
      </c>
      <c r="V20" s="65">
        <f>VLOOKUP($A20,'Return Data'!$B$7:$R$2843,17,0)</f>
        <v>4.8872</v>
      </c>
      <c r="W20" s="66">
        <f t="shared" si="21"/>
        <v>11</v>
      </c>
      <c r="X20" s="65">
        <f>VLOOKUP($A20,'Return Data'!$B$7:$R$2843,14,0)</f>
        <v>5.7535999999999996</v>
      </c>
      <c r="Y20" s="66">
        <f t="shared" si="22"/>
        <v>14</v>
      </c>
      <c r="Z20" s="65">
        <f>VLOOKUP($A20,'Return Data'!$B$7:$R$2843,16,0)</f>
        <v>7.3140999999999998</v>
      </c>
      <c r="AA20" s="67">
        <f t="shared" si="23"/>
        <v>12</v>
      </c>
    </row>
    <row r="21" spans="1:27" x14ac:dyDescent="0.3">
      <c r="A21" s="63" t="s">
        <v>131</v>
      </c>
      <c r="B21" s="64">
        <f>VLOOKUP($A21,'Return Data'!$B$7:$R$2843,3,0)</f>
        <v>44304</v>
      </c>
      <c r="C21" s="65">
        <f>VLOOKUP($A21,'Return Data'!$B$7:$R$2843,4,0)</f>
        <v>2216.8863999999999</v>
      </c>
      <c r="D21" s="65">
        <f>VLOOKUP($A21,'Return Data'!$B$7:$R$2843,5,0)</f>
        <v>3.2784</v>
      </c>
      <c r="E21" s="66">
        <f t="shared" si="12"/>
        <v>7</v>
      </c>
      <c r="F21" s="65">
        <f>VLOOKUP($A21,'Return Data'!$B$7:$R$2843,6,0)</f>
        <v>3.2372000000000001</v>
      </c>
      <c r="G21" s="66">
        <f t="shared" si="13"/>
        <v>11</v>
      </c>
      <c r="H21" s="65">
        <f>VLOOKUP($A21,'Return Data'!$B$7:$R$2843,7,0)</f>
        <v>3.1244999999999998</v>
      </c>
      <c r="I21" s="66">
        <f t="shared" si="14"/>
        <v>21</v>
      </c>
      <c r="J21" s="65">
        <f>VLOOKUP($A21,'Return Data'!$B$7:$R$2843,8,0)</f>
        <v>3.3146</v>
      </c>
      <c r="K21" s="66">
        <f t="shared" si="15"/>
        <v>4</v>
      </c>
      <c r="L21" s="65">
        <f>VLOOKUP($A21,'Return Data'!$B$7:$R$2843,9,0)</f>
        <v>3.5240999999999998</v>
      </c>
      <c r="M21" s="66">
        <f t="shared" si="16"/>
        <v>10</v>
      </c>
      <c r="N21" s="65">
        <f>VLOOKUP($A21,'Return Data'!$B$7:$R$2843,10,0)</f>
        <v>3.411</v>
      </c>
      <c r="O21" s="66">
        <f t="shared" si="17"/>
        <v>10</v>
      </c>
      <c r="P21" s="65">
        <f>VLOOKUP($A21,'Return Data'!$B$7:$R$2843,11,0)</f>
        <v>3.3035000000000001</v>
      </c>
      <c r="Q21" s="66">
        <f t="shared" si="18"/>
        <v>5</v>
      </c>
      <c r="R21" s="65">
        <f>VLOOKUP($A21,'Return Data'!$B$7:$R$2843,12,0)</f>
        <v>3.4230999999999998</v>
      </c>
      <c r="S21" s="66">
        <f t="shared" si="19"/>
        <v>2</v>
      </c>
      <c r="T21" s="65">
        <f>VLOOKUP($A21,'Return Data'!$B$7:$R$2843,13,0)</f>
        <v>3.76</v>
      </c>
      <c r="U21" s="66">
        <f t="shared" si="20"/>
        <v>2</v>
      </c>
      <c r="V21" s="65">
        <f>VLOOKUP($A21,'Return Data'!$B$7:$R$2843,17,0)</f>
        <v>5.0110000000000001</v>
      </c>
      <c r="W21" s="66">
        <f t="shared" si="21"/>
        <v>2</v>
      </c>
      <c r="X21" s="65">
        <f>VLOOKUP($A21,'Return Data'!$B$7:$R$2843,14,0)</f>
        <v>5.8872</v>
      </c>
      <c r="Y21" s="66">
        <f t="shared" si="22"/>
        <v>2</v>
      </c>
      <c r="Z21" s="65">
        <f>VLOOKUP($A21,'Return Data'!$B$7:$R$2843,16,0)</f>
        <v>7.3258999999999999</v>
      </c>
      <c r="AA21" s="67">
        <f t="shared" si="23"/>
        <v>10</v>
      </c>
    </row>
    <row r="22" spans="1:27" x14ac:dyDescent="0.3">
      <c r="A22" s="63" t="s">
        <v>132</v>
      </c>
      <c r="B22" s="64">
        <f>VLOOKUP($A22,'Return Data'!$B$7:$R$2843,3,0)</f>
        <v>44304</v>
      </c>
      <c r="C22" s="65">
        <f>VLOOKUP($A22,'Return Data'!$B$7:$R$2843,4,0)</f>
        <v>2489.8492000000001</v>
      </c>
      <c r="D22" s="65">
        <f>VLOOKUP($A22,'Return Data'!$B$7:$R$2843,5,0)</f>
        <v>3.1638000000000002</v>
      </c>
      <c r="E22" s="66">
        <f t="shared" si="12"/>
        <v>18</v>
      </c>
      <c r="F22" s="65">
        <f>VLOOKUP($A22,'Return Data'!$B$7:$R$2843,6,0)</f>
        <v>3.1922000000000001</v>
      </c>
      <c r="G22" s="66">
        <f t="shared" si="13"/>
        <v>18</v>
      </c>
      <c r="H22" s="65">
        <f>VLOOKUP($A22,'Return Data'!$B$7:$R$2843,7,0)</f>
        <v>3.1507999999999998</v>
      </c>
      <c r="I22" s="66">
        <f t="shared" si="14"/>
        <v>15</v>
      </c>
      <c r="J22" s="65">
        <f>VLOOKUP($A22,'Return Data'!$B$7:$R$2843,8,0)</f>
        <v>3.1497999999999999</v>
      </c>
      <c r="K22" s="66">
        <f t="shared" si="15"/>
        <v>24</v>
      </c>
      <c r="L22" s="65">
        <f>VLOOKUP($A22,'Return Data'!$B$7:$R$2843,9,0)</f>
        <v>3.3935</v>
      </c>
      <c r="M22" s="66">
        <f t="shared" si="16"/>
        <v>27</v>
      </c>
      <c r="N22" s="65">
        <f>VLOOKUP($A22,'Return Data'!$B$7:$R$2843,10,0)</f>
        <v>3.2421000000000002</v>
      </c>
      <c r="O22" s="66">
        <f t="shared" si="17"/>
        <v>32</v>
      </c>
      <c r="P22" s="65">
        <f>VLOOKUP($A22,'Return Data'!$B$7:$R$2843,11,0)</f>
        <v>3.1008</v>
      </c>
      <c r="Q22" s="66">
        <f t="shared" si="18"/>
        <v>32</v>
      </c>
      <c r="R22" s="65">
        <f>VLOOKUP($A22,'Return Data'!$B$7:$R$2843,12,0)</f>
        <v>3.1537000000000002</v>
      </c>
      <c r="S22" s="66">
        <f t="shared" si="19"/>
        <v>33</v>
      </c>
      <c r="T22" s="65">
        <f>VLOOKUP($A22,'Return Data'!$B$7:$R$2843,13,0)</f>
        <v>3.3864000000000001</v>
      </c>
      <c r="U22" s="66">
        <f t="shared" si="20"/>
        <v>29</v>
      </c>
      <c r="V22" s="65">
        <f>VLOOKUP($A22,'Return Data'!$B$7:$R$2843,17,0)</f>
        <v>4.6235999999999997</v>
      </c>
      <c r="W22" s="66">
        <f t="shared" si="21"/>
        <v>29</v>
      </c>
      <c r="X22" s="65">
        <f>VLOOKUP($A22,'Return Data'!$B$7:$R$2843,14,0)</f>
        <v>5.5438999999999998</v>
      </c>
      <c r="Y22" s="66">
        <f t="shared" si="22"/>
        <v>28</v>
      </c>
      <c r="Z22" s="65">
        <f>VLOOKUP($A22,'Return Data'!$B$7:$R$2843,16,0)</f>
        <v>7.2140000000000004</v>
      </c>
      <c r="AA22" s="67">
        <f t="shared" si="23"/>
        <v>27</v>
      </c>
    </row>
    <row r="23" spans="1:27" x14ac:dyDescent="0.3">
      <c r="A23" s="63" t="s">
        <v>133</v>
      </c>
      <c r="B23" s="64">
        <f>VLOOKUP($A23,'Return Data'!$B$7:$R$2843,3,0)</f>
        <v>44304</v>
      </c>
      <c r="C23" s="65">
        <f>VLOOKUP($A23,'Return Data'!$B$7:$R$2843,4,0)</f>
        <v>1592.2896000000001</v>
      </c>
      <c r="D23" s="65">
        <f>VLOOKUP($A23,'Return Data'!$B$7:$R$2843,5,0)</f>
        <v>2.9506999999999999</v>
      </c>
      <c r="E23" s="66">
        <f t="shared" si="12"/>
        <v>35</v>
      </c>
      <c r="F23" s="65">
        <f>VLOOKUP($A23,'Return Data'!$B$7:$R$2843,6,0)</f>
        <v>2.8660000000000001</v>
      </c>
      <c r="G23" s="66">
        <f t="shared" si="13"/>
        <v>35</v>
      </c>
      <c r="H23" s="65">
        <f>VLOOKUP($A23,'Return Data'!$B$7:$R$2843,7,0)</f>
        <v>2.8780999999999999</v>
      </c>
      <c r="I23" s="66">
        <f t="shared" si="14"/>
        <v>38</v>
      </c>
      <c r="J23" s="65">
        <f>VLOOKUP($A23,'Return Data'!$B$7:$R$2843,8,0)</f>
        <v>2.8546999999999998</v>
      </c>
      <c r="K23" s="66">
        <f t="shared" si="15"/>
        <v>40</v>
      </c>
      <c r="L23" s="65">
        <f>VLOOKUP($A23,'Return Data'!$B$7:$R$2843,9,0)</f>
        <v>3.0308000000000002</v>
      </c>
      <c r="M23" s="66">
        <f t="shared" si="16"/>
        <v>38</v>
      </c>
      <c r="N23" s="65">
        <f>VLOOKUP($A23,'Return Data'!$B$7:$R$2843,10,0)</f>
        <v>2.851</v>
      </c>
      <c r="O23" s="66">
        <f t="shared" si="17"/>
        <v>42</v>
      </c>
      <c r="P23" s="65">
        <f>VLOOKUP($A23,'Return Data'!$B$7:$R$2843,11,0)</f>
        <v>2.7719999999999998</v>
      </c>
      <c r="Q23" s="66">
        <f t="shared" si="18"/>
        <v>42</v>
      </c>
      <c r="R23" s="65">
        <f>VLOOKUP($A23,'Return Data'!$B$7:$R$2843,12,0)</f>
        <v>2.8441000000000001</v>
      </c>
      <c r="S23" s="66">
        <f t="shared" si="19"/>
        <v>41</v>
      </c>
      <c r="T23" s="65">
        <f>VLOOKUP($A23,'Return Data'!$B$7:$R$2843,13,0)</f>
        <v>2.9689000000000001</v>
      </c>
      <c r="U23" s="66">
        <f t="shared" si="20"/>
        <v>37</v>
      </c>
      <c r="V23" s="65">
        <f>VLOOKUP($A23,'Return Data'!$B$7:$R$2843,17,0)</f>
        <v>4.1356999999999999</v>
      </c>
      <c r="W23" s="66">
        <f t="shared" si="21"/>
        <v>35</v>
      </c>
      <c r="X23" s="65">
        <f>VLOOKUP($A23,'Return Data'!$B$7:$R$2843,14,0)</f>
        <v>5.0407999999999999</v>
      </c>
      <c r="Y23" s="66">
        <f t="shared" si="22"/>
        <v>32</v>
      </c>
      <c r="Z23" s="65">
        <f>VLOOKUP($A23,'Return Data'!$B$7:$R$2843,16,0)</f>
        <v>6.4550000000000001</v>
      </c>
      <c r="AA23" s="67">
        <f t="shared" si="23"/>
        <v>32</v>
      </c>
    </row>
    <row r="24" spans="1:27" x14ac:dyDescent="0.3">
      <c r="A24" s="63" t="s">
        <v>134</v>
      </c>
      <c r="B24" s="64">
        <f>VLOOKUP($A24,'Return Data'!$B$7:$R$2843,3,0)</f>
        <v>44304</v>
      </c>
      <c r="C24" s="65">
        <f>VLOOKUP($A24,'Return Data'!$B$7:$R$2843,4,0)</f>
        <v>2009.1124</v>
      </c>
      <c r="D24" s="65">
        <f>VLOOKUP($A24,'Return Data'!$B$7:$R$2843,5,0)</f>
        <v>2.9287999999999998</v>
      </c>
      <c r="E24" s="66">
        <f t="shared" si="12"/>
        <v>38</v>
      </c>
      <c r="F24" s="65">
        <f>VLOOKUP($A24,'Return Data'!$B$7:$R$2843,6,0)</f>
        <v>2.8420000000000001</v>
      </c>
      <c r="G24" s="66">
        <f t="shared" si="13"/>
        <v>38</v>
      </c>
      <c r="H24" s="65">
        <f>VLOOKUP($A24,'Return Data'!$B$7:$R$2843,7,0)</f>
        <v>2.8502000000000001</v>
      </c>
      <c r="I24" s="66">
        <f t="shared" si="14"/>
        <v>40</v>
      </c>
      <c r="J24" s="65">
        <f>VLOOKUP($A24,'Return Data'!$B$7:$R$2843,8,0)</f>
        <v>2.8809999999999998</v>
      </c>
      <c r="K24" s="66">
        <f t="shared" si="15"/>
        <v>37</v>
      </c>
      <c r="L24" s="65">
        <f>VLOOKUP($A24,'Return Data'!$B$7:$R$2843,9,0)</f>
        <v>3.028</v>
      </c>
      <c r="M24" s="66">
        <f t="shared" si="16"/>
        <v>40</v>
      </c>
      <c r="N24" s="65">
        <f>VLOOKUP($A24,'Return Data'!$B$7:$R$2843,10,0)</f>
        <v>3.6958000000000002</v>
      </c>
      <c r="O24" s="66">
        <f t="shared" si="17"/>
        <v>3</v>
      </c>
      <c r="P24" s="65">
        <f>VLOOKUP($A24,'Return Data'!$B$7:$R$2843,11,0)</f>
        <v>3.3151000000000002</v>
      </c>
      <c r="Q24" s="66">
        <f t="shared" si="18"/>
        <v>4</v>
      </c>
      <c r="R24" s="65">
        <f>VLOOKUP($A24,'Return Data'!$B$7:$R$2843,12,0)</f>
        <v>3.2679</v>
      </c>
      <c r="S24" s="66">
        <f t="shared" si="19"/>
        <v>13</v>
      </c>
      <c r="T24" s="65">
        <f>VLOOKUP($A24,'Return Data'!$B$7:$R$2843,13,0)</f>
        <v>3.3929999999999998</v>
      </c>
      <c r="U24" s="66">
        <f t="shared" si="20"/>
        <v>28</v>
      </c>
      <c r="V24" s="65">
        <f>VLOOKUP($A24,'Return Data'!$B$7:$R$2843,17,0)</f>
        <v>4.7206000000000001</v>
      </c>
      <c r="W24" s="66">
        <f t="shared" si="21"/>
        <v>25</v>
      </c>
      <c r="X24" s="65">
        <f>VLOOKUP($A24,'Return Data'!$B$7:$R$2843,14,0)</f>
        <v>5.6345999999999998</v>
      </c>
      <c r="Y24" s="66">
        <f t="shared" si="22"/>
        <v>26</v>
      </c>
      <c r="Z24" s="65">
        <f>VLOOKUP($A24,'Return Data'!$B$7:$R$2843,16,0)</f>
        <v>7.3262999999999998</v>
      </c>
      <c r="AA24" s="67">
        <f t="shared" si="23"/>
        <v>9</v>
      </c>
    </row>
    <row r="25" spans="1:27" x14ac:dyDescent="0.3">
      <c r="A25" s="63" t="s">
        <v>135</v>
      </c>
      <c r="B25" s="64">
        <f>VLOOKUP($A25,'Return Data'!$B$7:$R$2843,3,0)</f>
        <v>44304</v>
      </c>
      <c r="C25" s="65">
        <f>VLOOKUP($A25,'Return Data'!$B$7:$R$2843,4,0)</f>
        <v>1999.6992</v>
      </c>
      <c r="D25" s="65">
        <f>VLOOKUP($A25,'Return Data'!$B$7:$R$2843,5,0)</f>
        <v>2.7435999999999998</v>
      </c>
      <c r="E25" s="66">
        <f t="shared" si="12"/>
        <v>42</v>
      </c>
      <c r="F25" s="65">
        <f>VLOOKUP($A25,'Return Data'!$B$7:$R$2843,6,0)</f>
        <v>2.7452000000000001</v>
      </c>
      <c r="G25" s="66">
        <f t="shared" si="13"/>
        <v>41</v>
      </c>
      <c r="H25" s="65">
        <f>VLOOKUP($A25,'Return Data'!$B$7:$R$2843,7,0)</f>
        <v>2.9424000000000001</v>
      </c>
      <c r="I25" s="66">
        <f t="shared" si="14"/>
        <v>37</v>
      </c>
      <c r="J25" s="65">
        <f>VLOOKUP($A25,'Return Data'!$B$7:$R$2843,8,0)</f>
        <v>2.8458000000000001</v>
      </c>
      <c r="K25" s="66">
        <f t="shared" si="15"/>
        <v>41</v>
      </c>
      <c r="L25" s="65">
        <f>VLOOKUP($A25,'Return Data'!$B$7:$R$2843,9,0)</f>
        <v>2.7955999999999999</v>
      </c>
      <c r="M25" s="66">
        <f t="shared" si="16"/>
        <v>42</v>
      </c>
      <c r="N25" s="65">
        <f>VLOOKUP($A25,'Return Data'!$B$7:$R$2843,10,0)</f>
        <v>3.4912000000000001</v>
      </c>
      <c r="O25" s="66">
        <f t="shared" si="17"/>
        <v>7</v>
      </c>
      <c r="P25" s="65">
        <f>VLOOKUP($A25,'Return Data'!$B$7:$R$2843,11,0)</f>
        <v>2.7829000000000002</v>
      </c>
      <c r="Q25" s="66">
        <f t="shared" ref="Q25:Q28" si="24">RANK(P25,P$8:P$50,0)</f>
        <v>41</v>
      </c>
      <c r="R25" s="65">
        <f>VLOOKUP($A25,'Return Data'!$B$7:$R$2843,12,0)</f>
        <v>2.7921</v>
      </c>
      <c r="S25" s="66">
        <f t="shared" ref="S25:S28" si="25">RANK(R25,R$8:R$50,0)</f>
        <v>42</v>
      </c>
      <c r="T25" s="65"/>
      <c r="U25" s="66"/>
      <c r="V25" s="65"/>
      <c r="W25" s="66"/>
      <c r="X25" s="65"/>
      <c r="Y25" s="66"/>
      <c r="Z25" s="65">
        <f>VLOOKUP($A25,'Return Data'!$B$7:$R$2843,16,0)</f>
        <v>3.4108000000000001</v>
      </c>
      <c r="AA25" s="67">
        <f t="shared" si="23"/>
        <v>42</v>
      </c>
    </row>
    <row r="26" spans="1:27" x14ac:dyDescent="0.3">
      <c r="A26" s="63" t="s">
        <v>136</v>
      </c>
      <c r="B26" s="64">
        <f>VLOOKUP($A26,'Return Data'!$B$7:$R$2843,3,0)</f>
        <v>44304</v>
      </c>
      <c r="C26" s="65">
        <f>VLOOKUP($A26,'Return Data'!$B$7:$R$2843,4,0)</f>
        <v>2009.4818</v>
      </c>
      <c r="D26" s="65">
        <f>VLOOKUP($A26,'Return Data'!$B$7:$R$2843,5,0)</f>
        <v>2.9337</v>
      </c>
      <c r="E26" s="66">
        <f t="shared" si="12"/>
        <v>36</v>
      </c>
      <c r="F26" s="65">
        <f>VLOOKUP($A26,'Return Data'!$B$7:$R$2843,6,0)</f>
        <v>2.8117999999999999</v>
      </c>
      <c r="G26" s="66">
        <f t="shared" si="13"/>
        <v>39</v>
      </c>
      <c r="H26" s="65">
        <f>VLOOKUP($A26,'Return Data'!$B$7:$R$2843,7,0)</f>
        <v>2.8477999999999999</v>
      </c>
      <c r="I26" s="66">
        <f t="shared" si="14"/>
        <v>41</v>
      </c>
      <c r="J26" s="65">
        <f>VLOOKUP($A26,'Return Data'!$B$7:$R$2843,8,0)</f>
        <v>2.9018999999999999</v>
      </c>
      <c r="K26" s="66">
        <f t="shared" si="15"/>
        <v>35</v>
      </c>
      <c r="L26" s="65">
        <f>VLOOKUP($A26,'Return Data'!$B$7:$R$2843,9,0)</f>
        <v>3.0518999999999998</v>
      </c>
      <c r="M26" s="66">
        <f t="shared" si="16"/>
        <v>36</v>
      </c>
      <c r="N26" s="65">
        <f>VLOOKUP($A26,'Return Data'!$B$7:$R$2843,10,0)</f>
        <v>3.6880000000000002</v>
      </c>
      <c r="O26" s="66">
        <f t="shared" si="17"/>
        <v>5</v>
      </c>
      <c r="P26" s="65">
        <f>VLOOKUP($A26,'Return Data'!$B$7:$R$2843,11,0)</f>
        <v>3.3007</v>
      </c>
      <c r="Q26" s="66">
        <f t="shared" si="24"/>
        <v>6</v>
      </c>
      <c r="R26" s="65">
        <f>VLOOKUP($A26,'Return Data'!$B$7:$R$2843,12,0)</f>
        <v>3.2412000000000001</v>
      </c>
      <c r="S26" s="66">
        <f t="shared" si="25"/>
        <v>20</v>
      </c>
      <c r="T26" s="65"/>
      <c r="U26" s="66"/>
      <c r="V26" s="65"/>
      <c r="W26" s="66"/>
      <c r="X26" s="65"/>
      <c r="Y26" s="66"/>
      <c r="Z26" s="65">
        <f>VLOOKUP($A26,'Return Data'!$B$7:$R$2843,16,0)</f>
        <v>3.8035999999999999</v>
      </c>
      <c r="AA26" s="67">
        <f t="shared" si="23"/>
        <v>40</v>
      </c>
    </row>
    <row r="27" spans="1:27" x14ac:dyDescent="0.3">
      <c r="A27" s="63" t="s">
        <v>137</v>
      </c>
      <c r="B27" s="64">
        <f>VLOOKUP($A27,'Return Data'!$B$7:$R$2843,3,0)</f>
        <v>44304</v>
      </c>
      <c r="C27" s="65">
        <f>VLOOKUP($A27,'Return Data'!$B$7:$R$2843,4,0)</f>
        <v>2009.4917</v>
      </c>
      <c r="D27" s="65">
        <f>VLOOKUP($A27,'Return Data'!$B$7:$R$2843,5,0)</f>
        <v>2.9319000000000002</v>
      </c>
      <c r="E27" s="66">
        <f t="shared" si="12"/>
        <v>37</v>
      </c>
      <c r="F27" s="65">
        <f>VLOOKUP($A27,'Return Data'!$B$7:$R$2843,6,0)</f>
        <v>2.8456999999999999</v>
      </c>
      <c r="G27" s="66">
        <f t="shared" si="13"/>
        <v>37</v>
      </c>
      <c r="H27" s="65">
        <f>VLOOKUP($A27,'Return Data'!$B$7:$R$2843,7,0)</f>
        <v>2.8509000000000002</v>
      </c>
      <c r="I27" s="66">
        <f t="shared" si="14"/>
        <v>39</v>
      </c>
      <c r="J27" s="65">
        <f>VLOOKUP($A27,'Return Data'!$B$7:$R$2843,8,0)</f>
        <v>2.8841000000000001</v>
      </c>
      <c r="K27" s="66">
        <f t="shared" si="15"/>
        <v>36</v>
      </c>
      <c r="L27" s="65">
        <f>VLOOKUP($A27,'Return Data'!$B$7:$R$2843,9,0)</f>
        <v>3.0320999999999998</v>
      </c>
      <c r="M27" s="66">
        <f t="shared" si="16"/>
        <v>37</v>
      </c>
      <c r="N27" s="65">
        <f>VLOOKUP($A27,'Return Data'!$B$7:$R$2843,10,0)</f>
        <v>3.6960000000000002</v>
      </c>
      <c r="O27" s="66">
        <f t="shared" si="17"/>
        <v>2</v>
      </c>
      <c r="P27" s="65">
        <f>VLOOKUP($A27,'Return Data'!$B$7:$R$2843,11,0)</f>
        <v>3.3155999999999999</v>
      </c>
      <c r="Q27" s="66">
        <f t="shared" si="24"/>
        <v>3</v>
      </c>
      <c r="R27" s="65">
        <f>VLOOKUP($A27,'Return Data'!$B$7:$R$2843,12,0)</f>
        <v>3.2685</v>
      </c>
      <c r="S27" s="66">
        <f t="shared" si="25"/>
        <v>12</v>
      </c>
      <c r="T27" s="65"/>
      <c r="U27" s="66"/>
      <c r="V27" s="65"/>
      <c r="W27" s="66"/>
      <c r="X27" s="65"/>
      <c r="Y27" s="66"/>
      <c r="Z27" s="65">
        <f>VLOOKUP($A27,'Return Data'!$B$7:$R$2843,16,0)</f>
        <v>3.8056000000000001</v>
      </c>
      <c r="AA27" s="67">
        <f t="shared" si="23"/>
        <v>39</v>
      </c>
    </row>
    <row r="28" spans="1:27" x14ac:dyDescent="0.3">
      <c r="A28" s="63" t="s">
        <v>138</v>
      </c>
      <c r="B28" s="64">
        <f>VLOOKUP($A28,'Return Data'!$B$7:$R$2843,3,0)</f>
        <v>44304</v>
      </c>
      <c r="C28" s="65">
        <f>VLOOKUP($A28,'Return Data'!$B$7:$R$2843,4,0)</f>
        <v>2009.0764999999999</v>
      </c>
      <c r="D28" s="65">
        <f>VLOOKUP($A28,'Return Data'!$B$7:$R$2843,5,0)</f>
        <v>2.8706999999999998</v>
      </c>
      <c r="E28" s="66">
        <f t="shared" si="12"/>
        <v>39</v>
      </c>
      <c r="F28" s="65">
        <f>VLOOKUP($A28,'Return Data'!$B$7:$R$2843,6,0)</f>
        <v>2.7711999999999999</v>
      </c>
      <c r="G28" s="66">
        <f t="shared" si="13"/>
        <v>40</v>
      </c>
      <c r="H28" s="65">
        <f>VLOOKUP($A28,'Return Data'!$B$7:$R$2843,7,0)</f>
        <v>2.8083999999999998</v>
      </c>
      <c r="I28" s="66">
        <f t="shared" si="14"/>
        <v>42</v>
      </c>
      <c r="J28" s="65">
        <f>VLOOKUP($A28,'Return Data'!$B$7:$R$2843,8,0)</f>
        <v>2.8424</v>
      </c>
      <c r="K28" s="66">
        <f t="shared" si="15"/>
        <v>42</v>
      </c>
      <c r="L28" s="65">
        <f>VLOOKUP($A28,'Return Data'!$B$7:$R$2843,9,0)</f>
        <v>3.0110999999999999</v>
      </c>
      <c r="M28" s="66">
        <f t="shared" si="16"/>
        <v>41</v>
      </c>
      <c r="N28" s="65">
        <f>VLOOKUP($A28,'Return Data'!$B$7:$R$2843,10,0)</f>
        <v>3.6909999999999998</v>
      </c>
      <c r="O28" s="66">
        <f t="shared" si="17"/>
        <v>4</v>
      </c>
      <c r="P28" s="65">
        <f>VLOOKUP($A28,'Return Data'!$B$7:$R$2843,11,0)</f>
        <v>3.2919999999999998</v>
      </c>
      <c r="Q28" s="66">
        <f t="shared" si="24"/>
        <v>8</v>
      </c>
      <c r="R28" s="65">
        <f>VLOOKUP($A28,'Return Data'!$B$7:$R$2843,12,0)</f>
        <v>3.2353000000000001</v>
      </c>
      <c r="S28" s="66">
        <f t="shared" si="25"/>
        <v>21</v>
      </c>
      <c r="T28" s="65"/>
      <c r="U28" s="66"/>
      <c r="V28" s="65"/>
      <c r="W28" s="66"/>
      <c r="X28" s="65"/>
      <c r="Y28" s="66"/>
      <c r="Z28" s="65">
        <f>VLOOKUP($A28,'Return Data'!$B$7:$R$2843,16,0)</f>
        <v>3.7856000000000001</v>
      </c>
      <c r="AA28" s="67">
        <f t="shared" si="23"/>
        <v>41</v>
      </c>
    </row>
    <row r="29" spans="1:27" x14ac:dyDescent="0.3">
      <c r="A29" s="63" t="s">
        <v>139</v>
      </c>
      <c r="B29" s="64">
        <f>VLOOKUP($A29,'Return Data'!$B$7:$R$2843,3,0)</f>
        <v>44304</v>
      </c>
      <c r="C29" s="65">
        <f>VLOOKUP($A29,'Return Data'!$B$7:$R$2843,4,0)</f>
        <v>2830.4308000000001</v>
      </c>
      <c r="D29" s="65">
        <f>VLOOKUP($A29,'Return Data'!$B$7:$R$2843,5,0)</f>
        <v>3.1636000000000002</v>
      </c>
      <c r="E29" s="66">
        <f t="shared" si="12"/>
        <v>19</v>
      </c>
      <c r="F29" s="65">
        <f>VLOOKUP($A29,'Return Data'!$B$7:$R$2843,6,0)</f>
        <v>3.0539999999999998</v>
      </c>
      <c r="G29" s="66">
        <f t="shared" si="13"/>
        <v>28</v>
      </c>
      <c r="H29" s="65">
        <f>VLOOKUP($A29,'Return Data'!$B$7:$R$2843,7,0)</f>
        <v>3.1227999999999998</v>
      </c>
      <c r="I29" s="66">
        <f t="shared" si="14"/>
        <v>22</v>
      </c>
      <c r="J29" s="65">
        <f>VLOOKUP($A29,'Return Data'!$B$7:$R$2843,8,0)</f>
        <v>3.12</v>
      </c>
      <c r="K29" s="66">
        <f t="shared" si="15"/>
        <v>28</v>
      </c>
      <c r="L29" s="65">
        <f>VLOOKUP($A29,'Return Data'!$B$7:$R$2843,9,0)</f>
        <v>3.4022000000000001</v>
      </c>
      <c r="M29" s="66">
        <f t="shared" si="16"/>
        <v>26</v>
      </c>
      <c r="N29" s="65">
        <f>VLOOKUP($A29,'Return Data'!$B$7:$R$2843,10,0)</f>
        <v>3.2637999999999998</v>
      </c>
      <c r="O29" s="66">
        <f t="shared" si="17"/>
        <v>30</v>
      </c>
      <c r="P29" s="65">
        <f>VLOOKUP($A29,'Return Data'!$B$7:$R$2843,11,0)</f>
        <v>3.1509</v>
      </c>
      <c r="Q29" s="66">
        <f t="shared" si="18"/>
        <v>26</v>
      </c>
      <c r="R29" s="65">
        <f>VLOOKUP($A29,'Return Data'!$B$7:$R$2843,12,0)</f>
        <v>3.2050000000000001</v>
      </c>
      <c r="S29" s="66">
        <f t="shared" si="19"/>
        <v>28</v>
      </c>
      <c r="T29" s="65">
        <f>VLOOKUP($A29,'Return Data'!$B$7:$R$2843,13,0)</f>
        <v>3.4611000000000001</v>
      </c>
      <c r="U29" s="66">
        <f t="shared" si="20"/>
        <v>22</v>
      </c>
      <c r="V29" s="65">
        <f>VLOOKUP($A29,'Return Data'!$B$7:$R$2843,17,0)</f>
        <v>4.7035</v>
      </c>
      <c r="W29" s="66">
        <f t="shared" si="21"/>
        <v>28</v>
      </c>
      <c r="X29" s="65">
        <f>VLOOKUP($A29,'Return Data'!$B$7:$R$2843,14,0)</f>
        <v>5.6417999999999999</v>
      </c>
      <c r="Y29" s="66">
        <f t="shared" si="22"/>
        <v>25</v>
      </c>
      <c r="Z29" s="65">
        <f>VLOOKUP($A29,'Return Data'!$B$7:$R$2843,16,0)</f>
        <v>7.2827000000000002</v>
      </c>
      <c r="AA29" s="67">
        <f t="shared" si="23"/>
        <v>18</v>
      </c>
    </row>
    <row r="30" spans="1:27" x14ac:dyDescent="0.3">
      <c r="A30" s="63" t="s">
        <v>140</v>
      </c>
      <c r="B30" s="64">
        <f>VLOOKUP($A30,'Return Data'!$B$7:$R$2843,3,0)</f>
        <v>44304</v>
      </c>
      <c r="C30" s="65">
        <f>VLOOKUP($A30,'Return Data'!$B$7:$R$2843,4,0)</f>
        <v>1081.5764999999999</v>
      </c>
      <c r="D30" s="65">
        <f>VLOOKUP($A30,'Return Data'!$B$7:$R$2843,5,0)</f>
        <v>3.0577000000000001</v>
      </c>
      <c r="E30" s="66">
        <f t="shared" si="12"/>
        <v>33</v>
      </c>
      <c r="F30" s="65">
        <f>VLOOKUP($A30,'Return Data'!$B$7:$R$2843,6,0)</f>
        <v>3.0581999999999998</v>
      </c>
      <c r="G30" s="66">
        <f t="shared" si="13"/>
        <v>27</v>
      </c>
      <c r="H30" s="65">
        <f>VLOOKUP($A30,'Return Data'!$B$7:$R$2843,7,0)</f>
        <v>3.0105</v>
      </c>
      <c r="I30" s="66">
        <f t="shared" si="14"/>
        <v>34</v>
      </c>
      <c r="J30" s="65">
        <f>VLOOKUP($A30,'Return Data'!$B$7:$R$2843,8,0)</f>
        <v>2.9102999999999999</v>
      </c>
      <c r="K30" s="66">
        <f t="shared" si="15"/>
        <v>34</v>
      </c>
      <c r="L30" s="65">
        <f>VLOOKUP($A30,'Return Data'!$B$7:$R$2843,9,0)</f>
        <v>3.0293999999999999</v>
      </c>
      <c r="M30" s="66">
        <f t="shared" si="16"/>
        <v>39</v>
      </c>
      <c r="N30" s="65">
        <f>VLOOKUP($A30,'Return Data'!$B$7:$R$2843,10,0)</f>
        <v>2.9870000000000001</v>
      </c>
      <c r="O30" s="66">
        <f t="shared" si="17"/>
        <v>41</v>
      </c>
      <c r="P30" s="65">
        <f>VLOOKUP($A30,'Return Data'!$B$7:$R$2843,11,0)</f>
        <v>2.9355000000000002</v>
      </c>
      <c r="Q30" s="66">
        <f t="shared" si="18"/>
        <v>39</v>
      </c>
      <c r="R30" s="65">
        <f>VLOOKUP($A30,'Return Data'!$B$7:$R$2843,12,0)</f>
        <v>2.9796999999999998</v>
      </c>
      <c r="S30" s="66">
        <f t="shared" si="19"/>
        <v>39</v>
      </c>
      <c r="T30" s="65">
        <f>VLOOKUP($A30,'Return Data'!$B$7:$R$2843,13,0)</f>
        <v>2.9634</v>
      </c>
      <c r="U30" s="66">
        <f t="shared" si="20"/>
        <v>38</v>
      </c>
      <c r="V30" s="65"/>
      <c r="W30" s="66"/>
      <c r="X30" s="65"/>
      <c r="Y30" s="66"/>
      <c r="Z30" s="65">
        <f>VLOOKUP($A30,'Return Data'!$B$7:$R$2843,16,0)</f>
        <v>4.0224000000000002</v>
      </c>
      <c r="AA30" s="67">
        <f t="shared" si="23"/>
        <v>38</v>
      </c>
    </row>
    <row r="31" spans="1:27" x14ac:dyDescent="0.3">
      <c r="A31" s="63" t="s">
        <v>141</v>
      </c>
      <c r="B31" s="64">
        <f>VLOOKUP($A31,'Return Data'!$B$7:$R$2843,3,0)</f>
        <v>44304</v>
      </c>
      <c r="C31" s="65">
        <f>VLOOKUP($A31,'Return Data'!$B$7:$R$2843,4,0)</f>
        <v>56.334000000000003</v>
      </c>
      <c r="D31" s="65">
        <f>VLOOKUP($A31,'Return Data'!$B$7:$R$2843,5,0)</f>
        <v>3.2399</v>
      </c>
      <c r="E31" s="66">
        <f t="shared" si="12"/>
        <v>11</v>
      </c>
      <c r="F31" s="65">
        <f>VLOOKUP($A31,'Return Data'!$B$7:$R$2843,6,0)</f>
        <v>3.1107999999999998</v>
      </c>
      <c r="G31" s="66">
        <f t="shared" si="13"/>
        <v>24</v>
      </c>
      <c r="H31" s="65">
        <f>VLOOKUP($A31,'Return Data'!$B$7:$R$2843,7,0)</f>
        <v>3.1581999999999999</v>
      </c>
      <c r="I31" s="66">
        <f t="shared" si="14"/>
        <v>12</v>
      </c>
      <c r="J31" s="65">
        <f>VLOOKUP($A31,'Return Data'!$B$7:$R$2843,8,0)</f>
        <v>3.1230000000000002</v>
      </c>
      <c r="K31" s="66">
        <f t="shared" si="15"/>
        <v>27</v>
      </c>
      <c r="L31" s="65">
        <f>VLOOKUP($A31,'Return Data'!$B$7:$R$2843,9,0)</f>
        <v>3.4335</v>
      </c>
      <c r="M31" s="66">
        <f t="shared" si="16"/>
        <v>23</v>
      </c>
      <c r="N31" s="65">
        <f>VLOOKUP($A31,'Return Data'!$B$7:$R$2843,10,0)</f>
        <v>3.3153999999999999</v>
      </c>
      <c r="O31" s="66">
        <f t="shared" si="17"/>
        <v>25</v>
      </c>
      <c r="P31" s="65">
        <f>VLOOKUP($A31,'Return Data'!$B$7:$R$2843,11,0)</f>
        <v>3.1718999999999999</v>
      </c>
      <c r="Q31" s="66">
        <f t="shared" si="18"/>
        <v>20</v>
      </c>
      <c r="R31" s="65">
        <f>VLOOKUP($A31,'Return Data'!$B$7:$R$2843,12,0)</f>
        <v>3.2181000000000002</v>
      </c>
      <c r="S31" s="66">
        <f t="shared" si="19"/>
        <v>24</v>
      </c>
      <c r="T31" s="65">
        <f>VLOOKUP($A31,'Return Data'!$B$7:$R$2843,13,0)</f>
        <v>3.4220999999999999</v>
      </c>
      <c r="U31" s="66">
        <f t="shared" si="20"/>
        <v>26</v>
      </c>
      <c r="V31" s="65">
        <f>VLOOKUP($A31,'Return Data'!$B$7:$R$2843,17,0)</f>
        <v>4.7055999999999996</v>
      </c>
      <c r="W31" s="66">
        <f t="shared" si="21"/>
        <v>27</v>
      </c>
      <c r="X31" s="65">
        <f>VLOOKUP($A31,'Return Data'!$B$7:$R$2843,14,0)</f>
        <v>5.6710000000000003</v>
      </c>
      <c r="Y31" s="66">
        <f t="shared" si="22"/>
        <v>22</v>
      </c>
      <c r="Z31" s="65">
        <f>VLOOKUP($A31,'Return Data'!$B$7:$R$2843,16,0)</f>
        <v>7.3304</v>
      </c>
      <c r="AA31" s="67">
        <f t="shared" si="23"/>
        <v>7</v>
      </c>
    </row>
    <row r="32" spans="1:27" x14ac:dyDescent="0.3">
      <c r="A32" s="63" t="s">
        <v>142</v>
      </c>
      <c r="B32" s="64">
        <f>VLOOKUP($A32,'Return Data'!$B$7:$R$2843,3,0)</f>
        <v>44304</v>
      </c>
      <c r="C32" s="65">
        <f>VLOOKUP($A32,'Return Data'!$B$7:$R$2843,4,0)</f>
        <v>4165.6094000000003</v>
      </c>
      <c r="D32" s="65">
        <f>VLOOKUP($A32,'Return Data'!$B$7:$R$2843,5,0)</f>
        <v>3.1518999999999999</v>
      </c>
      <c r="E32" s="66">
        <f t="shared" si="12"/>
        <v>25</v>
      </c>
      <c r="F32" s="65">
        <f>VLOOKUP($A32,'Return Data'!$B$7:$R$2843,6,0)</f>
        <v>3.2498999999999998</v>
      </c>
      <c r="G32" s="66">
        <f t="shared" si="13"/>
        <v>10</v>
      </c>
      <c r="H32" s="65">
        <f>VLOOKUP($A32,'Return Data'!$B$7:$R$2843,7,0)</f>
        <v>3.1122000000000001</v>
      </c>
      <c r="I32" s="66">
        <f t="shared" si="14"/>
        <v>26</v>
      </c>
      <c r="J32" s="65">
        <f>VLOOKUP($A32,'Return Data'!$B$7:$R$2843,8,0)</f>
        <v>3.2429000000000001</v>
      </c>
      <c r="K32" s="66">
        <f t="shared" si="15"/>
        <v>8</v>
      </c>
      <c r="L32" s="65">
        <f>VLOOKUP($A32,'Return Data'!$B$7:$R$2843,9,0)</f>
        <v>3.5550999999999999</v>
      </c>
      <c r="M32" s="66">
        <f t="shared" si="16"/>
        <v>7</v>
      </c>
      <c r="N32" s="65">
        <f>VLOOKUP($A32,'Return Data'!$B$7:$R$2843,10,0)</f>
        <v>3.3096999999999999</v>
      </c>
      <c r="O32" s="66">
        <f t="shared" si="17"/>
        <v>27</v>
      </c>
      <c r="P32" s="65">
        <f>VLOOKUP($A32,'Return Data'!$B$7:$R$2843,11,0)</f>
        <v>3.1471</v>
      </c>
      <c r="Q32" s="66">
        <f t="shared" si="18"/>
        <v>29</v>
      </c>
      <c r="R32" s="65">
        <f>VLOOKUP($A32,'Return Data'!$B$7:$R$2843,12,0)</f>
        <v>3.2126999999999999</v>
      </c>
      <c r="S32" s="66">
        <f t="shared" si="19"/>
        <v>26</v>
      </c>
      <c r="T32" s="65">
        <f>VLOOKUP($A32,'Return Data'!$B$7:$R$2843,13,0)</f>
        <v>3.4826000000000001</v>
      </c>
      <c r="U32" s="66">
        <f t="shared" si="20"/>
        <v>20</v>
      </c>
      <c r="V32" s="65">
        <f>VLOOKUP($A32,'Return Data'!$B$7:$R$2843,17,0)</f>
        <v>4.7278000000000002</v>
      </c>
      <c r="W32" s="66">
        <f t="shared" si="21"/>
        <v>24</v>
      </c>
      <c r="X32" s="65">
        <f>VLOOKUP($A32,'Return Data'!$B$7:$R$2843,14,0)</f>
        <v>5.6311</v>
      </c>
      <c r="Y32" s="66">
        <f t="shared" si="22"/>
        <v>27</v>
      </c>
      <c r="Z32" s="65">
        <f>VLOOKUP($A32,'Return Data'!$B$7:$R$2843,16,0)</f>
        <v>7.2496999999999998</v>
      </c>
      <c r="AA32" s="67">
        <f t="shared" si="23"/>
        <v>24</v>
      </c>
    </row>
    <row r="33" spans="1:27" x14ac:dyDescent="0.3">
      <c r="A33" s="63" t="s">
        <v>143</v>
      </c>
      <c r="B33" s="64">
        <f>VLOOKUP($A33,'Return Data'!$B$7:$R$2843,3,0)</f>
        <v>44304</v>
      </c>
      <c r="C33" s="65">
        <f>VLOOKUP($A33,'Return Data'!$B$7:$R$2843,4,0)</f>
        <v>2823.2806</v>
      </c>
      <c r="D33" s="65">
        <f>VLOOKUP($A33,'Return Data'!$B$7:$R$2843,5,0)</f>
        <v>3.1341000000000001</v>
      </c>
      <c r="E33" s="66">
        <f t="shared" si="12"/>
        <v>30</v>
      </c>
      <c r="F33" s="65">
        <f>VLOOKUP($A33,'Return Data'!$B$7:$R$2843,6,0)</f>
        <v>3.0716999999999999</v>
      </c>
      <c r="G33" s="66">
        <f t="shared" si="13"/>
        <v>25</v>
      </c>
      <c r="H33" s="65">
        <f>VLOOKUP($A33,'Return Data'!$B$7:$R$2843,7,0)</f>
        <v>3.0686</v>
      </c>
      <c r="I33" s="66">
        <f t="shared" si="14"/>
        <v>31</v>
      </c>
      <c r="J33" s="65">
        <f>VLOOKUP($A33,'Return Data'!$B$7:$R$2843,8,0)</f>
        <v>3.1259000000000001</v>
      </c>
      <c r="K33" s="66">
        <f t="shared" si="15"/>
        <v>26</v>
      </c>
      <c r="L33" s="65">
        <f>VLOOKUP($A33,'Return Data'!$B$7:$R$2843,9,0)</f>
        <v>3.4115000000000002</v>
      </c>
      <c r="M33" s="66">
        <f t="shared" si="16"/>
        <v>25</v>
      </c>
      <c r="N33" s="65">
        <f>VLOOKUP($A33,'Return Data'!$B$7:$R$2843,10,0)</f>
        <v>3.2654999999999998</v>
      </c>
      <c r="O33" s="66">
        <f t="shared" si="17"/>
        <v>29</v>
      </c>
      <c r="P33" s="65">
        <f>VLOOKUP($A33,'Return Data'!$B$7:$R$2843,11,0)</f>
        <v>3.1371000000000002</v>
      </c>
      <c r="Q33" s="66">
        <f t="shared" si="18"/>
        <v>30</v>
      </c>
      <c r="R33" s="65">
        <f>VLOOKUP($A33,'Return Data'!$B$7:$R$2843,12,0)</f>
        <v>3.1918000000000002</v>
      </c>
      <c r="S33" s="66">
        <f t="shared" si="19"/>
        <v>30</v>
      </c>
      <c r="T33" s="65">
        <f>VLOOKUP($A33,'Return Data'!$B$7:$R$2843,13,0)</f>
        <v>3.4474999999999998</v>
      </c>
      <c r="U33" s="66">
        <f t="shared" si="20"/>
        <v>23</v>
      </c>
      <c r="V33" s="65">
        <f>VLOOKUP($A33,'Return Data'!$B$7:$R$2843,17,0)</f>
        <v>4.7704000000000004</v>
      </c>
      <c r="W33" s="66">
        <f t="shared" si="21"/>
        <v>22</v>
      </c>
      <c r="X33" s="65">
        <f>VLOOKUP($A33,'Return Data'!$B$7:$R$2843,14,0)</f>
        <v>5.6851000000000003</v>
      </c>
      <c r="Y33" s="66">
        <f t="shared" si="22"/>
        <v>20</v>
      </c>
      <c r="Z33" s="65">
        <f>VLOOKUP($A33,'Return Data'!$B$7:$R$2843,16,0)</f>
        <v>7.2788000000000004</v>
      </c>
      <c r="AA33" s="67">
        <f t="shared" si="23"/>
        <v>20</v>
      </c>
    </row>
    <row r="34" spans="1:27" x14ac:dyDescent="0.3">
      <c r="A34" s="63" t="s">
        <v>144</v>
      </c>
      <c r="B34" s="64">
        <f>VLOOKUP($A34,'Return Data'!$B$7:$R$2843,3,0)</f>
        <v>44304</v>
      </c>
      <c r="C34" s="65">
        <f>VLOOKUP($A34,'Return Data'!$B$7:$R$2843,4,0)</f>
        <v>3742.7811000000002</v>
      </c>
      <c r="D34" s="65">
        <f>VLOOKUP($A34,'Return Data'!$B$7:$R$2843,5,0)</f>
        <v>3.2429000000000001</v>
      </c>
      <c r="E34" s="66">
        <f t="shared" si="12"/>
        <v>10</v>
      </c>
      <c r="F34" s="65">
        <f>VLOOKUP($A34,'Return Data'!$B$7:$R$2843,6,0)</f>
        <v>3.2189999999999999</v>
      </c>
      <c r="G34" s="66">
        <f t="shared" si="13"/>
        <v>14</v>
      </c>
      <c r="H34" s="65">
        <f>VLOOKUP($A34,'Return Data'!$B$7:$R$2843,7,0)</f>
        <v>3.1783000000000001</v>
      </c>
      <c r="I34" s="66">
        <f t="shared" si="14"/>
        <v>10</v>
      </c>
      <c r="J34" s="65">
        <f>VLOOKUP($A34,'Return Data'!$B$7:$R$2843,8,0)</f>
        <v>3.2042000000000002</v>
      </c>
      <c r="K34" s="66">
        <f t="shared" si="15"/>
        <v>15</v>
      </c>
      <c r="L34" s="65">
        <f>VLOOKUP($A34,'Return Data'!$B$7:$R$2843,9,0)</f>
        <v>3.4310999999999998</v>
      </c>
      <c r="M34" s="66">
        <f t="shared" si="16"/>
        <v>24</v>
      </c>
      <c r="N34" s="65">
        <f>VLOOKUP($A34,'Return Data'!$B$7:$R$2843,10,0)</f>
        <v>3.3782999999999999</v>
      </c>
      <c r="O34" s="66">
        <f t="shared" si="17"/>
        <v>15</v>
      </c>
      <c r="P34" s="65">
        <f>VLOOKUP($A34,'Return Data'!$B$7:$R$2843,11,0)</f>
        <v>3.2334999999999998</v>
      </c>
      <c r="Q34" s="66">
        <f t="shared" si="18"/>
        <v>12</v>
      </c>
      <c r="R34" s="65">
        <f>VLOOKUP($A34,'Return Data'!$B$7:$R$2843,12,0)</f>
        <v>3.2907999999999999</v>
      </c>
      <c r="S34" s="66">
        <f t="shared" si="19"/>
        <v>8</v>
      </c>
      <c r="T34" s="65">
        <f>VLOOKUP($A34,'Return Data'!$B$7:$R$2843,13,0)</f>
        <v>3.5697999999999999</v>
      </c>
      <c r="U34" s="66">
        <f t="shared" si="20"/>
        <v>10</v>
      </c>
      <c r="V34" s="65">
        <f>VLOOKUP($A34,'Return Data'!$B$7:$R$2843,17,0)</f>
        <v>4.9001999999999999</v>
      </c>
      <c r="W34" s="66">
        <f t="shared" si="21"/>
        <v>10</v>
      </c>
      <c r="X34" s="65">
        <f>VLOOKUP($A34,'Return Data'!$B$7:$R$2843,14,0)</f>
        <v>5.7720000000000002</v>
      </c>
      <c r="Y34" s="66">
        <f t="shared" si="22"/>
        <v>11</v>
      </c>
      <c r="Z34" s="65">
        <f>VLOOKUP($A34,'Return Data'!$B$7:$R$2843,16,0)</f>
        <v>7.3029000000000002</v>
      </c>
      <c r="AA34" s="67">
        <f t="shared" si="23"/>
        <v>13</v>
      </c>
    </row>
    <row r="35" spans="1:27" x14ac:dyDescent="0.3">
      <c r="A35" s="63" t="s">
        <v>436</v>
      </c>
      <c r="B35" s="64">
        <f>VLOOKUP($A35,'Return Data'!$B$7:$R$2843,3,0)</f>
        <v>44304</v>
      </c>
      <c r="C35" s="65">
        <f>VLOOKUP($A35,'Return Data'!$B$7:$R$2843,4,0)</f>
        <v>1339.3534</v>
      </c>
      <c r="D35" s="65">
        <f>VLOOKUP($A35,'Return Data'!$B$7:$R$2843,5,0)</f>
        <v>3.3087</v>
      </c>
      <c r="E35" s="66">
        <f t="shared" si="12"/>
        <v>4</v>
      </c>
      <c r="F35" s="65">
        <f>VLOOKUP($A35,'Return Data'!$B$7:$R$2843,6,0)</f>
        <v>3.3466</v>
      </c>
      <c r="G35" s="66">
        <f t="shared" si="13"/>
        <v>3</v>
      </c>
      <c r="H35" s="65">
        <f>VLOOKUP($A35,'Return Data'!$B$7:$R$2843,7,0)</f>
        <v>3.2610000000000001</v>
      </c>
      <c r="I35" s="66">
        <f t="shared" si="14"/>
        <v>3</v>
      </c>
      <c r="J35" s="65">
        <f>VLOOKUP($A35,'Return Data'!$B$7:$R$2843,8,0)</f>
        <v>3.3058000000000001</v>
      </c>
      <c r="K35" s="66">
        <f t="shared" si="15"/>
        <v>5</v>
      </c>
      <c r="L35" s="65">
        <f>VLOOKUP($A35,'Return Data'!$B$7:$R$2843,9,0)</f>
        <v>3.5851999999999999</v>
      </c>
      <c r="M35" s="66">
        <f t="shared" si="16"/>
        <v>3</v>
      </c>
      <c r="N35" s="65">
        <f>VLOOKUP($A35,'Return Data'!$B$7:$R$2843,10,0)</f>
        <v>3.3976000000000002</v>
      </c>
      <c r="O35" s="66">
        <f t="shared" si="17"/>
        <v>12</v>
      </c>
      <c r="P35" s="65">
        <f>VLOOKUP($A35,'Return Data'!$B$7:$R$2843,11,0)</f>
        <v>3.2677</v>
      </c>
      <c r="Q35" s="66">
        <f t="shared" si="18"/>
        <v>10</v>
      </c>
      <c r="R35" s="65">
        <f>VLOOKUP($A35,'Return Data'!$B$7:$R$2843,12,0)</f>
        <v>3.3611</v>
      </c>
      <c r="S35" s="66">
        <f t="shared" si="19"/>
        <v>4</v>
      </c>
      <c r="T35" s="65">
        <f>VLOOKUP($A35,'Return Data'!$B$7:$R$2843,13,0)</f>
        <v>3.6534</v>
      </c>
      <c r="U35" s="66">
        <f t="shared" si="20"/>
        <v>4</v>
      </c>
      <c r="V35" s="65">
        <f>VLOOKUP($A35,'Return Data'!$B$7:$R$2843,17,0)</f>
        <v>4.9519000000000002</v>
      </c>
      <c r="W35" s="66">
        <f t="shared" si="21"/>
        <v>5</v>
      </c>
      <c r="X35" s="65">
        <f>VLOOKUP($A35,'Return Data'!$B$7:$R$2843,14,0)</f>
        <v>5.8543000000000003</v>
      </c>
      <c r="Y35" s="66">
        <f t="shared" si="22"/>
        <v>4</v>
      </c>
      <c r="Z35" s="65">
        <f>VLOOKUP($A35,'Return Data'!$B$7:$R$2843,16,0)</f>
        <v>6.2839</v>
      </c>
      <c r="AA35" s="67">
        <f t="shared" si="23"/>
        <v>33</v>
      </c>
    </row>
    <row r="36" spans="1:27" x14ac:dyDescent="0.3">
      <c r="A36" s="63" t="s">
        <v>146</v>
      </c>
      <c r="B36" s="64">
        <f>VLOOKUP($A36,'Return Data'!$B$7:$R$2843,3,0)</f>
        <v>44304</v>
      </c>
      <c r="C36" s="65">
        <f>VLOOKUP($A36,'Return Data'!$B$7:$R$2843,4,0)</f>
        <v>2174.9430000000002</v>
      </c>
      <c r="D36" s="65">
        <f>VLOOKUP($A36,'Return Data'!$B$7:$R$2843,5,0)</f>
        <v>3.2898999999999998</v>
      </c>
      <c r="E36" s="66">
        <f t="shared" si="12"/>
        <v>5</v>
      </c>
      <c r="F36" s="65">
        <f>VLOOKUP($A36,'Return Data'!$B$7:$R$2843,6,0)</f>
        <v>3.2896000000000001</v>
      </c>
      <c r="G36" s="66">
        <f t="shared" si="13"/>
        <v>4</v>
      </c>
      <c r="H36" s="65">
        <f>VLOOKUP($A36,'Return Data'!$B$7:$R$2843,7,0)</f>
        <v>3.2486000000000002</v>
      </c>
      <c r="I36" s="66">
        <f t="shared" si="14"/>
        <v>4</v>
      </c>
      <c r="J36" s="65">
        <f>VLOOKUP($A36,'Return Data'!$B$7:$R$2843,8,0)</f>
        <v>3.2844000000000002</v>
      </c>
      <c r="K36" s="66">
        <f t="shared" si="15"/>
        <v>6</v>
      </c>
      <c r="L36" s="65">
        <f>VLOOKUP($A36,'Return Data'!$B$7:$R$2843,9,0)</f>
        <v>3.5213999999999999</v>
      </c>
      <c r="M36" s="66">
        <f t="shared" si="16"/>
        <v>11</v>
      </c>
      <c r="N36" s="65">
        <f>VLOOKUP($A36,'Return Data'!$B$7:$R$2843,10,0)</f>
        <v>3.411</v>
      </c>
      <c r="O36" s="66">
        <f t="shared" si="17"/>
        <v>10</v>
      </c>
      <c r="P36" s="65">
        <f>VLOOKUP($A36,'Return Data'!$B$7:$R$2843,11,0)</f>
        <v>3.2942</v>
      </c>
      <c r="Q36" s="66">
        <f t="shared" si="18"/>
        <v>7</v>
      </c>
      <c r="R36" s="65">
        <f>VLOOKUP($A36,'Return Data'!$B$7:$R$2843,12,0)</f>
        <v>3.3452000000000002</v>
      </c>
      <c r="S36" s="66">
        <f t="shared" si="19"/>
        <v>5</v>
      </c>
      <c r="T36" s="65">
        <f>VLOOKUP($A36,'Return Data'!$B$7:$R$2843,13,0)</f>
        <v>3.5632999999999999</v>
      </c>
      <c r="U36" s="66">
        <f t="shared" si="20"/>
        <v>11</v>
      </c>
      <c r="V36" s="65">
        <f>VLOOKUP($A36,'Return Data'!$B$7:$R$2843,17,0)</f>
        <v>4.8376999999999999</v>
      </c>
      <c r="W36" s="66">
        <f t="shared" si="21"/>
        <v>15</v>
      </c>
      <c r="X36" s="65">
        <f>VLOOKUP($A36,'Return Data'!$B$7:$R$2843,14,0)</f>
        <v>5.7313999999999998</v>
      </c>
      <c r="Y36" s="66">
        <f t="shared" si="22"/>
        <v>17</v>
      </c>
      <c r="Z36" s="65">
        <f>VLOOKUP($A36,'Return Data'!$B$7:$R$2843,16,0)</f>
        <v>7.0853000000000002</v>
      </c>
      <c r="AA36" s="67">
        <f t="shared" si="23"/>
        <v>29</v>
      </c>
    </row>
    <row r="37" spans="1:27" x14ac:dyDescent="0.3">
      <c r="A37" s="63" t="s">
        <v>147</v>
      </c>
      <c r="B37" s="64">
        <f>VLOOKUP($A37,'Return Data'!$B$7:$R$2843,3,0)</f>
        <v>44304</v>
      </c>
      <c r="C37" s="65">
        <f>VLOOKUP($A37,'Return Data'!$B$7:$R$2843,4,0)</f>
        <v>11.0527</v>
      </c>
      <c r="D37" s="65">
        <f>VLOOKUP($A37,'Return Data'!$B$7:$R$2843,5,0)</f>
        <v>3.1377999999999999</v>
      </c>
      <c r="E37" s="66">
        <f t="shared" si="12"/>
        <v>29</v>
      </c>
      <c r="F37" s="65">
        <f>VLOOKUP($A37,'Return Data'!$B$7:$R$2843,6,0)</f>
        <v>2.8626999999999998</v>
      </c>
      <c r="G37" s="66">
        <f t="shared" si="13"/>
        <v>36</v>
      </c>
      <c r="H37" s="65">
        <f>VLOOKUP($A37,'Return Data'!$B$7:$R$2843,7,0)</f>
        <v>3.0682999999999998</v>
      </c>
      <c r="I37" s="66">
        <f t="shared" si="14"/>
        <v>32</v>
      </c>
      <c r="J37" s="65">
        <f>VLOOKUP($A37,'Return Data'!$B$7:$R$2843,8,0)</f>
        <v>2.8809999999999998</v>
      </c>
      <c r="K37" s="66">
        <f t="shared" si="15"/>
        <v>37</v>
      </c>
      <c r="L37" s="65">
        <f>VLOOKUP($A37,'Return Data'!$B$7:$R$2843,9,0)</f>
        <v>3.0546000000000002</v>
      </c>
      <c r="M37" s="66">
        <f t="shared" si="16"/>
        <v>35</v>
      </c>
      <c r="N37" s="65">
        <f>VLOOKUP($A37,'Return Data'!$B$7:$R$2843,10,0)</f>
        <v>3.0388000000000002</v>
      </c>
      <c r="O37" s="66">
        <f t="shared" si="17"/>
        <v>39</v>
      </c>
      <c r="P37" s="65">
        <f>VLOOKUP($A37,'Return Data'!$B$7:$R$2843,11,0)</f>
        <v>2.9234</v>
      </c>
      <c r="Q37" s="66">
        <f t="shared" si="18"/>
        <v>40</v>
      </c>
      <c r="R37" s="65">
        <f>VLOOKUP($A37,'Return Data'!$B$7:$R$2843,12,0)</f>
        <v>2.9748999999999999</v>
      </c>
      <c r="S37" s="66">
        <f t="shared" si="19"/>
        <v>40</v>
      </c>
      <c r="T37" s="65">
        <f>VLOOKUP($A37,'Return Data'!$B$7:$R$2843,13,0)</f>
        <v>3.0567000000000002</v>
      </c>
      <c r="U37" s="66">
        <f t="shared" si="20"/>
        <v>36</v>
      </c>
      <c r="V37" s="65"/>
      <c r="W37" s="66"/>
      <c r="X37" s="65"/>
      <c r="Y37" s="66"/>
      <c r="Z37" s="65">
        <f>VLOOKUP($A37,'Return Data'!$B$7:$R$2843,16,0)</f>
        <v>4.3864000000000001</v>
      </c>
      <c r="AA37" s="67">
        <f t="shared" si="23"/>
        <v>37</v>
      </c>
    </row>
    <row r="38" spans="1:27" x14ac:dyDescent="0.3">
      <c r="A38" s="63" t="s">
        <v>148</v>
      </c>
      <c r="B38" s="64">
        <f>VLOOKUP($A38,'Return Data'!$B$7:$R$2843,3,0)</f>
        <v>44304</v>
      </c>
      <c r="C38" s="65">
        <f>VLOOKUP($A38,'Return Data'!$B$7:$R$2843,4,0)</f>
        <v>5040.5484999999999</v>
      </c>
      <c r="D38" s="65">
        <f>VLOOKUP($A38,'Return Data'!$B$7:$R$2843,5,0)</f>
        <v>3.1596000000000002</v>
      </c>
      <c r="E38" s="66">
        <f t="shared" si="12"/>
        <v>22</v>
      </c>
      <c r="F38" s="65">
        <f>VLOOKUP($A38,'Return Data'!$B$7:$R$2843,6,0)</f>
        <v>3.2267999999999999</v>
      </c>
      <c r="G38" s="66">
        <f t="shared" si="13"/>
        <v>12</v>
      </c>
      <c r="H38" s="65">
        <f>VLOOKUP($A38,'Return Data'!$B$7:$R$2843,7,0)</f>
        <v>3.1577000000000002</v>
      </c>
      <c r="I38" s="66">
        <f t="shared" si="14"/>
        <v>13</v>
      </c>
      <c r="J38" s="65">
        <f>VLOOKUP($A38,'Return Data'!$B$7:$R$2843,8,0)</f>
        <v>3.2206000000000001</v>
      </c>
      <c r="K38" s="66">
        <f t="shared" si="15"/>
        <v>10</v>
      </c>
      <c r="L38" s="65">
        <f>VLOOKUP($A38,'Return Data'!$B$7:$R$2843,9,0)</f>
        <v>3.5687000000000002</v>
      </c>
      <c r="M38" s="66">
        <f t="shared" si="16"/>
        <v>5</v>
      </c>
      <c r="N38" s="65">
        <f>VLOOKUP($A38,'Return Data'!$B$7:$R$2843,10,0)</f>
        <v>3.3887</v>
      </c>
      <c r="O38" s="66">
        <f t="shared" si="17"/>
        <v>13</v>
      </c>
      <c r="P38" s="65">
        <f>VLOOKUP($A38,'Return Data'!$B$7:$R$2843,11,0)</f>
        <v>3.1865999999999999</v>
      </c>
      <c r="Q38" s="66">
        <f t="shared" si="18"/>
        <v>17</v>
      </c>
      <c r="R38" s="65">
        <f>VLOOKUP($A38,'Return Data'!$B$7:$R$2843,12,0)</f>
        <v>3.2524999999999999</v>
      </c>
      <c r="S38" s="66">
        <f t="shared" si="19"/>
        <v>16</v>
      </c>
      <c r="T38" s="65">
        <f>VLOOKUP($A38,'Return Data'!$B$7:$R$2843,13,0)</f>
        <v>3.6055000000000001</v>
      </c>
      <c r="U38" s="66">
        <f t="shared" si="20"/>
        <v>7</v>
      </c>
      <c r="V38" s="65">
        <f>VLOOKUP($A38,'Return Data'!$B$7:$R$2843,17,0)</f>
        <v>4.9191000000000003</v>
      </c>
      <c r="W38" s="66">
        <f t="shared" si="21"/>
        <v>8</v>
      </c>
      <c r="X38" s="65">
        <f>VLOOKUP($A38,'Return Data'!$B$7:$R$2843,14,0)</f>
        <v>5.8068999999999997</v>
      </c>
      <c r="Y38" s="66">
        <f t="shared" si="22"/>
        <v>7</v>
      </c>
      <c r="Z38" s="65">
        <f>VLOOKUP($A38,'Return Data'!$B$7:$R$2843,16,0)</f>
        <v>7.3498000000000001</v>
      </c>
      <c r="AA38" s="67">
        <f t="shared" si="23"/>
        <v>5</v>
      </c>
    </row>
    <row r="39" spans="1:27" x14ac:dyDescent="0.3">
      <c r="A39" s="63" t="s">
        <v>149</v>
      </c>
      <c r="B39" s="64">
        <f>VLOOKUP($A39,'Return Data'!$B$7:$R$2843,3,0)</f>
        <v>44304</v>
      </c>
      <c r="C39" s="65">
        <f>VLOOKUP($A39,'Return Data'!$B$7:$R$2843,4,0)</f>
        <v>1154.7747999999999</v>
      </c>
      <c r="D39" s="65">
        <f>VLOOKUP($A39,'Return Data'!$B$7:$R$2843,5,0)</f>
        <v>2.8182999999999998</v>
      </c>
      <c r="E39" s="66">
        <f t="shared" si="12"/>
        <v>41</v>
      </c>
      <c r="F39" s="65">
        <f>VLOOKUP($A39,'Return Data'!$B$7:$R$2843,6,0)</f>
        <v>3.0434999999999999</v>
      </c>
      <c r="G39" s="66">
        <f t="shared" si="13"/>
        <v>31</v>
      </c>
      <c r="H39" s="65">
        <f>VLOOKUP($A39,'Return Data'!$B$7:$R$2843,7,0)</f>
        <v>3.1255999999999999</v>
      </c>
      <c r="I39" s="66">
        <f t="shared" si="14"/>
        <v>20</v>
      </c>
      <c r="J39" s="65">
        <f>VLOOKUP($A39,'Return Data'!$B$7:$R$2843,8,0)</f>
        <v>2.9874000000000001</v>
      </c>
      <c r="K39" s="66">
        <f t="shared" si="15"/>
        <v>32</v>
      </c>
      <c r="L39" s="65">
        <f>VLOOKUP($A39,'Return Data'!$B$7:$R$2843,9,0)</f>
        <v>3.1888000000000001</v>
      </c>
      <c r="M39" s="66">
        <f t="shared" si="16"/>
        <v>32</v>
      </c>
      <c r="N39" s="65">
        <f>VLOOKUP($A39,'Return Data'!$B$7:$R$2843,10,0)</f>
        <v>3.1421000000000001</v>
      </c>
      <c r="O39" s="66">
        <f t="shared" si="17"/>
        <v>37</v>
      </c>
      <c r="P39" s="65">
        <f>VLOOKUP($A39,'Return Data'!$B$7:$R$2843,11,0)</f>
        <v>3.0207999999999999</v>
      </c>
      <c r="Q39" s="66">
        <f t="shared" si="18"/>
        <v>36</v>
      </c>
      <c r="R39" s="65">
        <f>VLOOKUP($A39,'Return Data'!$B$7:$R$2843,12,0)</f>
        <v>3.0695999999999999</v>
      </c>
      <c r="S39" s="66">
        <f t="shared" si="19"/>
        <v>36</v>
      </c>
      <c r="T39" s="65">
        <f>VLOOKUP($A39,'Return Data'!$B$7:$R$2843,13,0)</f>
        <v>3.1682999999999999</v>
      </c>
      <c r="U39" s="66">
        <f t="shared" si="20"/>
        <v>32</v>
      </c>
      <c r="V39" s="65">
        <f>VLOOKUP($A39,'Return Data'!$B$7:$R$2843,17,0)</f>
        <v>4.3266</v>
      </c>
      <c r="W39" s="66">
        <f t="shared" si="21"/>
        <v>33</v>
      </c>
      <c r="X39" s="65"/>
      <c r="Y39" s="66"/>
      <c r="Z39" s="65">
        <f>VLOOKUP($A39,'Return Data'!$B$7:$R$2843,16,0)</f>
        <v>5.0170000000000003</v>
      </c>
      <c r="AA39" s="67">
        <f t="shared" si="23"/>
        <v>35</v>
      </c>
    </row>
    <row r="40" spans="1:27" x14ac:dyDescent="0.3">
      <c r="A40" s="63" t="s">
        <v>150</v>
      </c>
      <c r="B40" s="64">
        <f>VLOOKUP($A40,'Return Data'!$B$7:$R$2843,3,0)</f>
        <v>44304</v>
      </c>
      <c r="C40" s="65">
        <f>VLOOKUP($A40,'Return Data'!$B$7:$R$2843,4,0)</f>
        <v>268.5027</v>
      </c>
      <c r="D40" s="65">
        <f>VLOOKUP($A40,'Return Data'!$B$7:$R$2843,5,0)</f>
        <v>3.5348000000000002</v>
      </c>
      <c r="E40" s="66">
        <f t="shared" si="12"/>
        <v>2</v>
      </c>
      <c r="F40" s="65">
        <f>VLOOKUP($A40,'Return Data'!$B$7:$R$2843,6,0)</f>
        <v>3.2044999999999999</v>
      </c>
      <c r="G40" s="66">
        <f t="shared" si="13"/>
        <v>16</v>
      </c>
      <c r="H40" s="65">
        <f>VLOOKUP($A40,'Return Data'!$B$7:$R$2843,7,0)</f>
        <v>3.2042999999999999</v>
      </c>
      <c r="I40" s="66">
        <f t="shared" si="14"/>
        <v>7</v>
      </c>
      <c r="J40" s="65">
        <f>VLOOKUP($A40,'Return Data'!$B$7:$R$2843,8,0)</f>
        <v>3.3572000000000002</v>
      </c>
      <c r="K40" s="66">
        <f t="shared" si="15"/>
        <v>3</v>
      </c>
      <c r="L40" s="65">
        <f>VLOOKUP($A40,'Return Data'!$B$7:$R$2843,9,0)</f>
        <v>3.5468000000000002</v>
      </c>
      <c r="M40" s="66">
        <f t="shared" si="16"/>
        <v>8</v>
      </c>
      <c r="N40" s="65">
        <f>VLOOKUP($A40,'Return Data'!$B$7:$R$2843,10,0)</f>
        <v>3.3875999999999999</v>
      </c>
      <c r="O40" s="66">
        <f t="shared" si="17"/>
        <v>14</v>
      </c>
      <c r="P40" s="65">
        <f>VLOOKUP($A40,'Return Data'!$B$7:$R$2843,11,0)</f>
        <v>3.2303999999999999</v>
      </c>
      <c r="Q40" s="66">
        <f t="shared" si="18"/>
        <v>14</v>
      </c>
      <c r="R40" s="65">
        <f>VLOOKUP($A40,'Return Data'!$B$7:$R$2843,12,0)</f>
        <v>3.2770000000000001</v>
      </c>
      <c r="S40" s="66">
        <f t="shared" si="19"/>
        <v>11</v>
      </c>
      <c r="T40" s="65">
        <f>VLOOKUP($A40,'Return Data'!$B$7:$R$2843,13,0)</f>
        <v>3.6581999999999999</v>
      </c>
      <c r="U40" s="66">
        <f t="shared" si="20"/>
        <v>3</v>
      </c>
      <c r="V40" s="65">
        <f>VLOOKUP($A40,'Return Data'!$B$7:$R$2843,17,0)</f>
        <v>4.9226999999999999</v>
      </c>
      <c r="W40" s="66">
        <f t="shared" si="21"/>
        <v>7</v>
      </c>
      <c r="X40" s="65">
        <f>VLOOKUP($A40,'Return Data'!$B$7:$R$2843,14,0)</f>
        <v>5.8158000000000003</v>
      </c>
      <c r="Y40" s="66">
        <f t="shared" si="22"/>
        <v>6</v>
      </c>
      <c r="Z40" s="65">
        <f>VLOOKUP($A40,'Return Data'!$B$7:$R$2843,16,0)</f>
        <v>7.3289999999999997</v>
      </c>
      <c r="AA40" s="67">
        <f t="shared" si="23"/>
        <v>8</v>
      </c>
    </row>
    <row r="41" spans="1:27" x14ac:dyDescent="0.3">
      <c r="A41" s="63" t="s">
        <v>151</v>
      </c>
      <c r="B41" s="64">
        <f>VLOOKUP($A41,'Return Data'!$B$7:$R$2843,3,0)</f>
        <v>44304</v>
      </c>
      <c r="C41" s="65">
        <f>VLOOKUP($A41,'Return Data'!$B$7:$R$2843,4,0)</f>
        <v>2912.2601599999998</v>
      </c>
      <c r="D41" s="65">
        <f>VLOOKUP($A41,'Return Data'!$B$7:$R$2843,5,0)</f>
        <v>2.8418000000000001</v>
      </c>
      <c r="E41" s="66">
        <f t="shared" si="12"/>
        <v>40</v>
      </c>
      <c r="F41" s="65">
        <f>VLOOKUP($A41,'Return Data'!$B$7:$R$2843,6,0)</f>
        <v>3.0682</v>
      </c>
      <c r="G41" s="66">
        <f t="shared" si="13"/>
        <v>26</v>
      </c>
      <c r="H41" s="65">
        <f>VLOOKUP($A41,'Return Data'!$B$7:$R$2843,7,0)</f>
        <v>3.0929000000000002</v>
      </c>
      <c r="I41" s="66">
        <f t="shared" si="14"/>
        <v>28</v>
      </c>
      <c r="J41" s="65">
        <f>VLOOKUP($A41,'Return Data'!$B$7:$R$2843,8,0)</f>
        <v>3.0640000000000001</v>
      </c>
      <c r="K41" s="66">
        <f t="shared" si="15"/>
        <v>30</v>
      </c>
      <c r="L41" s="65">
        <f>VLOOKUP($A41,'Return Data'!$B$7:$R$2843,9,0)</f>
        <v>3.2728999999999999</v>
      </c>
      <c r="M41" s="66">
        <f t="shared" si="16"/>
        <v>31</v>
      </c>
      <c r="N41" s="65">
        <f>VLOOKUP($A41,'Return Data'!$B$7:$R$2843,10,0)</f>
        <v>3.2296999999999998</v>
      </c>
      <c r="O41" s="66">
        <f t="shared" si="17"/>
        <v>34</v>
      </c>
      <c r="P41" s="65">
        <f>VLOOKUP($A41,'Return Data'!$B$7:$R$2843,11,0)</f>
        <v>3.1019999999999999</v>
      </c>
      <c r="Q41" s="66">
        <f t="shared" si="18"/>
        <v>31</v>
      </c>
      <c r="R41" s="65">
        <f>VLOOKUP($A41,'Return Data'!$B$7:$R$2843,12,0)</f>
        <v>3.1614</v>
      </c>
      <c r="S41" s="66">
        <f t="shared" si="19"/>
        <v>32</v>
      </c>
      <c r="T41" s="65">
        <f>VLOOKUP($A41,'Return Data'!$B$7:$R$2843,13,0)</f>
        <v>3.2989999999999999</v>
      </c>
      <c r="U41" s="66">
        <f t="shared" si="20"/>
        <v>30</v>
      </c>
      <c r="V41" s="65">
        <f>VLOOKUP($A41,'Return Data'!$B$7:$R$2843,17,0)</f>
        <v>4.4359000000000002</v>
      </c>
      <c r="W41" s="66">
        <f t="shared" si="21"/>
        <v>30</v>
      </c>
      <c r="X41" s="65">
        <f>VLOOKUP($A41,'Return Data'!$B$7:$R$2843,14,0)</f>
        <v>2.3136999999999999</v>
      </c>
      <c r="Y41" s="66">
        <f t="shared" si="22"/>
        <v>34</v>
      </c>
      <c r="Z41" s="65">
        <f>VLOOKUP($A41,'Return Data'!$B$7:$R$2843,16,0)</f>
        <v>6.0609999999999999</v>
      </c>
      <c r="AA41" s="67">
        <f t="shared" si="23"/>
        <v>34</v>
      </c>
    </row>
    <row r="42" spans="1:27" x14ac:dyDescent="0.3">
      <c r="A42" s="63" t="s">
        <v>152</v>
      </c>
      <c r="B42" s="64">
        <f>VLOOKUP($A42,'Return Data'!$B$7:$R$2843,3,0)</f>
        <v>44304</v>
      </c>
      <c r="C42" s="65">
        <f>VLOOKUP($A42,'Return Data'!$B$7:$R$2843,4,0)</f>
        <v>32.993000000000002</v>
      </c>
      <c r="D42" s="65">
        <f>VLOOKUP($A42,'Return Data'!$B$7:$R$2843,5,0)</f>
        <v>4.6475999999999997</v>
      </c>
      <c r="E42" s="66">
        <f t="shared" si="12"/>
        <v>1</v>
      </c>
      <c r="F42" s="65">
        <f>VLOOKUP($A42,'Return Data'!$B$7:$R$2843,6,0)</f>
        <v>4.8696000000000002</v>
      </c>
      <c r="G42" s="66">
        <f t="shared" si="13"/>
        <v>1</v>
      </c>
      <c r="H42" s="65">
        <f>VLOOKUP($A42,'Return Data'!$B$7:$R$2843,7,0)</f>
        <v>4.0331999999999999</v>
      </c>
      <c r="I42" s="66">
        <f t="shared" si="14"/>
        <v>1</v>
      </c>
      <c r="J42" s="65">
        <f>VLOOKUP($A42,'Return Data'!$B$7:$R$2843,8,0)</f>
        <v>4.742</v>
      </c>
      <c r="K42" s="66">
        <f t="shared" si="15"/>
        <v>1</v>
      </c>
      <c r="L42" s="65">
        <f>VLOOKUP($A42,'Return Data'!$B$7:$R$2843,9,0)</f>
        <v>5.0030999999999999</v>
      </c>
      <c r="M42" s="66">
        <f t="shared" si="16"/>
        <v>1</v>
      </c>
      <c r="N42" s="65">
        <f>VLOOKUP($A42,'Return Data'!$B$7:$R$2843,10,0)</f>
        <v>4.5468999999999999</v>
      </c>
      <c r="O42" s="66">
        <f t="shared" si="17"/>
        <v>1</v>
      </c>
      <c r="P42" s="65">
        <f>VLOOKUP($A42,'Return Data'!$B$7:$R$2843,11,0)</f>
        <v>4.5663</v>
      </c>
      <c r="Q42" s="66">
        <f t="shared" si="18"/>
        <v>1</v>
      </c>
      <c r="R42" s="65">
        <f>VLOOKUP($A42,'Return Data'!$B$7:$R$2843,12,0)</f>
        <v>4.7537000000000003</v>
      </c>
      <c r="S42" s="66">
        <f t="shared" si="19"/>
        <v>1</v>
      </c>
      <c r="T42" s="65">
        <f>VLOOKUP($A42,'Return Data'!$B$7:$R$2843,13,0)</f>
        <v>4.8385999999999996</v>
      </c>
      <c r="U42" s="66">
        <f t="shared" si="20"/>
        <v>1</v>
      </c>
      <c r="V42" s="65">
        <f>VLOOKUP($A42,'Return Data'!$B$7:$R$2843,17,0)</f>
        <v>5.8624999999999998</v>
      </c>
      <c r="W42" s="66">
        <f t="shared" si="21"/>
        <v>1</v>
      </c>
      <c r="X42" s="65">
        <f>VLOOKUP($A42,'Return Data'!$B$7:$R$2843,14,0)</f>
        <v>6.4832999999999998</v>
      </c>
      <c r="Y42" s="66">
        <f t="shared" si="22"/>
        <v>1</v>
      </c>
      <c r="Z42" s="65">
        <f>VLOOKUP($A42,'Return Data'!$B$7:$R$2843,16,0)</f>
        <v>7.7881999999999998</v>
      </c>
      <c r="AA42" s="67">
        <f t="shared" si="23"/>
        <v>1</v>
      </c>
    </row>
    <row r="43" spans="1:27" x14ac:dyDescent="0.3">
      <c r="A43" s="63" t="s">
        <v>153</v>
      </c>
      <c r="B43" s="64">
        <f>VLOOKUP($A43,'Return Data'!$B$7:$R$2843,3,0)</f>
        <v>44304</v>
      </c>
      <c r="C43" s="65">
        <f>VLOOKUP($A43,'Return Data'!$B$7:$R$2843,4,0)</f>
        <v>27.827100000000002</v>
      </c>
      <c r="D43" s="65">
        <f>VLOOKUP($A43,'Return Data'!$B$7:$R$2843,5,0)</f>
        <v>3.1482999999999999</v>
      </c>
      <c r="E43" s="66">
        <f t="shared" si="12"/>
        <v>26</v>
      </c>
      <c r="F43" s="65">
        <f>VLOOKUP($A43,'Return Data'!$B$7:$R$2843,6,0)</f>
        <v>2.9300999999999999</v>
      </c>
      <c r="G43" s="66">
        <f t="shared" si="13"/>
        <v>34</v>
      </c>
      <c r="H43" s="65">
        <f>VLOOKUP($A43,'Return Data'!$B$7:$R$2843,7,0)</f>
        <v>2.9998</v>
      </c>
      <c r="I43" s="66">
        <f t="shared" si="14"/>
        <v>35</v>
      </c>
      <c r="J43" s="65">
        <f>VLOOKUP($A43,'Return Data'!$B$7:$R$2843,8,0)</f>
        <v>2.964</v>
      </c>
      <c r="K43" s="66">
        <f t="shared" si="15"/>
        <v>33</v>
      </c>
      <c r="L43" s="65">
        <f>VLOOKUP($A43,'Return Data'!$B$7:$R$2843,9,0)</f>
        <v>3.1606999999999998</v>
      </c>
      <c r="M43" s="66">
        <f t="shared" si="16"/>
        <v>33</v>
      </c>
      <c r="N43" s="65">
        <f>VLOOKUP($A43,'Return Data'!$B$7:$R$2843,10,0)</f>
        <v>3.1326999999999998</v>
      </c>
      <c r="O43" s="66">
        <f t="shared" si="17"/>
        <v>38</v>
      </c>
      <c r="P43" s="65">
        <f>VLOOKUP($A43,'Return Data'!$B$7:$R$2843,11,0)</f>
        <v>3.0287999999999999</v>
      </c>
      <c r="Q43" s="66">
        <f t="shared" si="18"/>
        <v>35</v>
      </c>
      <c r="R43" s="65">
        <f>VLOOKUP($A43,'Return Data'!$B$7:$R$2843,12,0)</f>
        <v>3.0697000000000001</v>
      </c>
      <c r="S43" s="66">
        <f t="shared" si="19"/>
        <v>35</v>
      </c>
      <c r="T43" s="65">
        <f>VLOOKUP($A43,'Return Data'!$B$7:$R$2843,13,0)</f>
        <v>3.1313</v>
      </c>
      <c r="U43" s="66">
        <f t="shared" si="20"/>
        <v>33</v>
      </c>
      <c r="V43" s="65">
        <f>VLOOKUP($A43,'Return Data'!$B$7:$R$2843,17,0)</f>
        <v>4.3158000000000003</v>
      </c>
      <c r="W43" s="66">
        <f t="shared" si="21"/>
        <v>34</v>
      </c>
      <c r="X43" s="65">
        <f>VLOOKUP($A43,'Return Data'!$B$7:$R$2843,14,0)</f>
        <v>5.1093000000000002</v>
      </c>
      <c r="Y43" s="66">
        <f t="shared" si="22"/>
        <v>31</v>
      </c>
      <c r="Z43" s="65">
        <f>VLOOKUP($A43,'Return Data'!$B$7:$R$2843,16,0)</f>
        <v>7.0410000000000004</v>
      </c>
      <c r="AA43" s="67">
        <f t="shared" si="23"/>
        <v>30</v>
      </c>
    </row>
    <row r="44" spans="1:27" x14ac:dyDescent="0.3">
      <c r="A44" s="63" t="s">
        <v>156</v>
      </c>
      <c r="B44" s="64">
        <f>VLOOKUP($A44,'Return Data'!$B$7:$R$2843,3,0)</f>
        <v>44304</v>
      </c>
      <c r="C44" s="65">
        <f>VLOOKUP($A44,'Return Data'!$B$7:$R$2843,4,0)</f>
        <v>3226.6538999999998</v>
      </c>
      <c r="D44" s="65">
        <f>VLOOKUP($A44,'Return Data'!$B$7:$R$2843,5,0)</f>
        <v>3.1404999999999998</v>
      </c>
      <c r="E44" s="66">
        <f t="shared" si="12"/>
        <v>28</v>
      </c>
      <c r="F44" s="65">
        <f>VLOOKUP($A44,'Return Data'!$B$7:$R$2843,6,0)</f>
        <v>3.1414</v>
      </c>
      <c r="G44" s="66">
        <f t="shared" si="13"/>
        <v>23</v>
      </c>
      <c r="H44" s="65">
        <f>VLOOKUP($A44,'Return Data'!$B$7:$R$2843,7,0)</f>
        <v>3.1172</v>
      </c>
      <c r="I44" s="66">
        <f t="shared" si="14"/>
        <v>25</v>
      </c>
      <c r="J44" s="65">
        <f>VLOOKUP($A44,'Return Data'!$B$7:$R$2843,8,0)</f>
        <v>3.169</v>
      </c>
      <c r="K44" s="66">
        <f t="shared" si="15"/>
        <v>20</v>
      </c>
      <c r="L44" s="65">
        <f>VLOOKUP($A44,'Return Data'!$B$7:$R$2843,9,0)</f>
        <v>3.5259</v>
      </c>
      <c r="M44" s="66">
        <f t="shared" si="16"/>
        <v>9</v>
      </c>
      <c r="N44" s="65">
        <f>VLOOKUP($A44,'Return Data'!$B$7:$R$2843,10,0)</f>
        <v>3.3456999999999999</v>
      </c>
      <c r="O44" s="66">
        <f t="shared" si="17"/>
        <v>18</v>
      </c>
      <c r="P44" s="65">
        <f>VLOOKUP($A44,'Return Data'!$B$7:$R$2843,11,0)</f>
        <v>3.1610999999999998</v>
      </c>
      <c r="Q44" s="66">
        <f t="shared" si="18"/>
        <v>24</v>
      </c>
      <c r="R44" s="65">
        <f>VLOOKUP($A44,'Return Data'!$B$7:$R$2843,12,0)</f>
        <v>3.2296</v>
      </c>
      <c r="S44" s="66">
        <f t="shared" si="19"/>
        <v>22</v>
      </c>
      <c r="T44" s="65">
        <f>VLOOKUP($A44,'Return Data'!$B$7:$R$2843,13,0)</f>
        <v>3.5124</v>
      </c>
      <c r="U44" s="66">
        <f t="shared" si="20"/>
        <v>16</v>
      </c>
      <c r="V44" s="65">
        <f>VLOOKUP($A44,'Return Data'!$B$7:$R$2843,17,0)</f>
        <v>4.7784000000000004</v>
      </c>
      <c r="W44" s="66">
        <f t="shared" si="21"/>
        <v>21</v>
      </c>
      <c r="X44" s="65">
        <f>VLOOKUP($A44,'Return Data'!$B$7:$R$2843,14,0)</f>
        <v>5.6780999999999997</v>
      </c>
      <c r="Y44" s="66">
        <f t="shared" si="22"/>
        <v>21</v>
      </c>
      <c r="Z44" s="65">
        <f>VLOOKUP($A44,'Return Data'!$B$7:$R$2843,16,0)</f>
        <v>7.2446000000000002</v>
      </c>
      <c r="AA44" s="67">
        <f t="shared" si="23"/>
        <v>25</v>
      </c>
    </row>
    <row r="45" spans="1:27" x14ac:dyDescent="0.3">
      <c r="A45" s="63" t="s">
        <v>157</v>
      </c>
      <c r="B45" s="64">
        <f>VLOOKUP($A45,'Return Data'!$B$7:$R$2843,3,0)</f>
        <v>44304</v>
      </c>
      <c r="C45" s="65">
        <f>VLOOKUP($A45,'Return Data'!$B$7:$R$2843,4,0)</f>
        <v>43.4649</v>
      </c>
      <c r="D45" s="65">
        <f>VLOOKUP($A45,'Return Data'!$B$7:$R$2843,5,0)</f>
        <v>3.1913999999999998</v>
      </c>
      <c r="E45" s="66">
        <f t="shared" si="12"/>
        <v>14</v>
      </c>
      <c r="F45" s="65">
        <f>VLOOKUP($A45,'Return Data'!$B$7:$R$2843,6,0)</f>
        <v>3.2199</v>
      </c>
      <c r="G45" s="66">
        <f t="shared" si="13"/>
        <v>13</v>
      </c>
      <c r="H45" s="65">
        <f>VLOOKUP($A45,'Return Data'!$B$7:$R$2843,7,0)</f>
        <v>3.121</v>
      </c>
      <c r="I45" s="66">
        <f t="shared" si="14"/>
        <v>23</v>
      </c>
      <c r="J45" s="65">
        <f>VLOOKUP($A45,'Return Data'!$B$7:$R$2843,8,0)</f>
        <v>3.1528999999999998</v>
      </c>
      <c r="K45" s="66">
        <f t="shared" si="15"/>
        <v>23</v>
      </c>
      <c r="L45" s="65">
        <f>VLOOKUP($A45,'Return Data'!$B$7:$R$2843,9,0)</f>
        <v>3.5022000000000002</v>
      </c>
      <c r="M45" s="66">
        <f t="shared" si="16"/>
        <v>15</v>
      </c>
      <c r="N45" s="65">
        <f>VLOOKUP($A45,'Return Data'!$B$7:$R$2843,10,0)</f>
        <v>3.3776000000000002</v>
      </c>
      <c r="O45" s="66">
        <f t="shared" si="17"/>
        <v>16</v>
      </c>
      <c r="P45" s="65">
        <f>VLOOKUP($A45,'Return Data'!$B$7:$R$2843,11,0)</f>
        <v>3.2322000000000002</v>
      </c>
      <c r="Q45" s="66">
        <f t="shared" si="18"/>
        <v>13</v>
      </c>
      <c r="R45" s="65">
        <f>VLOOKUP($A45,'Return Data'!$B$7:$R$2843,12,0)</f>
        <v>3.3041999999999998</v>
      </c>
      <c r="S45" s="66">
        <f t="shared" si="19"/>
        <v>7</v>
      </c>
      <c r="T45" s="65">
        <f>VLOOKUP($A45,'Return Data'!$B$7:$R$2843,13,0)</f>
        <v>3.5423</v>
      </c>
      <c r="U45" s="66">
        <f t="shared" si="20"/>
        <v>13</v>
      </c>
      <c r="V45" s="65">
        <f>VLOOKUP($A45,'Return Data'!$B$7:$R$2843,17,0)</f>
        <v>4.8238000000000003</v>
      </c>
      <c r="W45" s="66">
        <f t="shared" si="21"/>
        <v>18</v>
      </c>
      <c r="X45" s="65">
        <f>VLOOKUP($A45,'Return Data'!$B$7:$R$2843,14,0)</f>
        <v>5.7389999999999999</v>
      </c>
      <c r="Y45" s="66">
        <f t="shared" si="22"/>
        <v>15</v>
      </c>
      <c r="Z45" s="65">
        <f>VLOOKUP($A45,'Return Data'!$B$7:$R$2843,16,0)</f>
        <v>7.2992999999999997</v>
      </c>
      <c r="AA45" s="67">
        <f t="shared" si="23"/>
        <v>15</v>
      </c>
    </row>
    <row r="46" spans="1:27" x14ac:dyDescent="0.3">
      <c r="A46" s="63" t="s">
        <v>158</v>
      </c>
      <c r="B46" s="64">
        <f>VLOOKUP($A46,'Return Data'!$B$7:$R$2843,3,0)</f>
        <v>44304</v>
      </c>
      <c r="C46" s="65">
        <f>VLOOKUP($A46,'Return Data'!$B$7:$R$2843,4,0)</f>
        <v>3252.7696999999998</v>
      </c>
      <c r="D46" s="65">
        <f>VLOOKUP($A46,'Return Data'!$B$7:$R$2843,5,0)</f>
        <v>3.1029</v>
      </c>
      <c r="E46" s="66">
        <f t="shared" si="12"/>
        <v>31</v>
      </c>
      <c r="F46" s="65">
        <f>VLOOKUP($A46,'Return Data'!$B$7:$R$2843,6,0)</f>
        <v>3.1745999999999999</v>
      </c>
      <c r="G46" s="66">
        <f t="shared" si="13"/>
        <v>21</v>
      </c>
      <c r="H46" s="65">
        <f>VLOOKUP($A46,'Return Data'!$B$7:$R$2843,7,0)</f>
        <v>3.1198000000000001</v>
      </c>
      <c r="I46" s="66">
        <f t="shared" si="14"/>
        <v>24</v>
      </c>
      <c r="J46" s="65">
        <f>VLOOKUP($A46,'Return Data'!$B$7:$R$2843,8,0)</f>
        <v>3.2162999999999999</v>
      </c>
      <c r="K46" s="66">
        <f t="shared" si="15"/>
        <v>13</v>
      </c>
      <c r="L46" s="65">
        <f>VLOOKUP($A46,'Return Data'!$B$7:$R$2843,9,0)</f>
        <v>3.5057</v>
      </c>
      <c r="M46" s="66">
        <f t="shared" si="16"/>
        <v>13</v>
      </c>
      <c r="N46" s="65">
        <f>VLOOKUP($A46,'Return Data'!$B$7:$R$2843,10,0)</f>
        <v>3.3176999999999999</v>
      </c>
      <c r="O46" s="66">
        <f t="shared" si="17"/>
        <v>24</v>
      </c>
      <c r="P46" s="65">
        <f>VLOOKUP($A46,'Return Data'!$B$7:$R$2843,11,0)</f>
        <v>3.1556000000000002</v>
      </c>
      <c r="Q46" s="66">
        <f t="shared" si="18"/>
        <v>25</v>
      </c>
      <c r="R46" s="65">
        <f>VLOOKUP($A46,'Return Data'!$B$7:$R$2843,12,0)</f>
        <v>3.2473000000000001</v>
      </c>
      <c r="S46" s="66">
        <f t="shared" si="19"/>
        <v>17</v>
      </c>
      <c r="T46" s="65">
        <f>VLOOKUP($A46,'Return Data'!$B$7:$R$2843,13,0)</f>
        <v>3.5585</v>
      </c>
      <c r="U46" s="66">
        <f t="shared" si="20"/>
        <v>12</v>
      </c>
      <c r="V46" s="65">
        <f>VLOOKUP($A46,'Return Data'!$B$7:$R$2843,17,0)</f>
        <v>4.91</v>
      </c>
      <c r="W46" s="66">
        <f t="shared" si="21"/>
        <v>9</v>
      </c>
      <c r="X46" s="65">
        <f>VLOOKUP($A46,'Return Data'!$B$7:$R$2843,14,0)</f>
        <v>5.7778999999999998</v>
      </c>
      <c r="Y46" s="66">
        <f t="shared" si="22"/>
        <v>10</v>
      </c>
      <c r="Z46" s="65">
        <f>VLOOKUP($A46,'Return Data'!$B$7:$R$2843,16,0)</f>
        <v>7.3491999999999997</v>
      </c>
      <c r="AA46" s="67">
        <f t="shared" si="23"/>
        <v>6</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44304</v>
      </c>
      <c r="C48" s="65">
        <f>VLOOKUP($A48,'Return Data'!$B$7:$R$2843,4,0)</f>
        <v>1985.2679000000001</v>
      </c>
      <c r="D48" s="65">
        <f>VLOOKUP($A48,'Return Data'!$B$7:$R$2843,5,0)</f>
        <v>3.2490000000000001</v>
      </c>
      <c r="E48" s="66">
        <f t="shared" si="12"/>
        <v>9</v>
      </c>
      <c r="F48" s="65">
        <f>VLOOKUP($A48,'Return Data'!$B$7:$R$2843,6,0)</f>
        <v>3.2869999999999999</v>
      </c>
      <c r="G48" s="66">
        <f t="shared" si="13"/>
        <v>5</v>
      </c>
      <c r="H48" s="65">
        <f>VLOOKUP($A48,'Return Data'!$B$7:$R$2843,7,0)</f>
        <v>3.2302</v>
      </c>
      <c r="I48" s="66">
        <f t="shared" si="14"/>
        <v>5</v>
      </c>
      <c r="J48" s="65">
        <f>VLOOKUP($A48,'Return Data'!$B$7:$R$2843,8,0)</f>
        <v>3.2519999999999998</v>
      </c>
      <c r="K48" s="66">
        <f t="shared" si="15"/>
        <v>7</v>
      </c>
      <c r="L48" s="65">
        <f>VLOOKUP($A48,'Return Data'!$B$7:$R$2843,9,0)</f>
        <v>3.556</v>
      </c>
      <c r="M48" s="66">
        <f t="shared" si="16"/>
        <v>6</v>
      </c>
      <c r="N48" s="65">
        <f>VLOOKUP($A48,'Return Data'!$B$7:$R$2843,10,0)</f>
        <v>3.3755999999999999</v>
      </c>
      <c r="O48" s="66">
        <f t="shared" si="17"/>
        <v>17</v>
      </c>
      <c r="P48" s="65">
        <f>VLOOKUP($A48,'Return Data'!$B$7:$R$2843,11,0)</f>
        <v>3.2172000000000001</v>
      </c>
      <c r="Q48" s="66">
        <f t="shared" si="18"/>
        <v>15</v>
      </c>
      <c r="R48" s="65">
        <f>VLOOKUP($A48,'Return Data'!$B$7:$R$2843,12,0)</f>
        <v>3.2844000000000002</v>
      </c>
      <c r="S48" s="66">
        <f t="shared" si="19"/>
        <v>9</v>
      </c>
      <c r="T48" s="65">
        <f>VLOOKUP($A48,'Return Data'!$B$7:$R$2843,13,0)</f>
        <v>3.5720000000000001</v>
      </c>
      <c r="U48" s="66">
        <f t="shared" si="20"/>
        <v>9</v>
      </c>
      <c r="V48" s="65">
        <f>VLOOKUP($A48,'Return Data'!$B$7:$R$2843,17,0)</f>
        <v>4.8666999999999998</v>
      </c>
      <c r="W48" s="66">
        <f t="shared" si="21"/>
        <v>13</v>
      </c>
      <c r="X48" s="65">
        <f>VLOOKUP($A48,'Return Data'!$B$7:$R$2843,14,0)</f>
        <v>4.4733000000000001</v>
      </c>
      <c r="Y48" s="66">
        <f t="shared" si="22"/>
        <v>33</v>
      </c>
      <c r="Z48" s="65">
        <f>VLOOKUP($A48,'Return Data'!$B$7:$R$2843,16,0)</f>
        <v>6.7906000000000004</v>
      </c>
      <c r="AA48" s="67">
        <f t="shared" si="23"/>
        <v>31</v>
      </c>
    </row>
    <row r="49" spans="1:27" x14ac:dyDescent="0.3">
      <c r="A49" s="63" t="s">
        <v>161</v>
      </c>
      <c r="B49" s="64">
        <f>VLOOKUP($A49,'Return Data'!$B$7:$R$2843,3,0)</f>
        <v>44304</v>
      </c>
      <c r="C49" s="65">
        <f>VLOOKUP($A49,'Return Data'!$B$7:$R$2843,4,0)</f>
        <v>3375.799</v>
      </c>
      <c r="D49" s="65">
        <f>VLOOKUP($A49,'Return Data'!$B$7:$R$2843,5,0)</f>
        <v>3.1629</v>
      </c>
      <c r="E49" s="66">
        <f t="shared" si="12"/>
        <v>20</v>
      </c>
      <c r="F49" s="65">
        <f>VLOOKUP($A49,'Return Data'!$B$7:$R$2843,6,0)</f>
        <v>3.1977000000000002</v>
      </c>
      <c r="G49" s="66">
        <f t="shared" si="13"/>
        <v>17</v>
      </c>
      <c r="H49" s="65">
        <f>VLOOKUP($A49,'Return Data'!$B$7:$R$2843,7,0)</f>
        <v>3.1093999999999999</v>
      </c>
      <c r="I49" s="66">
        <f t="shared" si="14"/>
        <v>27</v>
      </c>
      <c r="J49" s="65">
        <f>VLOOKUP($A49,'Return Data'!$B$7:$R$2843,8,0)</f>
        <v>3.2126000000000001</v>
      </c>
      <c r="K49" s="66">
        <f t="shared" si="15"/>
        <v>14</v>
      </c>
      <c r="L49" s="65">
        <f>VLOOKUP($A49,'Return Data'!$B$7:$R$2843,9,0)</f>
        <v>3.4460000000000002</v>
      </c>
      <c r="M49" s="66">
        <f t="shared" si="16"/>
        <v>21</v>
      </c>
      <c r="N49" s="65">
        <f>VLOOKUP($A49,'Return Data'!$B$7:$R$2843,10,0)</f>
        <v>3.3336999999999999</v>
      </c>
      <c r="O49" s="66">
        <f t="shared" si="17"/>
        <v>20</v>
      </c>
      <c r="P49" s="65">
        <f>VLOOKUP($A49,'Return Data'!$B$7:$R$2843,11,0)</f>
        <v>3.1810999999999998</v>
      </c>
      <c r="Q49" s="66">
        <f t="shared" si="18"/>
        <v>18</v>
      </c>
      <c r="R49" s="65">
        <f>VLOOKUP($A49,'Return Data'!$B$7:$R$2843,12,0)</f>
        <v>3.2464</v>
      </c>
      <c r="S49" s="66">
        <f t="shared" si="19"/>
        <v>18</v>
      </c>
      <c r="T49" s="65">
        <f>VLOOKUP($A49,'Return Data'!$B$7:$R$2843,13,0)</f>
        <v>3.5371000000000001</v>
      </c>
      <c r="U49" s="66">
        <f t="shared" si="20"/>
        <v>14</v>
      </c>
      <c r="V49" s="65">
        <f>VLOOKUP($A49,'Return Data'!$B$7:$R$2843,17,0)</f>
        <v>4.8243999999999998</v>
      </c>
      <c r="W49" s="66">
        <f t="shared" si="21"/>
        <v>17</v>
      </c>
      <c r="X49" s="65">
        <f>VLOOKUP($A49,'Return Data'!$B$7:$R$2843,14,0)</f>
        <v>5.7363</v>
      </c>
      <c r="Y49" s="66">
        <f t="shared" si="22"/>
        <v>16</v>
      </c>
      <c r="Z49" s="65">
        <f>VLOOKUP($A49,'Return Data'!$B$7:$R$2843,16,0)</f>
        <v>7.2786999999999997</v>
      </c>
      <c r="AA49" s="67">
        <f t="shared" si="23"/>
        <v>21</v>
      </c>
    </row>
    <row r="50" spans="1:27" x14ac:dyDescent="0.3">
      <c r="A50" s="63" t="s">
        <v>162</v>
      </c>
      <c r="B50" s="64">
        <f>VLOOKUP($A50,'Return Data'!$B$7:$R$2843,3,0)</f>
        <v>44304</v>
      </c>
      <c r="C50" s="65">
        <f>VLOOKUP($A50,'Return Data'!$B$7:$R$2843,4,0)</f>
        <v>1113.6884</v>
      </c>
      <c r="D50" s="65">
        <f>VLOOKUP($A50,'Return Data'!$B$7:$R$2843,5,0)</f>
        <v>3.0387</v>
      </c>
      <c r="E50" s="66">
        <f t="shared" si="12"/>
        <v>34</v>
      </c>
      <c r="F50" s="65">
        <f>VLOOKUP($A50,'Return Data'!$B$7:$R$2843,6,0)</f>
        <v>2.5535999999999999</v>
      </c>
      <c r="G50" s="66">
        <f t="shared" si="13"/>
        <v>42</v>
      </c>
      <c r="H50" s="65">
        <f>VLOOKUP($A50,'Return Data'!$B$7:$R$2843,7,0)</f>
        <v>2.9554999999999998</v>
      </c>
      <c r="I50" s="66">
        <f t="shared" si="14"/>
        <v>36</v>
      </c>
      <c r="J50" s="65">
        <f>VLOOKUP($A50,'Return Data'!$B$7:$R$2843,8,0)</f>
        <v>2.8690000000000002</v>
      </c>
      <c r="K50" s="66">
        <f t="shared" si="15"/>
        <v>39</v>
      </c>
      <c r="L50" s="65">
        <f>VLOOKUP($A50,'Return Data'!$B$7:$R$2843,9,0)</f>
        <v>3.1158999999999999</v>
      </c>
      <c r="M50" s="66">
        <f t="shared" si="16"/>
        <v>34</v>
      </c>
      <c r="N50" s="65">
        <f>VLOOKUP($A50,'Return Data'!$B$7:$R$2843,10,0)</f>
        <v>3.0354000000000001</v>
      </c>
      <c r="O50" s="66">
        <f t="shared" si="17"/>
        <v>40</v>
      </c>
      <c r="P50" s="65">
        <f>VLOOKUP($A50,'Return Data'!$B$7:$R$2843,11,0)</f>
        <v>2.9998999999999998</v>
      </c>
      <c r="Q50" s="66">
        <f t="shared" si="18"/>
        <v>38</v>
      </c>
      <c r="R50" s="65">
        <f>VLOOKUP($A50,'Return Data'!$B$7:$R$2843,12,0)</f>
        <v>3.0068000000000001</v>
      </c>
      <c r="S50" s="66">
        <f t="shared" si="19"/>
        <v>38</v>
      </c>
      <c r="T50" s="65">
        <f>VLOOKUP($A50,'Return Data'!$B$7:$R$2843,13,0)</f>
        <v>3.1183000000000001</v>
      </c>
      <c r="U50" s="66">
        <f t="shared" si="20"/>
        <v>34</v>
      </c>
      <c r="V50" s="65"/>
      <c r="W50" s="66"/>
      <c r="X50" s="65"/>
      <c r="Y50" s="66"/>
      <c r="Z50" s="65">
        <f>VLOOKUP($A50,'Return Data'!$B$7:$R$2843,16,0)</f>
        <v>4.8803999999999998</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3.0959465116279077</v>
      </c>
      <c r="E52" s="74"/>
      <c r="F52" s="75">
        <f>AVERAGE(F8:F50)</f>
        <v>3.0663348837209301</v>
      </c>
      <c r="G52" s="74"/>
      <c r="H52" s="75">
        <f>AVERAGE(H8:H50)</f>
        <v>3.0475279069767436</v>
      </c>
      <c r="I52" s="74"/>
      <c r="J52" s="75">
        <f>AVERAGE(J8:J50)</f>
        <v>3.0838186046511633</v>
      </c>
      <c r="K52" s="74"/>
      <c r="L52" s="75">
        <f>AVERAGE(L8:L50)</f>
        <v>3.3220395348837211</v>
      </c>
      <c r="M52" s="74"/>
      <c r="N52" s="75">
        <f>AVERAGE(N8:N50)</f>
        <v>3.2772813953488367</v>
      </c>
      <c r="O52" s="74"/>
      <c r="P52" s="75">
        <f>AVERAGE(P8:P50)</f>
        <v>3.1102209302325585</v>
      </c>
      <c r="Q52" s="74"/>
      <c r="R52" s="75">
        <f>AVERAGE(R8:R50)</f>
        <v>3.1590372093023253</v>
      </c>
      <c r="S52" s="74"/>
      <c r="T52" s="75">
        <f>AVERAGE(T8:T50)</f>
        <v>3.3732076923076932</v>
      </c>
      <c r="U52" s="74"/>
      <c r="V52" s="75">
        <f>AVERAGE(V8:V50)</f>
        <v>4.6447555555555562</v>
      </c>
      <c r="W52" s="74"/>
      <c r="X52" s="75">
        <f>AVERAGE(X8:X50)</f>
        <v>5.4048571428571437</v>
      </c>
      <c r="Y52" s="74"/>
      <c r="Z52" s="75">
        <f>AVERAGE(Z8:Z50)</f>
        <v>6.4556139534883696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4.6475999999999997</v>
      </c>
      <c r="E54" s="78"/>
      <c r="F54" s="79">
        <f>MAX(F8:F50)</f>
        <v>4.8696000000000002</v>
      </c>
      <c r="G54" s="78"/>
      <c r="H54" s="79">
        <f>MAX(H8:H50)</f>
        <v>4.0331999999999999</v>
      </c>
      <c r="I54" s="78"/>
      <c r="J54" s="79">
        <f>MAX(J8:J50)</f>
        <v>4.742</v>
      </c>
      <c r="K54" s="78"/>
      <c r="L54" s="79">
        <f>MAX(L8:L50)</f>
        <v>5.0030999999999999</v>
      </c>
      <c r="M54" s="78"/>
      <c r="N54" s="79">
        <f>MAX(N8:N50)</f>
        <v>4.5468999999999999</v>
      </c>
      <c r="O54" s="78"/>
      <c r="P54" s="79">
        <f>MAX(P8:P50)</f>
        <v>4.5663</v>
      </c>
      <c r="Q54" s="78"/>
      <c r="R54" s="79">
        <f>MAX(R8:R50)</f>
        <v>4.7537000000000003</v>
      </c>
      <c r="S54" s="78"/>
      <c r="T54" s="79">
        <f>MAX(T8:T50)</f>
        <v>4.8385999999999996</v>
      </c>
      <c r="U54" s="78"/>
      <c r="V54" s="79">
        <f>MAX(V8:V50)</f>
        <v>5.8624999999999998</v>
      </c>
      <c r="W54" s="78"/>
      <c r="X54" s="79">
        <f>MAX(X8:X50)</f>
        <v>6.4832999999999998</v>
      </c>
      <c r="Y54" s="78"/>
      <c r="Z54" s="79">
        <f>MAX(Z8:Z50)</f>
        <v>7.7881999999999998</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2" t="s">
        <v>347</v>
      </c>
    </row>
    <row r="3" spans="1:27" ht="15" customHeight="1" thickBot="1" x14ac:dyDescent="0.35">
      <c r="A3" s="153"/>
    </row>
    <row r="4" spans="1:27" ht="15" thickBot="1" x14ac:dyDescent="0.35"/>
    <row r="5" spans="1:27" s="4" customFormat="1" x14ac:dyDescent="0.3">
      <c r="A5" s="29" t="s">
        <v>350</v>
      </c>
      <c r="B5" s="150" t="s">
        <v>8</v>
      </c>
      <c r="C5" s="150" t="s">
        <v>9</v>
      </c>
      <c r="D5" s="156" t="s">
        <v>115</v>
      </c>
      <c r="E5" s="156"/>
      <c r="F5" s="156" t="s">
        <v>116</v>
      </c>
      <c r="G5" s="156"/>
      <c r="H5" s="156" t="s">
        <v>117</v>
      </c>
      <c r="I5" s="156"/>
      <c r="J5" s="156" t="s">
        <v>47</v>
      </c>
      <c r="K5" s="156"/>
      <c r="L5" s="156" t="s">
        <v>48</v>
      </c>
      <c r="M5" s="156"/>
      <c r="N5" s="156" t="s">
        <v>1</v>
      </c>
      <c r="O5" s="156"/>
      <c r="P5" s="156" t="s">
        <v>2</v>
      </c>
      <c r="Q5" s="156"/>
      <c r="R5" s="156" t="s">
        <v>3</v>
      </c>
      <c r="S5" s="156"/>
      <c r="T5" s="156" t="s">
        <v>4</v>
      </c>
      <c r="U5" s="156"/>
      <c r="V5" s="156" t="s">
        <v>382</v>
      </c>
      <c r="W5" s="156"/>
      <c r="X5" s="156" t="s">
        <v>5</v>
      </c>
      <c r="Y5" s="156"/>
      <c r="Z5" s="156" t="s">
        <v>46</v>
      </c>
      <c r="AA5" s="159"/>
    </row>
    <row r="6" spans="1:27" s="4" customFormat="1" x14ac:dyDescent="0.3">
      <c r="A6" s="17" t="s">
        <v>7</v>
      </c>
      <c r="B6" s="151"/>
      <c r="C6" s="15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44304</v>
      </c>
      <c r="C8" s="65">
        <f>VLOOKUP($A8,'Return Data'!$B$7:$R$2843,4,0)</f>
        <v>329.81139999999999</v>
      </c>
      <c r="D8" s="65">
        <f>VLOOKUP($A8,'Return Data'!$B$7:$R$2843,5,0)</f>
        <v>3.1654</v>
      </c>
      <c r="E8" s="66">
        <f>RANK(D8,D$8:D$45,0)</f>
        <v>6</v>
      </c>
      <c r="F8" s="65">
        <f>VLOOKUP($A8,'Return Data'!$B$7:$R$2843,6,0)</f>
        <v>3.1511999999999998</v>
      </c>
      <c r="G8" s="66">
        <f>RANK(F8,F$8:F$45,0)</f>
        <v>9</v>
      </c>
      <c r="H8" s="65">
        <f>VLOOKUP($A8,'Return Data'!$B$7:$R$2843,7,0)</f>
        <v>3.0278</v>
      </c>
      <c r="I8" s="66">
        <f>RANK(H8,H$8:H$45,0)</f>
        <v>22</v>
      </c>
      <c r="J8" s="65">
        <f>VLOOKUP($A8,'Return Data'!$B$7:$R$2843,8,0)</f>
        <v>3.1023999999999998</v>
      </c>
      <c r="K8" s="66">
        <f>RANK(J8,J$8:J$45,0)</f>
        <v>15</v>
      </c>
      <c r="L8" s="65">
        <f>VLOOKUP($A8,'Return Data'!$B$7:$R$2843,9,0)</f>
        <v>3.3833000000000002</v>
      </c>
      <c r="M8" s="66">
        <f>RANK(L8,L$8:L$45,0)</f>
        <v>16</v>
      </c>
      <c r="N8" s="65">
        <f>VLOOKUP($A8,'Return Data'!$B$7:$R$2843,10,0)</f>
        <v>3.2282999999999999</v>
      </c>
      <c r="O8" s="66">
        <f>RANK(N8,N$8:N$45,0)</f>
        <v>19</v>
      </c>
      <c r="P8" s="65">
        <f>VLOOKUP($A8,'Return Data'!$B$7:$R$2843,11,0)</f>
        <v>3.0663</v>
      </c>
      <c r="Q8" s="66">
        <f>RANK(P8,P$8:P$45,0)</f>
        <v>22</v>
      </c>
      <c r="R8" s="65">
        <f>VLOOKUP($A8,'Return Data'!$B$7:$R$2843,12,0)</f>
        <v>3.1503999999999999</v>
      </c>
      <c r="S8" s="66">
        <f>RANK(R8,R$8:R$45,0)</f>
        <v>12</v>
      </c>
      <c r="T8" s="65">
        <f>VLOOKUP($A8,'Return Data'!$B$7:$R$2843,13,0)</f>
        <v>3.5246</v>
      </c>
      <c r="U8" s="66">
        <f>RANK(T8,T$8:T$45,0)</f>
        <v>4</v>
      </c>
      <c r="V8" s="65">
        <f>VLOOKUP($A8,'Return Data'!$B$7:$R$2843,17,0)</f>
        <v>4.8346999999999998</v>
      </c>
      <c r="W8" s="66">
        <f>RANK(V8,V$8:V$45,0)</f>
        <v>4</v>
      </c>
      <c r="X8" s="65">
        <f>VLOOKUP($A8,'Return Data'!$B$7:$R$2843,14,0)</f>
        <v>5.7042999999999999</v>
      </c>
      <c r="Y8" s="66">
        <f>RANK(X8,X$8:X$45,0)</f>
        <v>5</v>
      </c>
      <c r="Z8" s="65">
        <f>VLOOKUP($A8,'Return Data'!$B$7:$R$2843,16,0)</f>
        <v>7.2434000000000003</v>
      </c>
      <c r="AA8" s="67">
        <f>RANK(Z8,Z$8:Z$45,0)</f>
        <v>16</v>
      </c>
    </row>
    <row r="9" spans="1:27" x14ac:dyDescent="0.3">
      <c r="A9" s="63" t="s">
        <v>228</v>
      </c>
      <c r="B9" s="64">
        <f>VLOOKUP($A9,'Return Data'!$B$7:$R$2843,3,0)</f>
        <v>44304</v>
      </c>
      <c r="C9" s="65">
        <f>VLOOKUP($A9,'Return Data'!$B$7:$R$2843,4,0)</f>
        <v>2276.2419</v>
      </c>
      <c r="D9" s="65">
        <f>VLOOKUP($A9,'Return Data'!$B$7:$R$2843,5,0)</f>
        <v>3.0886</v>
      </c>
      <c r="E9" s="66">
        <f t="shared" ref="E9:E45" si="0">RANK(D9,D$8:D$45,0)</f>
        <v>18</v>
      </c>
      <c r="F9" s="65">
        <f>VLOOKUP($A9,'Return Data'!$B$7:$R$2843,6,0)</f>
        <v>3.1052</v>
      </c>
      <c r="G9" s="66">
        <f t="shared" ref="G9:G45" si="1">RANK(F9,F$8:F$45,0)</f>
        <v>16</v>
      </c>
      <c r="H9" s="65">
        <f>VLOOKUP($A9,'Return Data'!$B$7:$R$2843,7,0)</f>
        <v>3.0748000000000002</v>
      </c>
      <c r="I9" s="66">
        <f t="shared" ref="I9:I45" si="2">RANK(H9,H$8:H$45,0)</f>
        <v>14</v>
      </c>
      <c r="J9" s="65">
        <f>VLOOKUP($A9,'Return Data'!$B$7:$R$2843,8,0)</f>
        <v>3.1246</v>
      </c>
      <c r="K9" s="66">
        <f t="shared" ref="K9:K45" si="3">RANK(J9,J$8:J$45,0)</f>
        <v>10</v>
      </c>
      <c r="L9" s="65">
        <f>VLOOKUP($A9,'Return Data'!$B$7:$R$2843,9,0)</f>
        <v>3.4329999999999998</v>
      </c>
      <c r="M9" s="66">
        <f t="shared" ref="M9:M45" si="4">RANK(L9,L$8:L$45,0)</f>
        <v>7</v>
      </c>
      <c r="N9" s="65">
        <f>VLOOKUP($A9,'Return Data'!$B$7:$R$2843,10,0)</f>
        <v>3.2522000000000002</v>
      </c>
      <c r="O9" s="66">
        <f t="shared" ref="O9:O45" si="5">RANK(N9,N$8:N$45,0)</f>
        <v>13</v>
      </c>
      <c r="P9" s="65">
        <f>VLOOKUP($A9,'Return Data'!$B$7:$R$2843,11,0)</f>
        <v>3.097</v>
      </c>
      <c r="Q9" s="66">
        <f t="shared" ref="Q9:Q45" si="6">RANK(P9,P$8:P$45,0)</f>
        <v>11</v>
      </c>
      <c r="R9" s="65">
        <f>VLOOKUP($A9,'Return Data'!$B$7:$R$2843,12,0)</f>
        <v>3.1720000000000002</v>
      </c>
      <c r="S9" s="66">
        <f t="shared" ref="S9:S45" si="7">RANK(R9,R$8:R$45,0)</f>
        <v>9</v>
      </c>
      <c r="T9" s="65">
        <f>VLOOKUP($A9,'Return Data'!$B$7:$R$2843,13,0)</f>
        <v>3.4565000000000001</v>
      </c>
      <c r="U9" s="66">
        <f t="shared" ref="U9:W45" si="8">RANK(T9,T$8:T$45,0)</f>
        <v>10</v>
      </c>
      <c r="V9" s="65">
        <f>VLOOKUP($A9,'Return Data'!$B$7:$R$2843,17,0)</f>
        <v>4.7962999999999996</v>
      </c>
      <c r="W9" s="66">
        <f t="shared" si="8"/>
        <v>6</v>
      </c>
      <c r="X9" s="65">
        <f>VLOOKUP($A9,'Return Data'!$B$7:$R$2843,14,0)</f>
        <v>5.6970999999999998</v>
      </c>
      <c r="Y9" s="66">
        <f t="shared" ref="Y9:Y44" si="9">RANK(X9,X$8:X$45,0)</f>
        <v>7</v>
      </c>
      <c r="Z9" s="65">
        <f>VLOOKUP($A9,'Return Data'!$B$7:$R$2843,16,0)</f>
        <v>7.3933999999999997</v>
      </c>
      <c r="AA9" s="67">
        <f t="shared" ref="AA9:AA45" si="10">RANK(Z9,Z$8:Z$45,0)</f>
        <v>9</v>
      </c>
    </row>
    <row r="10" spans="1:27" x14ac:dyDescent="0.3">
      <c r="A10" s="63" t="s">
        <v>229</v>
      </c>
      <c r="B10" s="64">
        <f>VLOOKUP($A10,'Return Data'!$B$7:$R$2843,3,0)</f>
        <v>44304</v>
      </c>
      <c r="C10" s="65">
        <f>VLOOKUP($A10,'Return Data'!$B$7:$R$2843,4,0)</f>
        <v>2354.4346</v>
      </c>
      <c r="D10" s="65">
        <f>VLOOKUP($A10,'Return Data'!$B$7:$R$2843,5,0)</f>
        <v>3.1535000000000002</v>
      </c>
      <c r="E10" s="66">
        <f t="shared" si="0"/>
        <v>8</v>
      </c>
      <c r="F10" s="65">
        <f>VLOOKUP($A10,'Return Data'!$B$7:$R$2843,6,0)</f>
        <v>3.1122000000000001</v>
      </c>
      <c r="G10" s="66">
        <f t="shared" si="1"/>
        <v>13</v>
      </c>
      <c r="H10" s="65">
        <f>VLOOKUP($A10,'Return Data'!$B$7:$R$2843,7,0)</f>
        <v>3.1160999999999999</v>
      </c>
      <c r="I10" s="66">
        <f t="shared" si="2"/>
        <v>6</v>
      </c>
      <c r="J10" s="65">
        <f>VLOOKUP($A10,'Return Data'!$B$7:$R$2843,8,0)</f>
        <v>3.0941999999999998</v>
      </c>
      <c r="K10" s="66">
        <f t="shared" si="3"/>
        <v>17</v>
      </c>
      <c r="L10" s="65">
        <f>VLOOKUP($A10,'Return Data'!$B$7:$R$2843,9,0)</f>
        <v>3.4847999999999999</v>
      </c>
      <c r="M10" s="66">
        <f t="shared" si="4"/>
        <v>2</v>
      </c>
      <c r="N10" s="65">
        <f>VLOOKUP($A10,'Return Data'!$B$7:$R$2843,10,0)</f>
        <v>3.3279999999999998</v>
      </c>
      <c r="O10" s="66">
        <f t="shared" si="5"/>
        <v>4</v>
      </c>
      <c r="P10" s="65">
        <f>VLOOKUP($A10,'Return Data'!$B$7:$R$2843,11,0)</f>
        <v>3.1389999999999998</v>
      </c>
      <c r="Q10" s="66">
        <f t="shared" si="6"/>
        <v>8</v>
      </c>
      <c r="R10" s="65">
        <f>VLOOKUP($A10,'Return Data'!$B$7:$R$2843,12,0)</f>
        <v>3.1817000000000002</v>
      </c>
      <c r="S10" s="66">
        <f t="shared" si="7"/>
        <v>8</v>
      </c>
      <c r="T10" s="65">
        <f>VLOOKUP($A10,'Return Data'!$B$7:$R$2843,13,0)</f>
        <v>3.2906</v>
      </c>
      <c r="U10" s="66">
        <f t="shared" si="8"/>
        <v>27</v>
      </c>
      <c r="V10" s="65">
        <f>VLOOKUP($A10,'Return Data'!$B$7:$R$2843,17,0)</f>
        <v>4.7282999999999999</v>
      </c>
      <c r="W10" s="66">
        <f t="shared" si="8"/>
        <v>16</v>
      </c>
      <c r="X10" s="65">
        <f>VLOOKUP($A10,'Return Data'!$B$7:$R$2843,14,0)</f>
        <v>5.6544999999999996</v>
      </c>
      <c r="Y10" s="66">
        <f t="shared" si="9"/>
        <v>12</v>
      </c>
      <c r="Z10" s="65">
        <f>VLOOKUP($A10,'Return Data'!$B$7:$R$2843,16,0)</f>
        <v>7.2676999999999996</v>
      </c>
      <c r="AA10" s="67">
        <f t="shared" si="10"/>
        <v>15</v>
      </c>
    </row>
    <row r="11" spans="1:27" x14ac:dyDescent="0.3">
      <c r="A11" s="63" t="s">
        <v>230</v>
      </c>
      <c r="B11" s="64">
        <f>VLOOKUP($A11,'Return Data'!$B$7:$R$2843,3,0)</f>
        <v>44304</v>
      </c>
      <c r="C11" s="65">
        <f>VLOOKUP($A11,'Return Data'!$B$7:$R$2843,4,0)</f>
        <v>3146.1613000000002</v>
      </c>
      <c r="D11" s="65">
        <f>VLOOKUP($A11,'Return Data'!$B$7:$R$2843,5,0)</f>
        <v>3.1358000000000001</v>
      </c>
      <c r="E11" s="66">
        <f t="shared" si="0"/>
        <v>10</v>
      </c>
      <c r="F11" s="65">
        <f>VLOOKUP($A11,'Return Data'!$B$7:$R$2843,6,0)</f>
        <v>3.1688000000000001</v>
      </c>
      <c r="G11" s="66">
        <f t="shared" si="1"/>
        <v>8</v>
      </c>
      <c r="H11" s="65">
        <f>VLOOKUP($A11,'Return Data'!$B$7:$R$2843,7,0)</f>
        <v>3.0979000000000001</v>
      </c>
      <c r="I11" s="66">
        <f t="shared" si="2"/>
        <v>10</v>
      </c>
      <c r="J11" s="65">
        <f>VLOOKUP($A11,'Return Data'!$B$7:$R$2843,8,0)</f>
        <v>3.1187</v>
      </c>
      <c r="K11" s="66">
        <f t="shared" si="3"/>
        <v>12</v>
      </c>
      <c r="L11" s="65">
        <f>VLOOKUP($A11,'Return Data'!$B$7:$R$2843,9,0)</f>
        <v>3.4155000000000002</v>
      </c>
      <c r="M11" s="66">
        <f t="shared" si="4"/>
        <v>12</v>
      </c>
      <c r="N11" s="65">
        <f>VLOOKUP($A11,'Return Data'!$B$7:$R$2843,10,0)</f>
        <v>3.3134000000000001</v>
      </c>
      <c r="O11" s="66">
        <f t="shared" si="5"/>
        <v>6</v>
      </c>
      <c r="P11" s="65">
        <f>VLOOKUP($A11,'Return Data'!$B$7:$R$2843,11,0)</f>
        <v>3.1785000000000001</v>
      </c>
      <c r="Q11" s="66">
        <f t="shared" si="6"/>
        <v>5</v>
      </c>
      <c r="R11" s="65">
        <f>VLOOKUP($A11,'Return Data'!$B$7:$R$2843,12,0)</f>
        <v>3.2225999999999999</v>
      </c>
      <c r="S11" s="66">
        <f t="shared" si="7"/>
        <v>5</v>
      </c>
      <c r="T11" s="65">
        <f>VLOOKUP($A11,'Return Data'!$B$7:$R$2843,13,0)</f>
        <v>3.3673999999999999</v>
      </c>
      <c r="U11" s="66">
        <f t="shared" si="8"/>
        <v>21</v>
      </c>
      <c r="V11" s="65">
        <f>VLOOKUP($A11,'Return Data'!$B$7:$R$2843,17,0)</f>
        <v>4.7676999999999996</v>
      </c>
      <c r="W11" s="66">
        <f t="shared" si="8"/>
        <v>10</v>
      </c>
      <c r="X11" s="65">
        <f>VLOOKUP($A11,'Return Data'!$B$7:$R$2843,14,0)</f>
        <v>5.6660000000000004</v>
      </c>
      <c r="Y11" s="66">
        <f t="shared" si="9"/>
        <v>9</v>
      </c>
      <c r="Z11" s="65">
        <f>VLOOKUP($A11,'Return Data'!$B$7:$R$2843,16,0)</f>
        <v>7.1327999999999996</v>
      </c>
      <c r="AA11" s="67">
        <f t="shared" si="10"/>
        <v>18</v>
      </c>
    </row>
    <row r="12" spans="1:27" x14ac:dyDescent="0.3">
      <c r="A12" s="63" t="s">
        <v>231</v>
      </c>
      <c r="B12" s="64">
        <f>VLOOKUP($A12,'Return Data'!$B$7:$R$2843,3,0)</f>
        <v>44304</v>
      </c>
      <c r="C12" s="65">
        <f>VLOOKUP($A12,'Return Data'!$B$7:$R$2843,4,0)</f>
        <v>2352.5263</v>
      </c>
      <c r="D12" s="65">
        <f>VLOOKUP($A12,'Return Data'!$B$7:$R$2843,5,0)</f>
        <v>3.0722999999999998</v>
      </c>
      <c r="E12" s="66">
        <f t="shared" si="0"/>
        <v>22</v>
      </c>
      <c r="F12" s="65">
        <f>VLOOKUP($A12,'Return Data'!$B$7:$R$2843,6,0)</f>
        <v>2.9502000000000002</v>
      </c>
      <c r="G12" s="66">
        <f t="shared" si="1"/>
        <v>29</v>
      </c>
      <c r="H12" s="65">
        <f>VLOOKUP($A12,'Return Data'!$B$7:$R$2843,7,0)</f>
        <v>3.1071</v>
      </c>
      <c r="I12" s="66">
        <f t="shared" si="2"/>
        <v>7</v>
      </c>
      <c r="J12" s="65">
        <f>VLOOKUP($A12,'Return Data'!$B$7:$R$2843,8,0)</f>
        <v>3.0884</v>
      </c>
      <c r="K12" s="66">
        <f t="shared" si="3"/>
        <v>18</v>
      </c>
      <c r="L12" s="65">
        <f>VLOOKUP($A12,'Return Data'!$B$7:$R$2843,9,0)</f>
        <v>3.3946000000000001</v>
      </c>
      <c r="M12" s="66">
        <f t="shared" si="4"/>
        <v>14</v>
      </c>
      <c r="N12" s="65">
        <f>VLOOKUP($A12,'Return Data'!$B$7:$R$2843,10,0)</f>
        <v>3.2425999999999999</v>
      </c>
      <c r="O12" s="66">
        <f t="shared" si="5"/>
        <v>15</v>
      </c>
      <c r="P12" s="65">
        <f>VLOOKUP($A12,'Return Data'!$B$7:$R$2843,11,0)</f>
        <v>3.0813999999999999</v>
      </c>
      <c r="Q12" s="66">
        <f t="shared" si="6"/>
        <v>16</v>
      </c>
      <c r="R12" s="65">
        <f>VLOOKUP($A12,'Return Data'!$B$7:$R$2843,12,0)</f>
        <v>3.1160999999999999</v>
      </c>
      <c r="S12" s="66">
        <f t="shared" si="7"/>
        <v>24</v>
      </c>
      <c r="T12" s="65">
        <f>VLOOKUP($A12,'Return Data'!$B$7:$R$2843,13,0)</f>
        <v>3.4144999999999999</v>
      </c>
      <c r="U12" s="66">
        <f t="shared" si="8"/>
        <v>16</v>
      </c>
      <c r="V12" s="65">
        <f>VLOOKUP($A12,'Return Data'!$B$7:$R$2843,17,0)</f>
        <v>4.6273</v>
      </c>
      <c r="W12" s="66">
        <f t="shared" si="8"/>
        <v>25</v>
      </c>
      <c r="X12" s="65">
        <f>VLOOKUP($A12,'Return Data'!$B$7:$R$2843,14,0)</f>
        <v>5.5594999999999999</v>
      </c>
      <c r="Y12" s="66">
        <f t="shared" si="9"/>
        <v>24</v>
      </c>
      <c r="Z12" s="65">
        <f>VLOOKUP($A12,'Return Data'!$B$7:$R$2843,16,0)</f>
        <v>6.9318999999999997</v>
      </c>
      <c r="AA12" s="67">
        <f t="shared" si="10"/>
        <v>27</v>
      </c>
    </row>
    <row r="13" spans="1:27" x14ac:dyDescent="0.3">
      <c r="A13" s="63" t="s">
        <v>232</v>
      </c>
      <c r="B13" s="64">
        <f>VLOOKUP($A13,'Return Data'!$B$7:$R$2843,3,0)</f>
        <v>44304</v>
      </c>
      <c r="C13" s="65">
        <f>VLOOKUP($A13,'Return Data'!$B$7:$R$2843,4,0)</f>
        <v>2463.0392000000002</v>
      </c>
      <c r="D13" s="65">
        <f>VLOOKUP($A13,'Return Data'!$B$7:$R$2843,5,0)</f>
        <v>3.1345000000000001</v>
      </c>
      <c r="E13" s="66">
        <f t="shared" si="0"/>
        <v>11</v>
      </c>
      <c r="F13" s="65">
        <f>VLOOKUP($A13,'Return Data'!$B$7:$R$2843,6,0)</f>
        <v>3.0308000000000002</v>
      </c>
      <c r="G13" s="66">
        <f t="shared" si="1"/>
        <v>24</v>
      </c>
      <c r="H13" s="65">
        <f>VLOOKUP($A13,'Return Data'!$B$7:$R$2843,7,0)</f>
        <v>3.0708000000000002</v>
      </c>
      <c r="I13" s="66">
        <f t="shared" si="2"/>
        <v>15</v>
      </c>
      <c r="J13" s="65">
        <f>VLOOKUP($A13,'Return Data'!$B$7:$R$2843,8,0)</f>
        <v>3.0695999999999999</v>
      </c>
      <c r="K13" s="66">
        <f t="shared" si="3"/>
        <v>22</v>
      </c>
      <c r="L13" s="65">
        <f>VLOOKUP($A13,'Return Data'!$B$7:$R$2843,9,0)</f>
        <v>3.3481999999999998</v>
      </c>
      <c r="M13" s="66">
        <f t="shared" si="4"/>
        <v>22</v>
      </c>
      <c r="N13" s="65">
        <f>VLOOKUP($A13,'Return Data'!$B$7:$R$2843,10,0)</f>
        <v>3.1753999999999998</v>
      </c>
      <c r="O13" s="66">
        <f t="shared" si="5"/>
        <v>28</v>
      </c>
      <c r="P13" s="65">
        <f>VLOOKUP($A13,'Return Data'!$B$7:$R$2843,11,0)</f>
        <v>3.0642999999999998</v>
      </c>
      <c r="Q13" s="66">
        <f t="shared" si="6"/>
        <v>23</v>
      </c>
      <c r="R13" s="65">
        <f>VLOOKUP($A13,'Return Data'!$B$7:$R$2843,12,0)</f>
        <v>3.1078000000000001</v>
      </c>
      <c r="S13" s="66">
        <f t="shared" si="7"/>
        <v>27</v>
      </c>
      <c r="T13" s="65">
        <f>VLOOKUP($A13,'Return Data'!$B$7:$R$2843,13,0)</f>
        <v>3.1566000000000001</v>
      </c>
      <c r="U13" s="66">
        <f t="shared" si="8"/>
        <v>30</v>
      </c>
      <c r="V13" s="65">
        <f>VLOOKUP($A13,'Return Data'!$B$7:$R$2843,17,0)</f>
        <v>4.3764000000000003</v>
      </c>
      <c r="W13" s="66">
        <f t="shared" si="8"/>
        <v>30</v>
      </c>
      <c r="X13" s="65">
        <f>VLOOKUP($A13,'Return Data'!$B$7:$R$2843,14,0)</f>
        <v>5.3829000000000002</v>
      </c>
      <c r="Y13" s="66">
        <f t="shared" si="9"/>
        <v>28</v>
      </c>
      <c r="Z13" s="65">
        <f>VLOOKUP($A13,'Return Data'!$B$7:$R$2843,16,0)</f>
        <v>7.2789999999999999</v>
      </c>
      <c r="AA13" s="67">
        <f t="shared" si="10"/>
        <v>14</v>
      </c>
    </row>
    <row r="14" spans="1:27" x14ac:dyDescent="0.3">
      <c r="A14" s="63" t="s">
        <v>233</v>
      </c>
      <c r="B14" s="64">
        <f>VLOOKUP($A14,'Return Data'!$B$7:$R$2843,3,0)</f>
        <v>44304</v>
      </c>
      <c r="C14" s="65">
        <f>VLOOKUP($A14,'Return Data'!$B$7:$R$2843,4,0)</f>
        <v>2924.1983</v>
      </c>
      <c r="D14" s="65">
        <f>VLOOKUP($A14,'Return Data'!$B$7:$R$2843,5,0)</f>
        <v>3.0857999999999999</v>
      </c>
      <c r="E14" s="66">
        <f t="shared" si="0"/>
        <v>19</v>
      </c>
      <c r="F14" s="65">
        <f>VLOOKUP($A14,'Return Data'!$B$7:$R$2843,6,0)</f>
        <v>3.0943000000000001</v>
      </c>
      <c r="G14" s="66">
        <f t="shared" si="1"/>
        <v>18</v>
      </c>
      <c r="H14" s="65">
        <f>VLOOKUP($A14,'Return Data'!$B$7:$R$2843,7,0)</f>
        <v>3.0417000000000001</v>
      </c>
      <c r="I14" s="66">
        <f t="shared" si="2"/>
        <v>18</v>
      </c>
      <c r="J14" s="65">
        <f>VLOOKUP($A14,'Return Data'!$B$7:$R$2843,8,0)</f>
        <v>3.1131000000000002</v>
      </c>
      <c r="K14" s="66">
        <f t="shared" si="3"/>
        <v>13</v>
      </c>
      <c r="L14" s="65">
        <f>VLOOKUP($A14,'Return Data'!$B$7:$R$2843,9,0)</f>
        <v>3.3858999999999999</v>
      </c>
      <c r="M14" s="66">
        <f t="shared" si="4"/>
        <v>15</v>
      </c>
      <c r="N14" s="65">
        <f>VLOOKUP($A14,'Return Data'!$B$7:$R$2843,10,0)</f>
        <v>3.2349999999999999</v>
      </c>
      <c r="O14" s="66">
        <f t="shared" si="5"/>
        <v>17</v>
      </c>
      <c r="P14" s="65">
        <f>VLOOKUP($A14,'Return Data'!$B$7:$R$2843,11,0)</f>
        <v>3.0802</v>
      </c>
      <c r="Q14" s="66">
        <f t="shared" si="6"/>
        <v>17</v>
      </c>
      <c r="R14" s="65">
        <f>VLOOKUP($A14,'Return Data'!$B$7:$R$2843,12,0)</f>
        <v>3.1379000000000001</v>
      </c>
      <c r="S14" s="66">
        <f t="shared" si="7"/>
        <v>17</v>
      </c>
      <c r="T14" s="65">
        <f>VLOOKUP($A14,'Return Data'!$B$7:$R$2843,13,0)</f>
        <v>3.3414000000000001</v>
      </c>
      <c r="U14" s="66">
        <f t="shared" si="8"/>
        <v>23</v>
      </c>
      <c r="V14" s="65">
        <f>VLOOKUP($A14,'Return Data'!$B$7:$R$2843,17,0)</f>
        <v>4.6871999999999998</v>
      </c>
      <c r="W14" s="66">
        <f t="shared" si="8"/>
        <v>20</v>
      </c>
      <c r="X14" s="65">
        <f>VLOOKUP($A14,'Return Data'!$B$7:$R$2843,14,0)</f>
        <v>5.6063999999999998</v>
      </c>
      <c r="Y14" s="66">
        <f t="shared" si="9"/>
        <v>19</v>
      </c>
      <c r="Z14" s="65">
        <f>VLOOKUP($A14,'Return Data'!$B$7:$R$2843,16,0)</f>
        <v>7.2095000000000002</v>
      </c>
      <c r="AA14" s="67">
        <f t="shared" si="10"/>
        <v>17</v>
      </c>
    </row>
    <row r="15" spans="1:27" x14ac:dyDescent="0.3">
      <c r="A15" s="63" t="s">
        <v>234</v>
      </c>
      <c r="B15" s="64">
        <f>VLOOKUP($A15,'Return Data'!$B$7:$R$2843,3,0)</f>
        <v>44304</v>
      </c>
      <c r="C15" s="65">
        <f>VLOOKUP($A15,'Return Data'!$B$7:$R$2843,4,0)</f>
        <v>2627.5558999999998</v>
      </c>
      <c r="D15" s="65">
        <f>VLOOKUP($A15,'Return Data'!$B$7:$R$2843,5,0)</f>
        <v>3.0897000000000001</v>
      </c>
      <c r="E15" s="66">
        <f t="shared" si="0"/>
        <v>17</v>
      </c>
      <c r="F15" s="65">
        <f>VLOOKUP($A15,'Return Data'!$B$7:$R$2843,6,0)</f>
        <v>3.2097000000000002</v>
      </c>
      <c r="G15" s="66">
        <f t="shared" si="1"/>
        <v>4</v>
      </c>
      <c r="H15" s="65">
        <f>VLOOKUP($A15,'Return Data'!$B$7:$R$2843,7,0)</f>
        <v>3.1507999999999998</v>
      </c>
      <c r="I15" s="66">
        <f t="shared" si="2"/>
        <v>3</v>
      </c>
      <c r="J15" s="65">
        <f>VLOOKUP($A15,'Return Data'!$B$7:$R$2843,8,0)</f>
        <v>3.2492000000000001</v>
      </c>
      <c r="K15" s="66">
        <f t="shared" si="3"/>
        <v>4</v>
      </c>
      <c r="L15" s="65">
        <f>VLOOKUP($A15,'Return Data'!$B$7:$R$2843,9,0)</f>
        <v>3.4192999999999998</v>
      </c>
      <c r="M15" s="66">
        <f t="shared" si="4"/>
        <v>11</v>
      </c>
      <c r="N15" s="65">
        <f>VLOOKUP($A15,'Return Data'!$B$7:$R$2843,10,0)</f>
        <v>3.2635999999999998</v>
      </c>
      <c r="O15" s="66">
        <f t="shared" si="5"/>
        <v>11</v>
      </c>
      <c r="P15" s="65">
        <f>VLOOKUP($A15,'Return Data'!$B$7:$R$2843,11,0)</f>
        <v>3.0760999999999998</v>
      </c>
      <c r="Q15" s="66">
        <f t="shared" si="6"/>
        <v>20</v>
      </c>
      <c r="R15" s="65">
        <f>VLOOKUP($A15,'Return Data'!$B$7:$R$2843,12,0)</f>
        <v>3.1084000000000001</v>
      </c>
      <c r="S15" s="66">
        <f t="shared" si="7"/>
        <v>26</v>
      </c>
      <c r="T15" s="65">
        <f>VLOOKUP($A15,'Return Data'!$B$7:$R$2843,13,0)</f>
        <v>3.3668999999999998</v>
      </c>
      <c r="U15" s="66">
        <f t="shared" si="8"/>
        <v>22</v>
      </c>
      <c r="V15" s="65">
        <f>VLOOKUP($A15,'Return Data'!$B$7:$R$2843,17,0)</f>
        <v>4.7159000000000004</v>
      </c>
      <c r="W15" s="66">
        <f t="shared" si="8"/>
        <v>18</v>
      </c>
      <c r="X15" s="65">
        <f>VLOOKUP($A15,'Return Data'!$B$7:$R$2843,14,0)</f>
        <v>5.63</v>
      </c>
      <c r="Y15" s="66">
        <f t="shared" si="9"/>
        <v>16</v>
      </c>
      <c r="Z15" s="65">
        <f>VLOOKUP($A15,'Return Data'!$B$7:$R$2843,16,0)</f>
        <v>7.2865000000000002</v>
      </c>
      <c r="AA15" s="67">
        <f t="shared" si="10"/>
        <v>13</v>
      </c>
    </row>
    <row r="16" spans="1:27" x14ac:dyDescent="0.3">
      <c r="A16" s="63" t="s">
        <v>235</v>
      </c>
      <c r="B16" s="64">
        <f>VLOOKUP($A16,'Return Data'!$B$7:$R$2843,3,0)</f>
        <v>44304</v>
      </c>
      <c r="C16" s="65">
        <f>VLOOKUP($A16,'Return Data'!$B$7:$R$2843,4,0)</f>
        <v>2236.5207</v>
      </c>
      <c r="D16" s="65">
        <f>VLOOKUP($A16,'Return Data'!$B$7:$R$2843,5,0)</f>
        <v>3.1585000000000001</v>
      </c>
      <c r="E16" s="66">
        <f t="shared" si="0"/>
        <v>7</v>
      </c>
      <c r="F16" s="65">
        <f>VLOOKUP($A16,'Return Data'!$B$7:$R$2843,6,0)</f>
        <v>3.2223999999999999</v>
      </c>
      <c r="G16" s="66">
        <f t="shared" si="1"/>
        <v>3</v>
      </c>
      <c r="H16" s="65">
        <f>VLOOKUP($A16,'Return Data'!$B$7:$R$2843,7,0)</f>
        <v>3.0329000000000002</v>
      </c>
      <c r="I16" s="66">
        <f t="shared" si="2"/>
        <v>21</v>
      </c>
      <c r="J16" s="65">
        <f>VLOOKUP($A16,'Return Data'!$B$7:$R$2843,8,0)</f>
        <v>3.1818</v>
      </c>
      <c r="K16" s="66">
        <f t="shared" si="3"/>
        <v>7</v>
      </c>
      <c r="L16" s="65">
        <f>VLOOKUP($A16,'Return Data'!$B$7:$R$2843,9,0)</f>
        <v>3.2645</v>
      </c>
      <c r="M16" s="66">
        <f t="shared" si="4"/>
        <v>29</v>
      </c>
      <c r="N16" s="65">
        <f>VLOOKUP($A16,'Return Data'!$B$7:$R$2843,10,0)</f>
        <v>3.1274000000000002</v>
      </c>
      <c r="O16" s="66">
        <f t="shared" si="5"/>
        <v>31</v>
      </c>
      <c r="P16" s="65">
        <f>VLOOKUP($A16,'Return Data'!$B$7:$R$2843,11,0)</f>
        <v>2.9659</v>
      </c>
      <c r="Q16" s="66">
        <f t="shared" si="6"/>
        <v>31</v>
      </c>
      <c r="R16" s="65">
        <f>VLOOKUP($A16,'Return Data'!$B$7:$R$2843,12,0)</f>
        <v>2.9885999999999999</v>
      </c>
      <c r="S16" s="66">
        <f t="shared" si="7"/>
        <v>31</v>
      </c>
      <c r="T16" s="65">
        <f>VLOOKUP($A16,'Return Data'!$B$7:$R$2843,13,0)</f>
        <v>3.0667</v>
      </c>
      <c r="U16" s="66">
        <f t="shared" si="8"/>
        <v>31</v>
      </c>
      <c r="V16" s="65">
        <f>VLOOKUP($A16,'Return Data'!$B$7:$R$2843,17,0)</f>
        <v>4.2670000000000003</v>
      </c>
      <c r="W16" s="66">
        <f t="shared" si="8"/>
        <v>31</v>
      </c>
      <c r="X16" s="65">
        <f>VLOOKUP($A16,'Return Data'!$B$7:$R$2843,14,0)</f>
        <v>5.3475000000000001</v>
      </c>
      <c r="Y16" s="66">
        <f t="shared" si="9"/>
        <v>29</v>
      </c>
      <c r="Z16" s="65">
        <f>VLOOKUP($A16,'Return Data'!$B$7:$R$2843,16,0)</f>
        <v>7.4741</v>
      </c>
      <c r="AA16" s="67">
        <f t="shared" si="10"/>
        <v>5</v>
      </c>
    </row>
    <row r="17" spans="1:27" x14ac:dyDescent="0.3">
      <c r="A17" s="63" t="s">
        <v>236</v>
      </c>
      <c r="B17" s="64">
        <f>VLOOKUP($A17,'Return Data'!$B$7:$R$2843,3,0)</f>
        <v>44304</v>
      </c>
      <c r="C17" s="65">
        <f>VLOOKUP($A17,'Return Data'!$B$7:$R$2843,4,0)</f>
        <v>4023.5373</v>
      </c>
      <c r="D17" s="65">
        <f>VLOOKUP($A17,'Return Data'!$B$7:$R$2843,5,0)</f>
        <v>2.9912000000000001</v>
      </c>
      <c r="E17" s="66">
        <f t="shared" si="0"/>
        <v>29</v>
      </c>
      <c r="F17" s="65">
        <f>VLOOKUP($A17,'Return Data'!$B$7:$R$2843,6,0)</f>
        <v>2.8858000000000001</v>
      </c>
      <c r="G17" s="66">
        <f t="shared" si="1"/>
        <v>32</v>
      </c>
      <c r="H17" s="65">
        <f>VLOOKUP($A17,'Return Data'!$B$7:$R$2843,7,0)</f>
        <v>2.9504999999999999</v>
      </c>
      <c r="I17" s="66">
        <f t="shared" si="2"/>
        <v>31</v>
      </c>
      <c r="J17" s="65">
        <f>VLOOKUP($A17,'Return Data'!$B$7:$R$2843,8,0)</f>
        <v>2.9658000000000002</v>
      </c>
      <c r="K17" s="66">
        <f t="shared" si="3"/>
        <v>30</v>
      </c>
      <c r="L17" s="65">
        <f>VLOOKUP($A17,'Return Data'!$B$7:$R$2843,9,0)</f>
        <v>3.2783000000000002</v>
      </c>
      <c r="M17" s="66">
        <f t="shared" si="4"/>
        <v>28</v>
      </c>
      <c r="N17" s="65">
        <f>VLOOKUP($A17,'Return Data'!$B$7:$R$2843,10,0)</f>
        <v>3.1332</v>
      </c>
      <c r="O17" s="66">
        <f t="shared" si="5"/>
        <v>30</v>
      </c>
      <c r="P17" s="65">
        <f>VLOOKUP($A17,'Return Data'!$B$7:$R$2843,11,0)</f>
        <v>2.9838</v>
      </c>
      <c r="Q17" s="66">
        <f t="shared" si="6"/>
        <v>30</v>
      </c>
      <c r="R17" s="65">
        <f>VLOOKUP($A17,'Return Data'!$B$7:$R$2843,12,0)</f>
        <v>3.0615999999999999</v>
      </c>
      <c r="S17" s="66">
        <f t="shared" si="7"/>
        <v>30</v>
      </c>
      <c r="T17" s="65">
        <f>VLOOKUP($A17,'Return Data'!$B$7:$R$2843,13,0)</f>
        <v>3.3203999999999998</v>
      </c>
      <c r="U17" s="66">
        <f t="shared" si="8"/>
        <v>26</v>
      </c>
      <c r="V17" s="65">
        <f>VLOOKUP($A17,'Return Data'!$B$7:$R$2843,17,0)</f>
        <v>4.6561000000000003</v>
      </c>
      <c r="W17" s="66">
        <f t="shared" si="8"/>
        <v>23</v>
      </c>
      <c r="X17" s="65">
        <f>VLOOKUP($A17,'Return Data'!$B$7:$R$2843,14,0)</f>
        <v>5.5399000000000003</v>
      </c>
      <c r="Y17" s="66">
        <f t="shared" si="9"/>
        <v>25</v>
      </c>
      <c r="Z17" s="65">
        <f>VLOOKUP($A17,'Return Data'!$B$7:$R$2843,16,0)</f>
        <v>7.0216000000000003</v>
      </c>
      <c r="AA17" s="67">
        <f t="shared" si="10"/>
        <v>24</v>
      </c>
    </row>
    <row r="18" spans="1:27" x14ac:dyDescent="0.3">
      <c r="A18" s="63" t="s">
        <v>237</v>
      </c>
      <c r="B18" s="64">
        <f>VLOOKUP($A18,'Return Data'!$B$7:$R$2843,3,0)</f>
        <v>44304</v>
      </c>
      <c r="C18" s="65">
        <f>VLOOKUP($A18,'Return Data'!$B$7:$R$2843,4,0)</f>
        <v>2041.5147999999999</v>
      </c>
      <c r="D18" s="65">
        <f>VLOOKUP($A18,'Return Data'!$B$7:$R$2843,5,0)</f>
        <v>3.0918000000000001</v>
      </c>
      <c r="E18" s="66">
        <f t="shared" si="0"/>
        <v>16</v>
      </c>
      <c r="F18" s="65">
        <f>VLOOKUP($A18,'Return Data'!$B$7:$R$2843,6,0)</f>
        <v>3.0569000000000002</v>
      </c>
      <c r="G18" s="66">
        <f t="shared" si="1"/>
        <v>23</v>
      </c>
      <c r="H18" s="65">
        <f>VLOOKUP($A18,'Return Data'!$B$7:$R$2843,7,0)</f>
        <v>3.0792999999999999</v>
      </c>
      <c r="I18" s="66">
        <f t="shared" si="2"/>
        <v>12</v>
      </c>
      <c r="J18" s="65">
        <f>VLOOKUP($A18,'Return Data'!$B$7:$R$2843,8,0)</f>
        <v>3.0674000000000001</v>
      </c>
      <c r="K18" s="66">
        <f t="shared" si="3"/>
        <v>23</v>
      </c>
      <c r="L18" s="65">
        <f>VLOOKUP($A18,'Return Data'!$B$7:$R$2843,9,0)</f>
        <v>3.3431999999999999</v>
      </c>
      <c r="M18" s="66">
        <f t="shared" si="4"/>
        <v>24</v>
      </c>
      <c r="N18" s="65">
        <f>VLOOKUP($A18,'Return Data'!$B$7:$R$2843,10,0)</f>
        <v>3.2044000000000001</v>
      </c>
      <c r="O18" s="66">
        <f t="shared" si="5"/>
        <v>22</v>
      </c>
      <c r="P18" s="65">
        <f>VLOOKUP($A18,'Return Data'!$B$7:$R$2843,11,0)</f>
        <v>3.0466000000000002</v>
      </c>
      <c r="Q18" s="66">
        <f t="shared" si="6"/>
        <v>25</v>
      </c>
      <c r="R18" s="65">
        <f>VLOOKUP($A18,'Return Data'!$B$7:$R$2843,12,0)</f>
        <v>3.1164999999999998</v>
      </c>
      <c r="S18" s="66">
        <f t="shared" si="7"/>
        <v>23</v>
      </c>
      <c r="T18" s="65">
        <f>VLOOKUP($A18,'Return Data'!$B$7:$R$2843,13,0)</f>
        <v>3.3855</v>
      </c>
      <c r="U18" s="66">
        <f t="shared" si="8"/>
        <v>20</v>
      </c>
      <c r="V18" s="65">
        <f>VLOOKUP($A18,'Return Data'!$B$7:$R$2843,17,0)</f>
        <v>4.6792999999999996</v>
      </c>
      <c r="W18" s="66">
        <f t="shared" si="8"/>
        <v>21</v>
      </c>
      <c r="X18" s="65">
        <f>VLOOKUP($A18,'Return Data'!$B$7:$R$2843,14,0)</f>
        <v>5.6177999999999999</v>
      </c>
      <c r="Y18" s="66">
        <f t="shared" si="9"/>
        <v>18</v>
      </c>
      <c r="Z18" s="65">
        <f>VLOOKUP($A18,'Return Data'!$B$7:$R$2843,16,0)</f>
        <v>4.3159999999999998</v>
      </c>
      <c r="AA18" s="67">
        <f t="shared" si="10"/>
        <v>35</v>
      </c>
    </row>
    <row r="19" spans="1:27" x14ac:dyDescent="0.3">
      <c r="A19" s="63" t="s">
        <v>238</v>
      </c>
      <c r="B19" s="64">
        <f>VLOOKUP($A19,'Return Data'!$B$7:$R$2843,3,0)</f>
        <v>44304</v>
      </c>
      <c r="C19" s="65">
        <f>VLOOKUP($A19,'Return Data'!$B$7:$R$2843,4,0)</f>
        <v>303.49549999999999</v>
      </c>
      <c r="D19" s="65">
        <f>VLOOKUP($A19,'Return Data'!$B$7:$R$2843,5,0)</f>
        <v>3.0308999999999999</v>
      </c>
      <c r="E19" s="66">
        <f t="shared" si="0"/>
        <v>25</v>
      </c>
      <c r="F19" s="65">
        <f>VLOOKUP($A19,'Return Data'!$B$7:$R$2843,6,0)</f>
        <v>3.1316999999999999</v>
      </c>
      <c r="G19" s="66">
        <f t="shared" si="1"/>
        <v>11</v>
      </c>
      <c r="H19" s="65">
        <f>VLOOKUP($A19,'Return Data'!$B$7:$R$2843,7,0)</f>
        <v>3.0152000000000001</v>
      </c>
      <c r="I19" s="66">
        <f t="shared" si="2"/>
        <v>27</v>
      </c>
      <c r="J19" s="65">
        <f>VLOOKUP($A19,'Return Data'!$B$7:$R$2843,8,0)</f>
        <v>3.0333999999999999</v>
      </c>
      <c r="K19" s="66">
        <f t="shared" si="3"/>
        <v>28</v>
      </c>
      <c r="L19" s="65">
        <f>VLOOKUP($A19,'Return Data'!$B$7:$R$2843,9,0)</f>
        <v>3.3412000000000002</v>
      </c>
      <c r="M19" s="66">
        <f t="shared" si="4"/>
        <v>25</v>
      </c>
      <c r="N19" s="65">
        <f>VLOOKUP($A19,'Return Data'!$B$7:$R$2843,10,0)</f>
        <v>3.1911999999999998</v>
      </c>
      <c r="O19" s="66">
        <f t="shared" si="5"/>
        <v>27</v>
      </c>
      <c r="P19" s="65">
        <f>VLOOKUP($A19,'Return Data'!$B$7:$R$2843,11,0)</f>
        <v>3.0701999999999998</v>
      </c>
      <c r="Q19" s="66">
        <f t="shared" si="6"/>
        <v>21</v>
      </c>
      <c r="R19" s="65">
        <f>VLOOKUP($A19,'Return Data'!$B$7:$R$2843,12,0)</f>
        <v>3.1423000000000001</v>
      </c>
      <c r="S19" s="66">
        <f t="shared" si="7"/>
        <v>15</v>
      </c>
      <c r="T19" s="65">
        <f>VLOOKUP($A19,'Return Data'!$B$7:$R$2843,13,0)</f>
        <v>3.4786999999999999</v>
      </c>
      <c r="U19" s="66">
        <f t="shared" si="8"/>
        <v>7</v>
      </c>
      <c r="V19" s="65">
        <f>VLOOKUP($A19,'Return Data'!$B$7:$R$2843,17,0)</f>
        <v>4.7835999999999999</v>
      </c>
      <c r="W19" s="66">
        <f t="shared" si="8"/>
        <v>8</v>
      </c>
      <c r="X19" s="65">
        <f>VLOOKUP($A19,'Return Data'!$B$7:$R$2843,14,0)</f>
        <v>5.6592000000000002</v>
      </c>
      <c r="Y19" s="66">
        <f t="shared" si="9"/>
        <v>10</v>
      </c>
      <c r="Z19" s="65">
        <f>VLOOKUP($A19,'Return Data'!$B$7:$R$2843,16,0)</f>
        <v>7.4615</v>
      </c>
      <c r="AA19" s="67">
        <f t="shared" si="10"/>
        <v>7</v>
      </c>
    </row>
    <row r="20" spans="1:27" x14ac:dyDescent="0.3">
      <c r="A20" s="63" t="s">
        <v>239</v>
      </c>
      <c r="B20" s="64">
        <f>VLOOKUP($A20,'Return Data'!$B$7:$R$2843,3,0)</f>
        <v>44304</v>
      </c>
      <c r="C20" s="65">
        <f>VLOOKUP($A20,'Return Data'!$B$7:$R$2843,4,0)</f>
        <v>2199.8027000000002</v>
      </c>
      <c r="D20" s="65">
        <f>VLOOKUP($A20,'Return Data'!$B$7:$R$2843,5,0)</f>
        <v>3.2374999999999998</v>
      </c>
      <c r="E20" s="66">
        <f t="shared" si="0"/>
        <v>3</v>
      </c>
      <c r="F20" s="65">
        <f>VLOOKUP($A20,'Return Data'!$B$7:$R$2843,6,0)</f>
        <v>3.1970999999999998</v>
      </c>
      <c r="G20" s="66">
        <f t="shared" si="1"/>
        <v>5</v>
      </c>
      <c r="H20" s="65">
        <f>VLOOKUP($A20,'Return Data'!$B$7:$R$2843,7,0)</f>
        <v>3.0840000000000001</v>
      </c>
      <c r="I20" s="66">
        <f t="shared" si="2"/>
        <v>11</v>
      </c>
      <c r="J20" s="65">
        <f>VLOOKUP($A20,'Return Data'!$B$7:$R$2843,8,0)</f>
        <v>3.2744</v>
      </c>
      <c r="K20" s="66">
        <f t="shared" si="3"/>
        <v>2</v>
      </c>
      <c r="L20" s="65">
        <f>VLOOKUP($A20,'Return Data'!$B$7:$R$2843,9,0)</f>
        <v>3.4839000000000002</v>
      </c>
      <c r="M20" s="66">
        <f t="shared" si="4"/>
        <v>3</v>
      </c>
      <c r="N20" s="65">
        <f>VLOOKUP($A20,'Return Data'!$B$7:$R$2843,10,0)</f>
        <v>3.3706</v>
      </c>
      <c r="O20" s="66">
        <f t="shared" si="5"/>
        <v>3</v>
      </c>
      <c r="P20" s="65">
        <f>VLOOKUP($A20,'Return Data'!$B$7:$R$2843,11,0)</f>
        <v>3.2629000000000001</v>
      </c>
      <c r="Q20" s="66">
        <f t="shared" si="6"/>
        <v>2</v>
      </c>
      <c r="R20" s="65">
        <f>VLOOKUP($A20,'Return Data'!$B$7:$R$2843,12,0)</f>
        <v>3.3820000000000001</v>
      </c>
      <c r="S20" s="66">
        <f t="shared" si="7"/>
        <v>2</v>
      </c>
      <c r="T20" s="65">
        <f>VLOOKUP($A20,'Return Data'!$B$7:$R$2843,13,0)</f>
        <v>3.7185000000000001</v>
      </c>
      <c r="U20" s="66">
        <f t="shared" si="8"/>
        <v>2</v>
      </c>
      <c r="V20" s="65">
        <f>VLOOKUP($A20,'Return Data'!$B$7:$R$2843,17,0)</f>
        <v>4.9499000000000004</v>
      </c>
      <c r="W20" s="66">
        <f t="shared" si="8"/>
        <v>2</v>
      </c>
      <c r="X20" s="65">
        <f>VLOOKUP($A20,'Return Data'!$B$7:$R$2843,14,0)</f>
        <v>5.8056999999999999</v>
      </c>
      <c r="Y20" s="66">
        <f t="shared" si="9"/>
        <v>2</v>
      </c>
      <c r="Z20" s="65">
        <f>VLOOKUP($A20,'Return Data'!$B$7:$R$2843,16,0)</f>
        <v>7.5846999999999998</v>
      </c>
      <c r="AA20" s="67">
        <f t="shared" si="10"/>
        <v>3</v>
      </c>
    </row>
    <row r="21" spans="1:27" x14ac:dyDescent="0.3">
      <c r="A21" s="63" t="s">
        <v>240</v>
      </c>
      <c r="B21" s="64">
        <f>VLOOKUP($A21,'Return Data'!$B$7:$R$2843,3,0)</f>
        <v>44304</v>
      </c>
      <c r="C21" s="65">
        <f>VLOOKUP($A21,'Return Data'!$B$7:$R$2843,4,0)</f>
        <v>2477.2586000000001</v>
      </c>
      <c r="D21" s="65">
        <f>VLOOKUP($A21,'Return Data'!$B$7:$R$2843,5,0)</f>
        <v>3.1135999999999999</v>
      </c>
      <c r="E21" s="66">
        <f t="shared" si="0"/>
        <v>13</v>
      </c>
      <c r="F21" s="65">
        <f>VLOOKUP($A21,'Return Data'!$B$7:$R$2843,6,0)</f>
        <v>3.1421000000000001</v>
      </c>
      <c r="G21" s="66">
        <f t="shared" si="1"/>
        <v>10</v>
      </c>
      <c r="H21" s="65">
        <f>VLOOKUP($A21,'Return Data'!$B$7:$R$2843,7,0)</f>
        <v>3.1008</v>
      </c>
      <c r="I21" s="66">
        <f t="shared" si="2"/>
        <v>9</v>
      </c>
      <c r="J21" s="65">
        <f>VLOOKUP($A21,'Return Data'!$B$7:$R$2843,8,0)</f>
        <v>3.0998000000000001</v>
      </c>
      <c r="K21" s="66">
        <f t="shared" si="3"/>
        <v>16</v>
      </c>
      <c r="L21" s="65">
        <f>VLOOKUP($A21,'Return Data'!$B$7:$R$2843,9,0)</f>
        <v>3.3435999999999999</v>
      </c>
      <c r="M21" s="66">
        <f t="shared" si="4"/>
        <v>23</v>
      </c>
      <c r="N21" s="65">
        <f>VLOOKUP($A21,'Return Data'!$B$7:$R$2843,10,0)</f>
        <v>3.1918000000000002</v>
      </c>
      <c r="O21" s="66">
        <f t="shared" si="5"/>
        <v>26</v>
      </c>
      <c r="P21" s="65">
        <f>VLOOKUP($A21,'Return Data'!$B$7:$R$2843,11,0)</f>
        <v>3.05</v>
      </c>
      <c r="Q21" s="66">
        <f t="shared" si="6"/>
        <v>24</v>
      </c>
      <c r="R21" s="65">
        <f>VLOOKUP($A21,'Return Data'!$B$7:$R$2843,12,0)</f>
        <v>3.1025</v>
      </c>
      <c r="S21" s="66">
        <f t="shared" si="7"/>
        <v>28</v>
      </c>
      <c r="T21" s="65">
        <f>VLOOKUP($A21,'Return Data'!$B$7:$R$2843,13,0)</f>
        <v>3.3342999999999998</v>
      </c>
      <c r="U21" s="66">
        <f t="shared" si="8"/>
        <v>25</v>
      </c>
      <c r="V21" s="65">
        <f>VLOOKUP($A21,'Return Data'!$B$7:$R$2843,17,0)</f>
        <v>4.5697000000000001</v>
      </c>
      <c r="W21" s="66">
        <f t="shared" si="8"/>
        <v>28</v>
      </c>
      <c r="X21" s="65">
        <f>VLOOKUP($A21,'Return Data'!$B$7:$R$2843,14,0)</f>
        <v>5.4802999999999997</v>
      </c>
      <c r="Y21" s="66">
        <f t="shared" si="9"/>
        <v>27</v>
      </c>
      <c r="Z21" s="65">
        <f>VLOOKUP($A21,'Return Data'!$B$7:$R$2843,16,0)</f>
        <v>5.4622000000000002</v>
      </c>
      <c r="AA21" s="67">
        <f t="shared" si="10"/>
        <v>32</v>
      </c>
    </row>
    <row r="22" spans="1:27" x14ac:dyDescent="0.3">
      <c r="A22" s="63" t="s">
        <v>241</v>
      </c>
      <c r="B22" s="64">
        <f>VLOOKUP($A22,'Return Data'!$B$7:$R$2843,3,0)</f>
        <v>44304</v>
      </c>
      <c r="C22" s="65">
        <f>VLOOKUP($A22,'Return Data'!$B$7:$R$2843,4,0)</f>
        <v>1586.3773000000001</v>
      </c>
      <c r="D22" s="65">
        <f>VLOOKUP($A22,'Return Data'!$B$7:$R$2843,5,0)</f>
        <v>2.9007000000000001</v>
      </c>
      <c r="E22" s="66">
        <f t="shared" si="0"/>
        <v>32</v>
      </c>
      <c r="F22" s="65">
        <f>VLOOKUP($A22,'Return Data'!$B$7:$R$2843,6,0)</f>
        <v>2.8169</v>
      </c>
      <c r="G22" s="66">
        <f t="shared" si="1"/>
        <v>33</v>
      </c>
      <c r="H22" s="65">
        <f>VLOOKUP($A22,'Return Data'!$B$7:$R$2843,7,0)</f>
        <v>2.8285999999999998</v>
      </c>
      <c r="I22" s="66">
        <f t="shared" si="2"/>
        <v>36</v>
      </c>
      <c r="J22" s="65">
        <f>VLOOKUP($A22,'Return Data'!$B$7:$R$2843,8,0)</f>
        <v>2.8048000000000002</v>
      </c>
      <c r="K22" s="66">
        <f t="shared" si="3"/>
        <v>33</v>
      </c>
      <c r="L22" s="65">
        <f>VLOOKUP($A22,'Return Data'!$B$7:$R$2843,9,0)</f>
        <v>2.9807000000000001</v>
      </c>
      <c r="M22" s="66">
        <f t="shared" si="4"/>
        <v>34</v>
      </c>
      <c r="N22" s="65">
        <f>VLOOKUP($A22,'Return Data'!$B$7:$R$2843,10,0)</f>
        <v>2.8006000000000002</v>
      </c>
      <c r="O22" s="66">
        <f t="shared" si="5"/>
        <v>37</v>
      </c>
      <c r="P22" s="65">
        <f>VLOOKUP($A22,'Return Data'!$B$7:$R$2843,11,0)</f>
        <v>2.7212999999999998</v>
      </c>
      <c r="Q22" s="66">
        <f t="shared" si="6"/>
        <v>37</v>
      </c>
      <c r="R22" s="65">
        <f>VLOOKUP($A22,'Return Data'!$B$7:$R$2843,12,0)</f>
        <v>2.7930999999999999</v>
      </c>
      <c r="S22" s="66">
        <f t="shared" si="7"/>
        <v>37</v>
      </c>
      <c r="T22" s="65">
        <f>VLOOKUP($A22,'Return Data'!$B$7:$R$2843,13,0)</f>
        <v>2.9176000000000002</v>
      </c>
      <c r="U22" s="66">
        <f t="shared" si="8"/>
        <v>35</v>
      </c>
      <c r="V22" s="65">
        <f>VLOOKUP($A22,'Return Data'!$B$7:$R$2843,17,0)</f>
        <v>4.0838000000000001</v>
      </c>
      <c r="W22" s="66">
        <f t="shared" si="8"/>
        <v>34</v>
      </c>
      <c r="X22" s="65">
        <f>VLOOKUP($A22,'Return Data'!$B$7:$R$2843,14,0)</f>
        <v>4.9884000000000004</v>
      </c>
      <c r="Y22" s="66">
        <f t="shared" si="9"/>
        <v>31</v>
      </c>
      <c r="Z22" s="65">
        <f>VLOOKUP($A22,'Return Data'!$B$7:$R$2843,16,0)</f>
        <v>6.4016999999999999</v>
      </c>
      <c r="AA22" s="67">
        <f t="shared" si="10"/>
        <v>30</v>
      </c>
    </row>
    <row r="23" spans="1:27" x14ac:dyDescent="0.3">
      <c r="A23" s="63" t="s">
        <v>242</v>
      </c>
      <c r="B23" s="64">
        <f>VLOOKUP($A23,'Return Data'!$B$7:$R$2843,3,0)</f>
        <v>44304</v>
      </c>
      <c r="C23" s="65">
        <f>VLOOKUP($A23,'Return Data'!$B$7:$R$2843,4,0)</f>
        <v>1992.848</v>
      </c>
      <c r="D23" s="65">
        <f>VLOOKUP($A23,'Return Data'!$B$7:$R$2843,5,0)</f>
        <v>2.83</v>
      </c>
      <c r="E23" s="66">
        <f t="shared" si="0"/>
        <v>34</v>
      </c>
      <c r="F23" s="65">
        <f>VLOOKUP($A23,'Return Data'!$B$7:$R$2843,6,0)</f>
        <v>2.7418</v>
      </c>
      <c r="G23" s="66">
        <f t="shared" si="1"/>
        <v>35</v>
      </c>
      <c r="H23" s="65">
        <f>VLOOKUP($A23,'Return Data'!$B$7:$R$2843,7,0)</f>
        <v>2.7503000000000002</v>
      </c>
      <c r="I23" s="66">
        <f t="shared" si="2"/>
        <v>37</v>
      </c>
      <c r="J23" s="65">
        <f>VLOOKUP($A23,'Return Data'!$B$7:$R$2843,8,0)</f>
        <v>2.7837000000000001</v>
      </c>
      <c r="K23" s="66">
        <f t="shared" si="3"/>
        <v>36</v>
      </c>
      <c r="L23" s="65">
        <f>VLOOKUP($A23,'Return Data'!$B$7:$R$2843,9,0)</f>
        <v>2.9297</v>
      </c>
      <c r="M23" s="66">
        <f t="shared" si="4"/>
        <v>35</v>
      </c>
      <c r="N23" s="65">
        <f>VLOOKUP($A23,'Return Data'!$B$7:$R$2843,10,0)</f>
        <v>3.5929000000000002</v>
      </c>
      <c r="O23" s="66">
        <f t="shared" si="5"/>
        <v>2</v>
      </c>
      <c r="P23" s="65">
        <f>VLOOKUP($A23,'Return Data'!$B$7:$R$2843,11,0)</f>
        <v>3.2124000000000001</v>
      </c>
      <c r="Q23" s="66">
        <f t="shared" si="6"/>
        <v>3</v>
      </c>
      <c r="R23" s="65">
        <f>VLOOKUP($A23,'Return Data'!$B$7:$R$2843,12,0)</f>
        <v>3.1646999999999998</v>
      </c>
      <c r="S23" s="66">
        <f t="shared" si="7"/>
        <v>11</v>
      </c>
      <c r="T23" s="65">
        <f>VLOOKUP($A23,'Return Data'!$B$7:$R$2843,13,0)</f>
        <v>3.2890000000000001</v>
      </c>
      <c r="U23" s="66">
        <f t="shared" si="8"/>
        <v>28</v>
      </c>
      <c r="V23" s="65">
        <f>VLOOKUP($A23,'Return Data'!$B$7:$R$2843,17,0)</f>
        <v>4.6157000000000004</v>
      </c>
      <c r="W23" s="66">
        <f t="shared" si="8"/>
        <v>27</v>
      </c>
      <c r="X23" s="65">
        <f>VLOOKUP($A23,'Return Data'!$B$7:$R$2843,14,0)</f>
        <v>5.5289000000000001</v>
      </c>
      <c r="Y23" s="66">
        <f t="shared" si="9"/>
        <v>26</v>
      </c>
      <c r="Z23" s="65">
        <f>VLOOKUP($A23,'Return Data'!$B$7:$R$2843,16,0)</f>
        <v>7.5385999999999997</v>
      </c>
      <c r="AA23" s="67">
        <f t="shared" si="10"/>
        <v>4</v>
      </c>
    </row>
    <row r="24" spans="1:27" x14ac:dyDescent="0.3">
      <c r="A24" s="63" t="s">
        <v>243</v>
      </c>
      <c r="B24" s="64">
        <f>VLOOKUP($A24,'Return Data'!$B$7:$R$2843,3,0)</f>
        <v>44304</v>
      </c>
      <c r="C24" s="65">
        <f>VLOOKUP($A24,'Return Data'!$B$7:$R$2843,4,0)</f>
        <v>2814.4832000000001</v>
      </c>
      <c r="D24" s="65">
        <f>VLOOKUP($A24,'Return Data'!$B$7:$R$2843,5,0)</f>
        <v>3.0933000000000002</v>
      </c>
      <c r="E24" s="66">
        <f t="shared" si="0"/>
        <v>15</v>
      </c>
      <c r="F24" s="65">
        <f>VLOOKUP($A24,'Return Data'!$B$7:$R$2843,6,0)</f>
        <v>2.9839000000000002</v>
      </c>
      <c r="G24" s="66">
        <f t="shared" si="1"/>
        <v>27</v>
      </c>
      <c r="H24" s="65">
        <f>VLOOKUP($A24,'Return Data'!$B$7:$R$2843,7,0)</f>
        <v>3.0526</v>
      </c>
      <c r="I24" s="66">
        <f t="shared" si="2"/>
        <v>17</v>
      </c>
      <c r="J24" s="65">
        <f>VLOOKUP($A24,'Return Data'!$B$7:$R$2843,8,0)</f>
        <v>3.0497999999999998</v>
      </c>
      <c r="K24" s="66">
        <f t="shared" si="3"/>
        <v>26</v>
      </c>
      <c r="L24" s="65">
        <f>VLOOKUP($A24,'Return Data'!$B$7:$R$2843,9,0)</f>
        <v>3.3317999999999999</v>
      </c>
      <c r="M24" s="66">
        <f t="shared" si="4"/>
        <v>26</v>
      </c>
      <c r="N24" s="65">
        <f>VLOOKUP($A24,'Return Data'!$B$7:$R$2843,10,0)</f>
        <v>3.1930000000000001</v>
      </c>
      <c r="O24" s="66">
        <f t="shared" si="5"/>
        <v>25</v>
      </c>
      <c r="P24" s="65">
        <f>VLOOKUP($A24,'Return Data'!$B$7:$R$2843,11,0)</f>
        <v>3.0796000000000001</v>
      </c>
      <c r="Q24" s="66">
        <f t="shared" si="6"/>
        <v>19</v>
      </c>
      <c r="R24" s="65">
        <f>VLOOKUP($A24,'Return Data'!$B$7:$R$2843,12,0)</f>
        <v>3.1331000000000002</v>
      </c>
      <c r="S24" s="66">
        <f t="shared" si="7"/>
        <v>19</v>
      </c>
      <c r="T24" s="65">
        <f>VLOOKUP($A24,'Return Data'!$B$7:$R$2843,13,0)</f>
        <v>3.3883999999999999</v>
      </c>
      <c r="U24" s="66">
        <f t="shared" si="8"/>
        <v>19</v>
      </c>
      <c r="V24" s="65">
        <f>VLOOKUP($A24,'Return Data'!$B$7:$R$2843,17,0)</f>
        <v>4.6300999999999997</v>
      </c>
      <c r="W24" s="66">
        <f t="shared" si="8"/>
        <v>24</v>
      </c>
      <c r="X24" s="65">
        <f>VLOOKUP($A24,'Return Data'!$B$7:$R$2843,14,0)</f>
        <v>5.5678000000000001</v>
      </c>
      <c r="Y24" s="66">
        <f t="shared" si="9"/>
        <v>22</v>
      </c>
      <c r="Z24" s="65">
        <f>VLOOKUP($A24,'Return Data'!$B$7:$R$2843,16,0)</f>
        <v>7.4358000000000004</v>
      </c>
      <c r="AA24" s="67">
        <f t="shared" si="10"/>
        <v>8</v>
      </c>
    </row>
    <row r="25" spans="1:27" x14ac:dyDescent="0.3">
      <c r="A25" s="63" t="s">
        <v>244</v>
      </c>
      <c r="B25" s="64">
        <f>VLOOKUP($A25,'Return Data'!$B$7:$R$2843,3,0)</f>
        <v>44304</v>
      </c>
      <c r="C25" s="65">
        <f>VLOOKUP($A25,'Return Data'!$B$7:$R$2843,4,0)</f>
        <v>1079.2139</v>
      </c>
      <c r="D25" s="65">
        <f>VLOOKUP($A25,'Return Data'!$B$7:$R$2843,5,0)</f>
        <v>2.9460000000000002</v>
      </c>
      <c r="E25" s="66">
        <f t="shared" si="0"/>
        <v>31</v>
      </c>
      <c r="F25" s="65">
        <f>VLOOKUP($A25,'Return Data'!$B$7:$R$2843,6,0)</f>
        <v>2.9476</v>
      </c>
      <c r="G25" s="66">
        <f t="shared" si="1"/>
        <v>30</v>
      </c>
      <c r="H25" s="65">
        <f>VLOOKUP($A25,'Return Data'!$B$7:$R$2843,7,0)</f>
        <v>2.9001000000000001</v>
      </c>
      <c r="I25" s="66">
        <f t="shared" si="2"/>
        <v>32</v>
      </c>
      <c r="J25" s="65">
        <f>VLOOKUP($A25,'Return Data'!$B$7:$R$2843,8,0)</f>
        <v>2.7966000000000002</v>
      </c>
      <c r="K25" s="66">
        <f t="shared" si="3"/>
        <v>34</v>
      </c>
      <c r="L25" s="65">
        <f>VLOOKUP($A25,'Return Data'!$B$7:$R$2843,9,0)</f>
        <v>2.9174000000000002</v>
      </c>
      <c r="M25" s="66">
        <f t="shared" si="4"/>
        <v>36</v>
      </c>
      <c r="N25" s="65">
        <f>VLOOKUP($A25,'Return Data'!$B$7:$R$2843,10,0)</f>
        <v>2.8753000000000002</v>
      </c>
      <c r="O25" s="66">
        <f t="shared" si="5"/>
        <v>36</v>
      </c>
      <c r="P25" s="65">
        <f>VLOOKUP($A25,'Return Data'!$B$7:$R$2843,11,0)</f>
        <v>2.8235000000000001</v>
      </c>
      <c r="Q25" s="66">
        <f t="shared" si="6"/>
        <v>35</v>
      </c>
      <c r="R25" s="65">
        <f>VLOOKUP($A25,'Return Data'!$B$7:$R$2843,12,0)</f>
        <v>2.867</v>
      </c>
      <c r="S25" s="66">
        <f t="shared" si="7"/>
        <v>35</v>
      </c>
      <c r="T25" s="65">
        <f>VLOOKUP($A25,'Return Data'!$B$7:$R$2843,13,0)</f>
        <v>2.85</v>
      </c>
      <c r="U25" s="66">
        <f t="shared" si="8"/>
        <v>37</v>
      </c>
      <c r="V25" s="65"/>
      <c r="W25" s="66"/>
      <c r="X25" s="65"/>
      <c r="Y25" s="66"/>
      <c r="Z25" s="65">
        <f>VLOOKUP($A25,'Return Data'!$B$7:$R$2843,16,0)</f>
        <v>3.9081000000000001</v>
      </c>
      <c r="AA25" s="67">
        <f t="shared" si="10"/>
        <v>37</v>
      </c>
    </row>
    <row r="26" spans="1:27" x14ac:dyDescent="0.3">
      <c r="A26" s="63" t="s">
        <v>245</v>
      </c>
      <c r="B26" s="64">
        <f>VLOOKUP($A26,'Return Data'!$B$7:$R$2843,3,0)</f>
        <v>44304</v>
      </c>
      <c r="C26" s="65">
        <f>VLOOKUP($A26,'Return Data'!$B$7:$R$2843,4,0)</f>
        <v>55.964399999999998</v>
      </c>
      <c r="D26" s="65">
        <f>VLOOKUP($A26,'Return Data'!$B$7:$R$2843,5,0)</f>
        <v>3.1307999999999998</v>
      </c>
      <c r="E26" s="66">
        <f t="shared" si="0"/>
        <v>12</v>
      </c>
      <c r="F26" s="65">
        <f>VLOOKUP($A26,'Return Data'!$B$7:$R$2843,6,0)</f>
        <v>3.0226000000000002</v>
      </c>
      <c r="G26" s="66">
        <f t="shared" si="1"/>
        <v>25</v>
      </c>
      <c r="H26" s="65">
        <f>VLOOKUP($A26,'Return Data'!$B$7:$R$2843,7,0)</f>
        <v>3.0764999999999998</v>
      </c>
      <c r="I26" s="66">
        <f t="shared" si="2"/>
        <v>13</v>
      </c>
      <c r="J26" s="65">
        <f>VLOOKUP($A26,'Return Data'!$B$7:$R$2843,8,0)</f>
        <v>3.0409000000000002</v>
      </c>
      <c r="K26" s="66">
        <f t="shared" si="3"/>
        <v>27</v>
      </c>
      <c r="L26" s="65">
        <f>VLOOKUP($A26,'Return Data'!$B$7:$R$2843,9,0)</f>
        <v>3.3504999999999998</v>
      </c>
      <c r="M26" s="66">
        <f t="shared" si="4"/>
        <v>21</v>
      </c>
      <c r="N26" s="65">
        <f>VLOOKUP($A26,'Return Data'!$B$7:$R$2843,10,0)</f>
        <v>3.2343999999999999</v>
      </c>
      <c r="O26" s="66">
        <f t="shared" si="5"/>
        <v>18</v>
      </c>
      <c r="P26" s="65">
        <f>VLOOKUP($A26,'Return Data'!$B$7:$R$2843,11,0)</f>
        <v>3.0903999999999998</v>
      </c>
      <c r="Q26" s="66">
        <f t="shared" si="6"/>
        <v>13</v>
      </c>
      <c r="R26" s="65">
        <f>VLOOKUP($A26,'Return Data'!$B$7:$R$2843,12,0)</f>
        <v>3.1358000000000001</v>
      </c>
      <c r="S26" s="66">
        <f t="shared" si="7"/>
        <v>18</v>
      </c>
      <c r="T26" s="65">
        <f>VLOOKUP($A26,'Return Data'!$B$7:$R$2843,13,0)</f>
        <v>3.3391000000000002</v>
      </c>
      <c r="U26" s="66">
        <f t="shared" si="8"/>
        <v>24</v>
      </c>
      <c r="V26" s="65">
        <f>VLOOKUP($A26,'Return Data'!$B$7:$R$2843,17,0)</f>
        <v>4.6219000000000001</v>
      </c>
      <c r="W26" s="66">
        <f t="shared" si="8"/>
        <v>26</v>
      </c>
      <c r="X26" s="65">
        <f>VLOOKUP($A26,'Return Data'!$B$7:$R$2843,14,0)</f>
        <v>5.5865</v>
      </c>
      <c r="Y26" s="66">
        <f t="shared" si="9"/>
        <v>21</v>
      </c>
      <c r="Z26" s="65">
        <f>VLOOKUP($A26,'Return Data'!$B$7:$R$2843,16,0)</f>
        <v>7.6669</v>
      </c>
      <c r="AA26" s="67">
        <f t="shared" si="10"/>
        <v>2</v>
      </c>
    </row>
    <row r="27" spans="1:27" x14ac:dyDescent="0.3">
      <c r="A27" s="63" t="s">
        <v>246</v>
      </c>
      <c r="B27" s="64">
        <f>VLOOKUP($A27,'Return Data'!$B$7:$R$2843,3,0)</f>
        <v>44304</v>
      </c>
      <c r="C27" s="65">
        <f>VLOOKUP($A27,'Return Data'!$B$7:$R$2843,4,0)</f>
        <v>4147.0861000000004</v>
      </c>
      <c r="D27" s="65">
        <f>VLOOKUP($A27,'Return Data'!$B$7:$R$2843,5,0)</f>
        <v>3.0299</v>
      </c>
      <c r="E27" s="66">
        <f t="shared" si="0"/>
        <v>26</v>
      </c>
      <c r="F27" s="65">
        <f>VLOOKUP($A27,'Return Data'!$B$7:$R$2843,6,0)</f>
        <v>3.1282000000000001</v>
      </c>
      <c r="G27" s="66">
        <f t="shared" si="1"/>
        <v>12</v>
      </c>
      <c r="H27" s="65">
        <f>VLOOKUP($A27,'Return Data'!$B$7:$R$2843,7,0)</f>
        <v>2.9904000000000002</v>
      </c>
      <c r="I27" s="66">
        <f t="shared" si="2"/>
        <v>30</v>
      </c>
      <c r="J27" s="65">
        <f>VLOOKUP($A27,'Return Data'!$B$7:$R$2843,8,0)</f>
        <v>3.1208999999999998</v>
      </c>
      <c r="K27" s="66">
        <f t="shared" si="3"/>
        <v>11</v>
      </c>
      <c r="L27" s="65">
        <f>VLOOKUP($A27,'Return Data'!$B$7:$R$2843,9,0)</f>
        <v>3.4327999999999999</v>
      </c>
      <c r="M27" s="66">
        <f t="shared" si="4"/>
        <v>8</v>
      </c>
      <c r="N27" s="65">
        <f>VLOOKUP($A27,'Return Data'!$B$7:$R$2843,10,0)</f>
        <v>3.1968000000000001</v>
      </c>
      <c r="O27" s="66">
        <f t="shared" si="5"/>
        <v>23</v>
      </c>
      <c r="P27" s="65">
        <f>VLOOKUP($A27,'Return Data'!$B$7:$R$2843,11,0)</f>
        <v>3.0392000000000001</v>
      </c>
      <c r="Q27" s="66">
        <f t="shared" si="6"/>
        <v>27</v>
      </c>
      <c r="R27" s="65">
        <f>VLOOKUP($A27,'Return Data'!$B$7:$R$2843,12,0)</f>
        <v>3.1160000000000001</v>
      </c>
      <c r="S27" s="66">
        <f t="shared" si="7"/>
        <v>25</v>
      </c>
      <c r="T27" s="65">
        <f>VLOOKUP($A27,'Return Data'!$B$7:$R$2843,13,0)</f>
        <v>3.3957999999999999</v>
      </c>
      <c r="U27" s="66">
        <f t="shared" si="8"/>
        <v>17</v>
      </c>
      <c r="V27" s="65">
        <f>VLOOKUP($A27,'Return Data'!$B$7:$R$2843,17,0)</f>
        <v>4.6570999999999998</v>
      </c>
      <c r="W27" s="66">
        <f t="shared" si="8"/>
        <v>22</v>
      </c>
      <c r="X27" s="65">
        <f>VLOOKUP($A27,'Return Data'!$B$7:$R$2843,14,0)</f>
        <v>5.5658000000000003</v>
      </c>
      <c r="Y27" s="66">
        <f t="shared" si="9"/>
        <v>23</v>
      </c>
      <c r="Z27" s="65">
        <f>VLOOKUP($A27,'Return Data'!$B$7:$R$2843,16,0)</f>
        <v>7.1181000000000001</v>
      </c>
      <c r="AA27" s="67">
        <f t="shared" si="10"/>
        <v>20</v>
      </c>
    </row>
    <row r="28" spans="1:27" x14ac:dyDescent="0.3">
      <c r="A28" s="63" t="s">
        <v>247</v>
      </c>
      <c r="B28" s="64">
        <f>VLOOKUP($A28,'Return Data'!$B$7:$R$2843,3,0)</f>
        <v>44304</v>
      </c>
      <c r="C28" s="65">
        <f>VLOOKUP($A28,'Return Data'!$B$7:$R$2843,4,0)</f>
        <v>2810.4897000000001</v>
      </c>
      <c r="D28" s="65">
        <f>VLOOKUP($A28,'Return Data'!$B$7:$R$2843,5,0)</f>
        <v>3.0847000000000002</v>
      </c>
      <c r="E28" s="66">
        <f t="shared" si="0"/>
        <v>20</v>
      </c>
      <c r="F28" s="65">
        <f>VLOOKUP($A28,'Return Data'!$B$7:$R$2843,6,0)</f>
        <v>3.0215000000000001</v>
      </c>
      <c r="G28" s="66">
        <f t="shared" si="1"/>
        <v>26</v>
      </c>
      <c r="H28" s="65">
        <f>VLOOKUP($A28,'Return Data'!$B$7:$R$2843,7,0)</f>
        <v>3.0186000000000002</v>
      </c>
      <c r="I28" s="66">
        <f t="shared" si="2"/>
        <v>25</v>
      </c>
      <c r="J28" s="65">
        <f>VLOOKUP($A28,'Return Data'!$B$7:$R$2843,8,0)</f>
        <v>3.0758000000000001</v>
      </c>
      <c r="K28" s="66">
        <f t="shared" si="3"/>
        <v>21</v>
      </c>
      <c r="L28" s="65">
        <f>VLOOKUP($A28,'Return Data'!$B$7:$R$2843,9,0)</f>
        <v>3.3614000000000002</v>
      </c>
      <c r="M28" s="66">
        <f t="shared" si="4"/>
        <v>20</v>
      </c>
      <c r="N28" s="65">
        <f>VLOOKUP($A28,'Return Data'!$B$7:$R$2843,10,0)</f>
        <v>3.2149999999999999</v>
      </c>
      <c r="O28" s="66">
        <f t="shared" si="5"/>
        <v>21</v>
      </c>
      <c r="P28" s="65">
        <f>VLOOKUP($A28,'Return Data'!$B$7:$R$2843,11,0)</f>
        <v>3.0863</v>
      </c>
      <c r="Q28" s="66">
        <f t="shared" si="6"/>
        <v>14</v>
      </c>
      <c r="R28" s="65">
        <f>VLOOKUP($A28,'Return Data'!$B$7:$R$2843,12,0)</f>
        <v>3.1406000000000001</v>
      </c>
      <c r="S28" s="66">
        <f t="shared" si="7"/>
        <v>16</v>
      </c>
      <c r="T28" s="65">
        <f>VLOOKUP($A28,'Return Data'!$B$7:$R$2843,13,0)</f>
        <v>3.3957000000000002</v>
      </c>
      <c r="U28" s="66">
        <f t="shared" si="8"/>
        <v>18</v>
      </c>
      <c r="V28" s="65">
        <f>VLOOKUP($A28,'Return Data'!$B$7:$R$2843,17,0)</f>
        <v>4.7180999999999997</v>
      </c>
      <c r="W28" s="66">
        <f t="shared" si="8"/>
        <v>17</v>
      </c>
      <c r="X28" s="65">
        <f>VLOOKUP($A28,'Return Data'!$B$7:$R$2843,14,0)</f>
        <v>5.6307</v>
      </c>
      <c r="Y28" s="66">
        <f t="shared" si="9"/>
        <v>15</v>
      </c>
      <c r="Z28" s="65">
        <f>VLOOKUP($A28,'Return Data'!$B$7:$R$2843,16,0)</f>
        <v>7.36</v>
      </c>
      <c r="AA28" s="67">
        <f t="shared" si="10"/>
        <v>11</v>
      </c>
    </row>
    <row r="29" spans="1:27" x14ac:dyDescent="0.3">
      <c r="A29" s="63" t="s">
        <v>248</v>
      </c>
      <c r="B29" s="64">
        <f>VLOOKUP($A29,'Return Data'!$B$7:$R$2843,3,0)</f>
        <v>44304</v>
      </c>
      <c r="C29" s="65">
        <f>VLOOKUP($A29,'Return Data'!$B$7:$R$2843,4,0)</f>
        <v>3708.4621000000002</v>
      </c>
      <c r="D29" s="65">
        <f>VLOOKUP($A29,'Return Data'!$B$7:$R$2843,5,0)</f>
        <v>3.1036000000000001</v>
      </c>
      <c r="E29" s="66">
        <f t="shared" si="0"/>
        <v>14</v>
      </c>
      <c r="F29" s="65">
        <f>VLOOKUP($A29,'Return Data'!$B$7:$R$2843,6,0)</f>
        <v>3.0790999999999999</v>
      </c>
      <c r="G29" s="66">
        <f t="shared" si="1"/>
        <v>20</v>
      </c>
      <c r="H29" s="65">
        <f>VLOOKUP($A29,'Return Data'!$B$7:$R$2843,7,0)</f>
        <v>3.0383</v>
      </c>
      <c r="I29" s="66">
        <f t="shared" si="2"/>
        <v>19</v>
      </c>
      <c r="J29" s="65">
        <f>VLOOKUP($A29,'Return Data'!$B$7:$R$2843,8,0)</f>
        <v>3.0638999999999998</v>
      </c>
      <c r="K29" s="66">
        <f t="shared" si="3"/>
        <v>24</v>
      </c>
      <c r="L29" s="65">
        <f>VLOOKUP($A29,'Return Data'!$B$7:$R$2843,9,0)</f>
        <v>3.2906</v>
      </c>
      <c r="M29" s="66">
        <f t="shared" si="4"/>
        <v>27</v>
      </c>
      <c r="N29" s="65">
        <f>VLOOKUP($A29,'Return Data'!$B$7:$R$2843,10,0)</f>
        <v>3.2355999999999998</v>
      </c>
      <c r="O29" s="66">
        <f t="shared" si="5"/>
        <v>16</v>
      </c>
      <c r="P29" s="65">
        <f>VLOOKUP($A29,'Return Data'!$B$7:$R$2843,11,0)</f>
        <v>3.0933000000000002</v>
      </c>
      <c r="Q29" s="66">
        <f t="shared" si="6"/>
        <v>12</v>
      </c>
      <c r="R29" s="65">
        <f>VLOOKUP($A29,'Return Data'!$B$7:$R$2843,12,0)</f>
        <v>3.1488</v>
      </c>
      <c r="S29" s="66">
        <f t="shared" si="7"/>
        <v>13</v>
      </c>
      <c r="T29" s="65">
        <f>VLOOKUP($A29,'Return Data'!$B$7:$R$2843,13,0)</f>
        <v>3.4260000000000002</v>
      </c>
      <c r="U29" s="66">
        <f t="shared" si="8"/>
        <v>15</v>
      </c>
      <c r="V29" s="65">
        <f>VLOOKUP($A29,'Return Data'!$B$7:$R$2843,17,0)</f>
        <v>4.7568999999999999</v>
      </c>
      <c r="W29" s="66">
        <f t="shared" si="8"/>
        <v>12</v>
      </c>
      <c r="X29" s="65">
        <f>VLOOKUP($A29,'Return Data'!$B$7:$R$2843,14,0)</f>
        <v>5.6262999999999996</v>
      </c>
      <c r="Y29" s="66">
        <f t="shared" si="9"/>
        <v>17</v>
      </c>
      <c r="Z29" s="65">
        <f>VLOOKUP($A29,'Return Data'!$B$7:$R$2843,16,0)</f>
        <v>7.0979999999999999</v>
      </c>
      <c r="AA29" s="67">
        <f t="shared" si="10"/>
        <v>22</v>
      </c>
    </row>
    <row r="30" spans="1:27" x14ac:dyDescent="0.3">
      <c r="A30" s="63" t="s">
        <v>437</v>
      </c>
      <c r="B30" s="64">
        <f>VLOOKUP($A30,'Return Data'!$B$7:$R$2843,3,0)</f>
        <v>44304</v>
      </c>
      <c r="C30" s="65">
        <f>VLOOKUP($A30,'Return Data'!$B$7:$R$2843,4,0)</f>
        <v>1331.3209999999999</v>
      </c>
      <c r="D30" s="65">
        <f>VLOOKUP($A30,'Return Data'!$B$7:$R$2843,5,0)</f>
        <v>3.1970000000000001</v>
      </c>
      <c r="E30" s="66">
        <f t="shared" si="0"/>
        <v>4</v>
      </c>
      <c r="F30" s="65">
        <f>VLOOKUP($A30,'Return Data'!$B$7:$R$2843,6,0)</f>
        <v>3.2360000000000002</v>
      </c>
      <c r="G30" s="66">
        <f t="shared" si="1"/>
        <v>2</v>
      </c>
      <c r="H30" s="65">
        <f>VLOOKUP($A30,'Return Data'!$B$7:$R$2843,7,0)</f>
        <v>3.1509</v>
      </c>
      <c r="I30" s="66">
        <f t="shared" si="2"/>
        <v>2</v>
      </c>
      <c r="J30" s="65">
        <f>VLOOKUP($A30,'Return Data'!$B$7:$R$2843,8,0)</f>
        <v>3.1958000000000002</v>
      </c>
      <c r="K30" s="66">
        <f t="shared" si="3"/>
        <v>5</v>
      </c>
      <c r="L30" s="65">
        <f>VLOOKUP($A30,'Return Data'!$B$7:$R$2843,9,0)</f>
        <v>3.4748999999999999</v>
      </c>
      <c r="M30" s="66">
        <f t="shared" si="4"/>
        <v>4</v>
      </c>
      <c r="N30" s="65">
        <f>VLOOKUP($A30,'Return Data'!$B$7:$R$2843,10,0)</f>
        <v>3.2867000000000002</v>
      </c>
      <c r="O30" s="66">
        <f t="shared" si="5"/>
        <v>8</v>
      </c>
      <c r="P30" s="65">
        <f>VLOOKUP($A30,'Return Data'!$B$7:$R$2843,11,0)</f>
        <v>3.1558000000000002</v>
      </c>
      <c r="Q30" s="66">
        <f t="shared" si="6"/>
        <v>6</v>
      </c>
      <c r="R30" s="65">
        <f>VLOOKUP($A30,'Return Data'!$B$7:$R$2843,12,0)</f>
        <v>3.2480000000000002</v>
      </c>
      <c r="S30" s="66">
        <f t="shared" si="7"/>
        <v>3</v>
      </c>
      <c r="T30" s="65">
        <f>VLOOKUP($A30,'Return Data'!$B$7:$R$2843,13,0)</f>
        <v>3.5392000000000001</v>
      </c>
      <c r="U30" s="66">
        <f t="shared" si="8"/>
        <v>3</v>
      </c>
      <c r="V30" s="65">
        <f>VLOOKUP($A30,'Return Data'!$B$7:$R$2843,17,0)</f>
        <v>4.8367000000000004</v>
      </c>
      <c r="W30" s="66">
        <f t="shared" si="8"/>
        <v>3</v>
      </c>
      <c r="X30" s="65">
        <f>VLOOKUP($A30,'Return Data'!$B$7:$R$2843,14,0)</f>
        <v>5.7323000000000004</v>
      </c>
      <c r="Y30" s="66">
        <f t="shared" si="9"/>
        <v>3</v>
      </c>
      <c r="Z30" s="65">
        <f>VLOOKUP($A30,'Return Data'!$B$7:$R$2843,16,0)</f>
        <v>6.1505000000000001</v>
      </c>
      <c r="AA30" s="67">
        <f t="shared" si="10"/>
        <v>31</v>
      </c>
    </row>
    <row r="31" spans="1:27" x14ac:dyDescent="0.3">
      <c r="A31" s="63" t="s">
        <v>250</v>
      </c>
      <c r="B31" s="64">
        <f>VLOOKUP($A31,'Return Data'!$B$7:$R$2843,3,0)</f>
        <v>44304</v>
      </c>
      <c r="C31" s="65">
        <f>VLOOKUP($A31,'Return Data'!$B$7:$R$2843,4,0)</f>
        <v>2147.1819999999998</v>
      </c>
      <c r="D31" s="65">
        <f>VLOOKUP($A31,'Return Data'!$B$7:$R$2843,5,0)</f>
        <v>3.1903999999999999</v>
      </c>
      <c r="E31" s="66">
        <f t="shared" si="0"/>
        <v>5</v>
      </c>
      <c r="F31" s="65">
        <f>VLOOKUP($A31,'Return Data'!$B$7:$R$2843,6,0)</f>
        <v>3.1909999999999998</v>
      </c>
      <c r="G31" s="66">
        <f t="shared" si="1"/>
        <v>6</v>
      </c>
      <c r="H31" s="65">
        <f>VLOOKUP($A31,'Return Data'!$B$7:$R$2843,7,0)</f>
        <v>3.1505999999999998</v>
      </c>
      <c r="I31" s="66">
        <f t="shared" si="2"/>
        <v>4</v>
      </c>
      <c r="J31" s="65">
        <f>VLOOKUP($A31,'Return Data'!$B$7:$R$2843,8,0)</f>
        <v>3.1856</v>
      </c>
      <c r="K31" s="66">
        <f t="shared" si="3"/>
        <v>6</v>
      </c>
      <c r="L31" s="65">
        <f>VLOOKUP($A31,'Return Data'!$B$7:$R$2843,9,0)</f>
        <v>3.4272999999999998</v>
      </c>
      <c r="M31" s="66">
        <f t="shared" si="4"/>
        <v>9</v>
      </c>
      <c r="N31" s="65">
        <f>VLOOKUP($A31,'Return Data'!$B$7:$R$2843,10,0)</f>
        <v>3.3170000000000002</v>
      </c>
      <c r="O31" s="66">
        <f t="shared" si="5"/>
        <v>5</v>
      </c>
      <c r="P31" s="65">
        <f>VLOOKUP($A31,'Return Data'!$B$7:$R$2843,11,0)</f>
        <v>3.1960000000000002</v>
      </c>
      <c r="Q31" s="66">
        <f t="shared" si="6"/>
        <v>4</v>
      </c>
      <c r="R31" s="65">
        <f>VLOOKUP($A31,'Return Data'!$B$7:$R$2843,12,0)</f>
        <v>3.2467999999999999</v>
      </c>
      <c r="S31" s="66">
        <f t="shared" si="7"/>
        <v>4</v>
      </c>
      <c r="T31" s="65">
        <f>VLOOKUP($A31,'Return Data'!$B$7:$R$2843,13,0)</f>
        <v>3.4643999999999999</v>
      </c>
      <c r="U31" s="66">
        <f t="shared" si="8"/>
        <v>9</v>
      </c>
      <c r="V31" s="65">
        <f>VLOOKUP($A31,'Return Data'!$B$7:$R$2843,17,0)</f>
        <v>4.7355</v>
      </c>
      <c r="W31" s="66">
        <f t="shared" si="8"/>
        <v>14</v>
      </c>
      <c r="X31" s="65">
        <f>VLOOKUP($A31,'Return Data'!$B$7:$R$2843,14,0)</f>
        <v>5.6418999999999997</v>
      </c>
      <c r="Y31" s="66">
        <f t="shared" si="9"/>
        <v>14</v>
      </c>
      <c r="Z31" s="65">
        <f>VLOOKUP($A31,'Return Data'!$B$7:$R$2843,16,0)</f>
        <v>6.4252000000000002</v>
      </c>
      <c r="AA31" s="67">
        <f t="shared" si="10"/>
        <v>29</v>
      </c>
    </row>
    <row r="32" spans="1:27" x14ac:dyDescent="0.3">
      <c r="A32" s="63" t="s">
        <v>251</v>
      </c>
      <c r="B32" s="64">
        <f>VLOOKUP($A32,'Return Data'!$B$7:$R$2843,3,0)</f>
        <v>44304</v>
      </c>
      <c r="C32" s="65">
        <f>VLOOKUP($A32,'Return Data'!$B$7:$R$2843,4,0)</f>
        <v>11.013999999999999</v>
      </c>
      <c r="D32" s="65">
        <f>VLOOKUP($A32,'Return Data'!$B$7:$R$2843,5,0)</f>
        <v>2.8172999999999999</v>
      </c>
      <c r="E32" s="66">
        <f t="shared" si="0"/>
        <v>35</v>
      </c>
      <c r="F32" s="65">
        <f>VLOOKUP($A32,'Return Data'!$B$7:$R$2843,6,0)</f>
        <v>2.6516999999999999</v>
      </c>
      <c r="G32" s="66">
        <f t="shared" si="1"/>
        <v>36</v>
      </c>
      <c r="H32" s="65">
        <f>VLOOKUP($A32,'Return Data'!$B$7:$R$2843,7,0)</f>
        <v>2.8895</v>
      </c>
      <c r="I32" s="66">
        <f t="shared" si="2"/>
        <v>34</v>
      </c>
      <c r="J32" s="65">
        <f>VLOOKUP($A32,'Return Data'!$B$7:$R$2843,8,0)</f>
        <v>2.7250000000000001</v>
      </c>
      <c r="K32" s="66">
        <f t="shared" si="3"/>
        <v>37</v>
      </c>
      <c r="L32" s="65">
        <f>VLOOKUP($A32,'Return Data'!$B$7:$R$2843,9,0)</f>
        <v>2.8934000000000002</v>
      </c>
      <c r="M32" s="66">
        <f t="shared" si="4"/>
        <v>37</v>
      </c>
      <c r="N32" s="65">
        <f>VLOOKUP($A32,'Return Data'!$B$7:$R$2843,10,0)</f>
        <v>2.8851</v>
      </c>
      <c r="O32" s="66">
        <f t="shared" si="5"/>
        <v>35</v>
      </c>
      <c r="P32" s="65">
        <f>VLOOKUP($A32,'Return Data'!$B$7:$R$2843,11,0)</f>
        <v>2.7690000000000001</v>
      </c>
      <c r="Q32" s="66">
        <f t="shared" si="6"/>
        <v>36</v>
      </c>
      <c r="R32" s="65">
        <f>VLOOKUP($A32,'Return Data'!$B$7:$R$2843,12,0)</f>
        <v>2.8207</v>
      </c>
      <c r="S32" s="66">
        <f t="shared" si="7"/>
        <v>36</v>
      </c>
      <c r="T32" s="65">
        <f>VLOOKUP($A32,'Return Data'!$B$7:$R$2843,13,0)</f>
        <v>2.9007000000000001</v>
      </c>
      <c r="U32" s="66">
        <f t="shared" si="8"/>
        <v>36</v>
      </c>
      <c r="V32" s="65"/>
      <c r="W32" s="66"/>
      <c r="X32" s="65"/>
      <c r="Y32" s="66"/>
      <c r="Z32" s="65">
        <f>VLOOKUP($A32,'Return Data'!$B$7:$R$2843,16,0)</f>
        <v>4.2294999999999998</v>
      </c>
      <c r="AA32" s="67">
        <f t="shared" si="10"/>
        <v>36</v>
      </c>
    </row>
    <row r="33" spans="1:27" x14ac:dyDescent="0.3">
      <c r="A33" s="63" t="s">
        <v>252</v>
      </c>
      <c r="B33" s="64">
        <f>VLOOKUP($A33,'Return Data'!$B$7:$R$2843,3,0)</f>
        <v>44304</v>
      </c>
      <c r="C33" s="65">
        <f>VLOOKUP($A33,'Return Data'!$B$7:$R$2843,4,0)</f>
        <v>5004.9943000000003</v>
      </c>
      <c r="D33" s="65">
        <f>VLOOKUP($A33,'Return Data'!$B$7:$R$2843,5,0)</f>
        <v>3.0186999999999999</v>
      </c>
      <c r="E33" s="66">
        <f t="shared" si="0"/>
        <v>27</v>
      </c>
      <c r="F33" s="65">
        <f>VLOOKUP($A33,'Return Data'!$B$7:$R$2843,6,0)</f>
        <v>3.0871</v>
      </c>
      <c r="G33" s="66">
        <f t="shared" si="1"/>
        <v>19</v>
      </c>
      <c r="H33" s="65">
        <f>VLOOKUP($A33,'Return Data'!$B$7:$R$2843,7,0)</f>
        <v>3.0173000000000001</v>
      </c>
      <c r="I33" s="66">
        <f t="shared" si="2"/>
        <v>26</v>
      </c>
      <c r="J33" s="65">
        <f>VLOOKUP($A33,'Return Data'!$B$7:$R$2843,8,0)</f>
        <v>3.0802</v>
      </c>
      <c r="K33" s="66">
        <f t="shared" si="3"/>
        <v>20</v>
      </c>
      <c r="L33" s="65">
        <f>VLOOKUP($A33,'Return Data'!$B$7:$R$2843,9,0)</f>
        <v>3.3816000000000002</v>
      </c>
      <c r="M33" s="66">
        <f t="shared" si="4"/>
        <v>17</v>
      </c>
      <c r="N33" s="65">
        <f>VLOOKUP($A33,'Return Data'!$B$7:$R$2843,10,0)</f>
        <v>3.2233000000000001</v>
      </c>
      <c r="O33" s="66">
        <f t="shared" si="5"/>
        <v>20</v>
      </c>
      <c r="P33" s="65">
        <f>VLOOKUP($A33,'Return Data'!$B$7:$R$2843,11,0)</f>
        <v>3.0455000000000001</v>
      </c>
      <c r="Q33" s="66">
        <f t="shared" si="6"/>
        <v>26</v>
      </c>
      <c r="R33" s="65">
        <f>VLOOKUP($A33,'Return Data'!$B$7:$R$2843,12,0)</f>
        <v>3.1242000000000001</v>
      </c>
      <c r="S33" s="66">
        <f t="shared" si="7"/>
        <v>22</v>
      </c>
      <c r="T33" s="65">
        <f>VLOOKUP($A33,'Return Data'!$B$7:$R$2843,13,0)</f>
        <v>3.4842</v>
      </c>
      <c r="U33" s="66">
        <f t="shared" si="8"/>
        <v>6</v>
      </c>
      <c r="V33" s="65">
        <f>VLOOKUP($A33,'Return Data'!$B$7:$R$2843,17,0)</f>
        <v>4.8113999999999999</v>
      </c>
      <c r="W33" s="66">
        <f t="shared" si="8"/>
        <v>5</v>
      </c>
      <c r="X33" s="65">
        <f>VLOOKUP($A33,'Return Data'!$B$7:$R$2843,14,0)</f>
        <v>5.7062999999999997</v>
      </c>
      <c r="Y33" s="66">
        <f t="shared" si="9"/>
        <v>4</v>
      </c>
      <c r="Z33" s="65">
        <f>VLOOKUP($A33,'Return Data'!$B$7:$R$2843,16,0)</f>
        <v>7.1</v>
      </c>
      <c r="AA33" s="67">
        <f t="shared" si="10"/>
        <v>21</v>
      </c>
    </row>
    <row r="34" spans="1:27" x14ac:dyDescent="0.3">
      <c r="A34" s="63" t="s">
        <v>253</v>
      </c>
      <c r="B34" s="64">
        <f>VLOOKUP($A34,'Return Data'!$B$7:$R$2843,3,0)</f>
        <v>44304</v>
      </c>
      <c r="C34" s="65">
        <f>VLOOKUP($A34,'Return Data'!$B$7:$R$2843,4,0)</f>
        <v>1151.2598</v>
      </c>
      <c r="D34" s="65">
        <f>VLOOKUP($A34,'Return Data'!$B$7:$R$2843,5,0)</f>
        <v>2.7191000000000001</v>
      </c>
      <c r="E34" s="66">
        <f t="shared" si="0"/>
        <v>37</v>
      </c>
      <c r="F34" s="65">
        <f>VLOOKUP($A34,'Return Data'!$B$7:$R$2843,6,0)</f>
        <v>2.9439000000000002</v>
      </c>
      <c r="G34" s="66">
        <f t="shared" si="1"/>
        <v>31</v>
      </c>
      <c r="H34" s="65">
        <f>VLOOKUP($A34,'Return Data'!$B$7:$R$2843,7,0)</f>
        <v>3.0249999999999999</v>
      </c>
      <c r="I34" s="66">
        <f t="shared" si="2"/>
        <v>23</v>
      </c>
      <c r="J34" s="65">
        <f>VLOOKUP($A34,'Return Data'!$B$7:$R$2843,8,0)</f>
        <v>2.8875999999999999</v>
      </c>
      <c r="K34" s="66">
        <f t="shared" si="3"/>
        <v>31</v>
      </c>
      <c r="L34" s="65">
        <f>VLOOKUP($A34,'Return Data'!$B$7:$R$2843,9,0)</f>
        <v>3.0893999999999999</v>
      </c>
      <c r="M34" s="66">
        <f t="shared" si="4"/>
        <v>31</v>
      </c>
      <c r="N34" s="65">
        <f>VLOOKUP($A34,'Return Data'!$B$7:$R$2843,10,0)</f>
        <v>3.0424000000000002</v>
      </c>
      <c r="O34" s="66">
        <f t="shared" si="5"/>
        <v>32</v>
      </c>
      <c r="P34" s="65">
        <f>VLOOKUP($A34,'Return Data'!$B$7:$R$2843,11,0)</f>
        <v>2.9201000000000001</v>
      </c>
      <c r="Q34" s="66">
        <f t="shared" si="6"/>
        <v>33</v>
      </c>
      <c r="R34" s="65">
        <f>VLOOKUP($A34,'Return Data'!$B$7:$R$2843,12,0)</f>
        <v>2.9678</v>
      </c>
      <c r="S34" s="66">
        <f t="shared" si="7"/>
        <v>32</v>
      </c>
      <c r="T34" s="65">
        <f>VLOOKUP($A34,'Return Data'!$B$7:$R$2843,13,0)</f>
        <v>3.0655999999999999</v>
      </c>
      <c r="U34" s="66">
        <f t="shared" si="8"/>
        <v>32</v>
      </c>
      <c r="V34" s="65">
        <f>VLOOKUP($A34,'Return Data'!$B$7:$R$2843,17,0)</f>
        <v>4.2226999999999997</v>
      </c>
      <c r="W34" s="66">
        <f t="shared" si="8"/>
        <v>33</v>
      </c>
      <c r="X34" s="65"/>
      <c r="Y34" s="66"/>
      <c r="Z34" s="65">
        <f>VLOOKUP($A34,'Return Data'!$B$7:$R$2843,16,0)</f>
        <v>4.9081000000000001</v>
      </c>
      <c r="AA34" s="67">
        <f t="shared" si="10"/>
        <v>33</v>
      </c>
    </row>
    <row r="35" spans="1:27" x14ac:dyDescent="0.3">
      <c r="A35" s="63" t="s">
        <v>254</v>
      </c>
      <c r="B35" s="64">
        <f>VLOOKUP($A35,'Return Data'!$B$7:$R$2843,3,0)</f>
        <v>44304</v>
      </c>
      <c r="C35" s="65">
        <f>VLOOKUP($A35,'Return Data'!$B$7:$R$2843,4,0)</f>
        <v>266.67649999999998</v>
      </c>
      <c r="D35" s="65">
        <f>VLOOKUP($A35,'Return Data'!$B$7:$R$2843,5,0)</f>
        <v>3.4358</v>
      </c>
      <c r="E35" s="66">
        <f t="shared" si="0"/>
        <v>2</v>
      </c>
      <c r="F35" s="65">
        <f>VLOOKUP($A35,'Return Data'!$B$7:$R$2843,6,0)</f>
        <v>3.1076999999999999</v>
      </c>
      <c r="G35" s="66">
        <f t="shared" si="1"/>
        <v>14</v>
      </c>
      <c r="H35" s="65">
        <f>VLOOKUP($A35,'Return Data'!$B$7:$R$2843,7,0)</f>
        <v>3.1029</v>
      </c>
      <c r="I35" s="66">
        <f t="shared" si="2"/>
        <v>8</v>
      </c>
      <c r="J35" s="65">
        <f>VLOOKUP($A35,'Return Data'!$B$7:$R$2843,8,0)</f>
        <v>3.2557</v>
      </c>
      <c r="K35" s="66">
        <f t="shared" si="3"/>
        <v>3</v>
      </c>
      <c r="L35" s="65">
        <f>VLOOKUP($A35,'Return Data'!$B$7:$R$2843,9,0)</f>
        <v>3.4245999999999999</v>
      </c>
      <c r="M35" s="66">
        <f t="shared" si="4"/>
        <v>10</v>
      </c>
      <c r="N35" s="65">
        <f>VLOOKUP($A35,'Return Data'!$B$7:$R$2843,10,0)</f>
        <v>3.2442000000000002</v>
      </c>
      <c r="O35" s="66">
        <f t="shared" si="5"/>
        <v>14</v>
      </c>
      <c r="P35" s="65">
        <f>VLOOKUP($A35,'Return Data'!$B$7:$R$2843,11,0)</f>
        <v>3.0832000000000002</v>
      </c>
      <c r="Q35" s="66">
        <f t="shared" si="6"/>
        <v>15</v>
      </c>
      <c r="R35" s="65">
        <f>VLOOKUP($A35,'Return Data'!$B$7:$R$2843,12,0)</f>
        <v>3.1309</v>
      </c>
      <c r="S35" s="66">
        <f t="shared" si="7"/>
        <v>20</v>
      </c>
      <c r="T35" s="65">
        <f>VLOOKUP($A35,'Return Data'!$B$7:$R$2843,13,0)</f>
        <v>3.4969000000000001</v>
      </c>
      <c r="U35" s="66">
        <f t="shared" si="8"/>
        <v>5</v>
      </c>
      <c r="V35" s="65">
        <f>VLOOKUP($A35,'Return Data'!$B$7:$R$2843,17,0)</f>
        <v>4.7786999999999997</v>
      </c>
      <c r="W35" s="66">
        <f t="shared" si="8"/>
        <v>9</v>
      </c>
      <c r="X35" s="65">
        <f>VLOOKUP($A35,'Return Data'!$B$7:$R$2843,14,0)</f>
        <v>5.7004999999999999</v>
      </c>
      <c r="Y35" s="66">
        <f t="shared" si="9"/>
        <v>6</v>
      </c>
      <c r="Z35" s="65">
        <f>VLOOKUP($A35,'Return Data'!$B$7:$R$2843,16,0)</f>
        <v>7.4615999999999998</v>
      </c>
      <c r="AA35" s="67">
        <f t="shared" si="10"/>
        <v>6</v>
      </c>
    </row>
    <row r="36" spans="1:27" x14ac:dyDescent="0.3">
      <c r="A36" s="63" t="s">
        <v>255</v>
      </c>
      <c r="B36" s="64">
        <f>VLOOKUP($A36,'Return Data'!$B$7:$R$2843,3,0)</f>
        <v>44304</v>
      </c>
      <c r="C36" s="65">
        <f>VLOOKUP($A36,'Return Data'!$B$7:$R$2843,4,0)</f>
        <v>2894.8015999999998</v>
      </c>
      <c r="D36" s="65">
        <f>VLOOKUP($A36,'Return Data'!$B$7:$R$2843,5,0)</f>
        <v>2.7519999999999998</v>
      </c>
      <c r="E36" s="66">
        <f t="shared" si="0"/>
        <v>36</v>
      </c>
      <c r="F36" s="65">
        <f>VLOOKUP($A36,'Return Data'!$B$7:$R$2843,6,0)</f>
        <v>2.9784000000000002</v>
      </c>
      <c r="G36" s="66">
        <f t="shared" si="1"/>
        <v>28</v>
      </c>
      <c r="H36" s="65">
        <f>VLOOKUP($A36,'Return Data'!$B$7:$R$2843,7,0)</f>
        <v>3.0028000000000001</v>
      </c>
      <c r="I36" s="66">
        <f t="shared" si="2"/>
        <v>29</v>
      </c>
      <c r="J36" s="65">
        <f>VLOOKUP($A36,'Return Data'!$B$7:$R$2843,8,0)</f>
        <v>2.9737</v>
      </c>
      <c r="K36" s="66">
        <f t="shared" si="3"/>
        <v>29</v>
      </c>
      <c r="L36" s="65">
        <f>VLOOKUP($A36,'Return Data'!$B$7:$R$2843,9,0)</f>
        <v>3.1861000000000002</v>
      </c>
      <c r="M36" s="66">
        <f t="shared" si="4"/>
        <v>30</v>
      </c>
      <c r="N36" s="65">
        <f>VLOOKUP($A36,'Return Data'!$B$7:$R$2843,10,0)</f>
        <v>3.1404000000000001</v>
      </c>
      <c r="O36" s="66">
        <f t="shared" si="5"/>
        <v>29</v>
      </c>
      <c r="P36" s="65">
        <f>VLOOKUP($A36,'Return Data'!$B$7:$R$2843,11,0)</f>
        <v>3.0173000000000001</v>
      </c>
      <c r="Q36" s="66">
        <f t="shared" si="6"/>
        <v>29</v>
      </c>
      <c r="R36" s="65">
        <f>VLOOKUP($A36,'Return Data'!$B$7:$R$2843,12,0)</f>
        <v>3.0792999999999999</v>
      </c>
      <c r="S36" s="66">
        <f t="shared" si="7"/>
        <v>29</v>
      </c>
      <c r="T36" s="65">
        <f>VLOOKUP($A36,'Return Data'!$B$7:$R$2843,13,0)</f>
        <v>3.2111000000000001</v>
      </c>
      <c r="U36" s="66">
        <f t="shared" si="8"/>
        <v>29</v>
      </c>
      <c r="V36" s="65">
        <f>VLOOKUP($A36,'Return Data'!$B$7:$R$2843,17,0)</f>
        <v>4.3787000000000003</v>
      </c>
      <c r="W36" s="66">
        <f t="shared" si="8"/>
        <v>29</v>
      </c>
      <c r="X36" s="65">
        <f>VLOOKUP($A36,'Return Data'!$B$7:$R$2843,14,0)</f>
        <v>2.2503000000000002</v>
      </c>
      <c r="Y36" s="66">
        <f t="shared" si="9"/>
        <v>33</v>
      </c>
      <c r="Z36" s="65">
        <f>VLOOKUP($A36,'Return Data'!$B$7:$R$2843,16,0)</f>
        <v>6.5945999999999998</v>
      </c>
      <c r="AA36" s="67">
        <f t="shared" si="10"/>
        <v>28</v>
      </c>
    </row>
    <row r="37" spans="1:27" x14ac:dyDescent="0.3">
      <c r="A37" s="63" t="s">
        <v>256</v>
      </c>
      <c r="B37" s="64">
        <f>VLOOKUP($A37,'Return Data'!$B$7:$R$2843,3,0)</f>
        <v>44304</v>
      </c>
      <c r="C37" s="65">
        <f>VLOOKUP($A37,'Return Data'!$B$7:$R$2843,4,0)</f>
        <v>32.511699999999998</v>
      </c>
      <c r="D37" s="65">
        <f>VLOOKUP($A37,'Return Data'!$B$7:$R$2843,5,0)</f>
        <v>4.3232999999999997</v>
      </c>
      <c r="E37" s="66">
        <f t="shared" si="0"/>
        <v>1</v>
      </c>
      <c r="F37" s="65">
        <f>VLOOKUP($A37,'Return Data'!$B$7:$R$2843,6,0)</f>
        <v>4.4923000000000002</v>
      </c>
      <c r="G37" s="66">
        <f t="shared" si="1"/>
        <v>1</v>
      </c>
      <c r="H37" s="65">
        <f>VLOOKUP($A37,'Return Data'!$B$7:$R$2843,7,0)</f>
        <v>3.6753</v>
      </c>
      <c r="I37" s="66">
        <f t="shared" si="2"/>
        <v>1</v>
      </c>
      <c r="J37" s="65">
        <f>VLOOKUP($A37,'Return Data'!$B$7:$R$2843,8,0)</f>
        <v>4.3857999999999997</v>
      </c>
      <c r="K37" s="66">
        <f t="shared" si="3"/>
        <v>1</v>
      </c>
      <c r="L37" s="65">
        <f>VLOOKUP($A37,'Return Data'!$B$7:$R$2843,9,0)</f>
        <v>4.6501999999999999</v>
      </c>
      <c r="M37" s="66">
        <f t="shared" si="4"/>
        <v>1</v>
      </c>
      <c r="N37" s="65">
        <f>VLOOKUP($A37,'Return Data'!$B$7:$R$2843,10,0)</f>
        <v>4.1931000000000003</v>
      </c>
      <c r="O37" s="66">
        <f t="shared" si="5"/>
        <v>1</v>
      </c>
      <c r="P37" s="65">
        <f>VLOOKUP($A37,'Return Data'!$B$7:$R$2843,11,0)</f>
        <v>4.2102000000000004</v>
      </c>
      <c r="Q37" s="66">
        <f t="shared" si="6"/>
        <v>1</v>
      </c>
      <c r="R37" s="65">
        <f>VLOOKUP($A37,'Return Data'!$B$7:$R$2843,12,0)</f>
        <v>4.3939000000000004</v>
      </c>
      <c r="S37" s="66">
        <f t="shared" si="7"/>
        <v>1</v>
      </c>
      <c r="T37" s="65">
        <f>VLOOKUP($A37,'Return Data'!$B$7:$R$2843,13,0)</f>
        <v>4.4752000000000001</v>
      </c>
      <c r="U37" s="66">
        <f t="shared" si="8"/>
        <v>1</v>
      </c>
      <c r="V37" s="65">
        <f>VLOOKUP($A37,'Return Data'!$B$7:$R$2843,17,0)</f>
        <v>5.5045999999999999</v>
      </c>
      <c r="W37" s="66">
        <f t="shared" si="8"/>
        <v>1</v>
      </c>
      <c r="X37" s="65">
        <f>VLOOKUP($A37,'Return Data'!$B$7:$R$2843,14,0)</f>
        <v>6.1543999999999999</v>
      </c>
      <c r="Y37" s="66">
        <f t="shared" si="9"/>
        <v>1</v>
      </c>
      <c r="Z37" s="65">
        <f>VLOOKUP($A37,'Return Data'!$B$7:$R$2843,16,0)</f>
        <v>7.8708</v>
      </c>
      <c r="AA37" s="67">
        <f t="shared" si="10"/>
        <v>1</v>
      </c>
    </row>
    <row r="38" spans="1:27" x14ac:dyDescent="0.3">
      <c r="A38" s="63" t="s">
        <v>257</v>
      </c>
      <c r="B38" s="64">
        <f>VLOOKUP($A38,'Return Data'!$B$7:$R$2843,3,0)</f>
        <v>44304</v>
      </c>
      <c r="C38" s="65">
        <f>VLOOKUP($A38,'Return Data'!$B$7:$R$2843,4,0)</f>
        <v>27.749099999999999</v>
      </c>
      <c r="D38" s="65">
        <f>VLOOKUP($A38,'Return Data'!$B$7:$R$2843,5,0)</f>
        <v>2.8940000000000001</v>
      </c>
      <c r="E38" s="66">
        <f t="shared" si="0"/>
        <v>33</v>
      </c>
      <c r="F38" s="65">
        <f>VLOOKUP($A38,'Return Data'!$B$7:$R$2843,6,0)</f>
        <v>2.8067000000000002</v>
      </c>
      <c r="G38" s="66">
        <f t="shared" si="1"/>
        <v>34</v>
      </c>
      <c r="H38" s="65">
        <f>VLOOKUP($A38,'Return Data'!$B$7:$R$2843,7,0)</f>
        <v>2.8954</v>
      </c>
      <c r="I38" s="66">
        <f t="shared" si="2"/>
        <v>33</v>
      </c>
      <c r="J38" s="65">
        <f>VLOOKUP($A38,'Return Data'!$B$7:$R$2843,8,0)</f>
        <v>2.8593000000000002</v>
      </c>
      <c r="K38" s="66">
        <f t="shared" si="3"/>
        <v>32</v>
      </c>
      <c r="L38" s="65">
        <f>VLOOKUP($A38,'Return Data'!$B$7:$R$2843,9,0)</f>
        <v>3.0587</v>
      </c>
      <c r="M38" s="66">
        <f t="shared" si="4"/>
        <v>32</v>
      </c>
      <c r="N38" s="65">
        <f>VLOOKUP($A38,'Return Data'!$B$7:$R$2843,10,0)</f>
        <v>3.0316999999999998</v>
      </c>
      <c r="O38" s="66">
        <f t="shared" si="5"/>
        <v>33</v>
      </c>
      <c r="P38" s="65">
        <f>VLOOKUP($A38,'Return Data'!$B$7:$R$2843,11,0)</f>
        <v>2.9264999999999999</v>
      </c>
      <c r="Q38" s="66">
        <f t="shared" si="6"/>
        <v>32</v>
      </c>
      <c r="R38" s="65">
        <f>VLOOKUP($A38,'Return Data'!$B$7:$R$2843,12,0)</f>
        <v>2.9670999999999998</v>
      </c>
      <c r="S38" s="66">
        <f t="shared" si="7"/>
        <v>33</v>
      </c>
      <c r="T38" s="65">
        <f>VLOOKUP($A38,'Return Data'!$B$7:$R$2843,13,0)</f>
        <v>3.0282</v>
      </c>
      <c r="U38" s="66">
        <f t="shared" si="8"/>
        <v>34</v>
      </c>
      <c r="V38" s="65">
        <f>VLOOKUP($A38,'Return Data'!$B$7:$R$2843,17,0)</f>
        <v>4.2282000000000002</v>
      </c>
      <c r="W38" s="66">
        <f t="shared" si="8"/>
        <v>32</v>
      </c>
      <c r="X38" s="65">
        <f>VLOOKUP($A38,'Return Data'!$B$7:$R$2843,14,0)</f>
        <v>5.0304000000000002</v>
      </c>
      <c r="Y38" s="66">
        <f t="shared" si="9"/>
        <v>30</v>
      </c>
      <c r="Z38" s="65">
        <f>VLOOKUP($A38,'Return Data'!$B$7:$R$2843,16,0)</f>
        <v>6.9820000000000002</v>
      </c>
      <c r="AA38" s="67">
        <f t="shared" si="10"/>
        <v>25</v>
      </c>
    </row>
    <row r="39" spans="1:27" x14ac:dyDescent="0.3">
      <c r="A39" s="63" t="s">
        <v>260</v>
      </c>
      <c r="B39" s="64">
        <f>VLOOKUP($A39,'Return Data'!$B$7:$R$2843,3,0)</f>
        <v>44304</v>
      </c>
      <c r="C39" s="65">
        <f>VLOOKUP($A39,'Return Data'!$B$7:$R$2843,4,0)</f>
        <v>3207.9748</v>
      </c>
      <c r="D39" s="65">
        <f>VLOOKUP($A39,'Return Data'!$B$7:$R$2843,5,0)</f>
        <v>3.0598000000000001</v>
      </c>
      <c r="E39" s="66">
        <f t="shared" si="0"/>
        <v>23</v>
      </c>
      <c r="F39" s="65">
        <f>VLOOKUP($A39,'Return Data'!$B$7:$R$2843,6,0)</f>
        <v>3.0617999999999999</v>
      </c>
      <c r="G39" s="66">
        <f t="shared" si="1"/>
        <v>22</v>
      </c>
      <c r="H39" s="65">
        <f>VLOOKUP($A39,'Return Data'!$B$7:$R$2843,7,0)</f>
        <v>3.0360999999999998</v>
      </c>
      <c r="I39" s="66">
        <f t="shared" si="2"/>
        <v>20</v>
      </c>
      <c r="J39" s="65">
        <f>VLOOKUP($A39,'Return Data'!$B$7:$R$2843,8,0)</f>
        <v>3.0882999999999998</v>
      </c>
      <c r="K39" s="66">
        <f t="shared" si="3"/>
        <v>19</v>
      </c>
      <c r="L39" s="65">
        <f>VLOOKUP($A39,'Return Data'!$B$7:$R$2843,9,0)</f>
        <v>3.4478</v>
      </c>
      <c r="M39" s="66">
        <f t="shared" si="4"/>
        <v>6</v>
      </c>
      <c r="N39" s="65">
        <f>VLOOKUP($A39,'Return Data'!$B$7:$R$2843,10,0)</f>
        <v>3.2658</v>
      </c>
      <c r="O39" s="66">
        <f t="shared" si="5"/>
        <v>10</v>
      </c>
      <c r="P39" s="65">
        <f>VLOOKUP($A39,'Return Data'!$B$7:$R$2843,11,0)</f>
        <v>3.0802</v>
      </c>
      <c r="Q39" s="66">
        <f t="shared" si="6"/>
        <v>17</v>
      </c>
      <c r="R39" s="65">
        <f>VLOOKUP($A39,'Return Data'!$B$7:$R$2843,12,0)</f>
        <v>3.1478000000000002</v>
      </c>
      <c r="S39" s="66">
        <f t="shared" si="7"/>
        <v>14</v>
      </c>
      <c r="T39" s="65">
        <f>VLOOKUP($A39,'Return Data'!$B$7:$R$2843,13,0)</f>
        <v>3.4297</v>
      </c>
      <c r="U39" s="66">
        <f t="shared" si="8"/>
        <v>14</v>
      </c>
      <c r="V39" s="65">
        <f>VLOOKUP($A39,'Return Data'!$B$7:$R$2843,17,0)</f>
        <v>4.6967999999999996</v>
      </c>
      <c r="W39" s="66">
        <f t="shared" si="8"/>
        <v>19</v>
      </c>
      <c r="X39" s="65">
        <f>VLOOKUP($A39,'Return Data'!$B$7:$R$2843,14,0)</f>
        <v>5.5895000000000001</v>
      </c>
      <c r="Y39" s="66">
        <f t="shared" si="9"/>
        <v>20</v>
      </c>
      <c r="Z39" s="65">
        <f>VLOOKUP($A39,'Return Data'!$B$7:$R$2843,16,0)</f>
        <v>6.9611999999999998</v>
      </c>
      <c r="AA39" s="67">
        <f t="shared" si="10"/>
        <v>26</v>
      </c>
    </row>
    <row r="40" spans="1:27" x14ac:dyDescent="0.3">
      <c r="A40" s="63" t="s">
        <v>261</v>
      </c>
      <c r="B40" s="64">
        <f>VLOOKUP($A40,'Return Data'!$B$7:$R$2843,3,0)</f>
        <v>44304</v>
      </c>
      <c r="C40" s="65">
        <f>VLOOKUP($A40,'Return Data'!$B$7:$R$2843,4,0)</f>
        <v>43.185699999999997</v>
      </c>
      <c r="D40" s="65">
        <f>VLOOKUP($A40,'Return Data'!$B$7:$R$2843,5,0)</f>
        <v>3.0428999999999999</v>
      </c>
      <c r="E40" s="66">
        <f t="shared" si="0"/>
        <v>24</v>
      </c>
      <c r="F40" s="65">
        <f>VLOOKUP($A40,'Return Data'!$B$7:$R$2843,6,0)</f>
        <v>3.0998000000000001</v>
      </c>
      <c r="G40" s="66">
        <f t="shared" si="1"/>
        <v>17</v>
      </c>
      <c r="H40" s="65">
        <f>VLOOKUP($A40,'Return Data'!$B$7:$R$2843,7,0)</f>
        <v>3.0203000000000002</v>
      </c>
      <c r="I40" s="66">
        <f t="shared" si="2"/>
        <v>24</v>
      </c>
      <c r="J40" s="65">
        <f>VLOOKUP($A40,'Return Data'!$B$7:$R$2843,8,0)</f>
        <v>3.0583</v>
      </c>
      <c r="K40" s="66">
        <f t="shared" si="3"/>
        <v>25</v>
      </c>
      <c r="L40" s="65">
        <f>VLOOKUP($A40,'Return Data'!$B$7:$R$2843,9,0)</f>
        <v>3.4041999999999999</v>
      </c>
      <c r="M40" s="66">
        <f t="shared" si="4"/>
        <v>13</v>
      </c>
      <c r="N40" s="65">
        <f>VLOOKUP($A40,'Return Data'!$B$7:$R$2843,10,0)</f>
        <v>3.2850999999999999</v>
      </c>
      <c r="O40" s="66">
        <f t="shared" si="5"/>
        <v>9</v>
      </c>
      <c r="P40" s="65">
        <f>VLOOKUP($A40,'Return Data'!$B$7:$R$2843,11,0)</f>
        <v>3.1398000000000001</v>
      </c>
      <c r="Q40" s="66">
        <f t="shared" si="6"/>
        <v>7</v>
      </c>
      <c r="R40" s="65">
        <f>VLOOKUP($A40,'Return Data'!$B$7:$R$2843,12,0)</f>
        <v>3.2113999999999998</v>
      </c>
      <c r="S40" s="66">
        <f t="shared" si="7"/>
        <v>6</v>
      </c>
      <c r="T40" s="65">
        <f>VLOOKUP($A40,'Return Data'!$B$7:$R$2843,13,0)</f>
        <v>3.4447000000000001</v>
      </c>
      <c r="U40" s="66">
        <f t="shared" si="8"/>
        <v>12</v>
      </c>
      <c r="V40" s="65">
        <f>VLOOKUP($A40,'Return Data'!$B$7:$R$2843,17,0)</f>
        <v>4.7346000000000004</v>
      </c>
      <c r="W40" s="66">
        <f t="shared" si="8"/>
        <v>15</v>
      </c>
      <c r="X40" s="65">
        <f>VLOOKUP($A40,'Return Data'!$B$7:$R$2843,14,0)</f>
        <v>5.6529999999999996</v>
      </c>
      <c r="Y40" s="66">
        <f t="shared" si="9"/>
        <v>13</v>
      </c>
      <c r="Z40" s="65">
        <f>VLOOKUP($A40,'Return Data'!$B$7:$R$2843,16,0)</f>
        <v>7.3676000000000004</v>
      </c>
      <c r="AA40" s="67">
        <f t="shared" si="10"/>
        <v>10</v>
      </c>
    </row>
    <row r="41" spans="1:27" x14ac:dyDescent="0.3">
      <c r="A41" s="63" t="s">
        <v>262</v>
      </c>
      <c r="B41" s="64">
        <f>VLOOKUP($A41,'Return Data'!$B$7:$R$2843,3,0)</f>
        <v>44304</v>
      </c>
      <c r="C41" s="65">
        <f>VLOOKUP($A41,'Return Data'!$B$7:$R$2843,4,0)</f>
        <v>3229.6912000000002</v>
      </c>
      <c r="D41" s="65">
        <f>VLOOKUP($A41,'Return Data'!$B$7:$R$2843,5,0)</f>
        <v>2.9929000000000001</v>
      </c>
      <c r="E41" s="66">
        <f t="shared" si="0"/>
        <v>28</v>
      </c>
      <c r="F41" s="65">
        <f>VLOOKUP($A41,'Return Data'!$B$7:$R$2843,6,0)</f>
        <v>3.0646</v>
      </c>
      <c r="G41" s="66">
        <f t="shared" si="1"/>
        <v>21</v>
      </c>
      <c r="H41" s="65">
        <f>VLOOKUP($A41,'Return Data'!$B$7:$R$2843,7,0)</f>
        <v>3.0097</v>
      </c>
      <c r="I41" s="66">
        <f t="shared" si="2"/>
        <v>28</v>
      </c>
      <c r="J41" s="65">
        <f>VLOOKUP($A41,'Return Data'!$B$7:$R$2843,8,0)</f>
        <v>3.1059999999999999</v>
      </c>
      <c r="K41" s="66">
        <f t="shared" si="3"/>
        <v>14</v>
      </c>
      <c r="L41" s="65">
        <f>VLOOKUP($A41,'Return Data'!$B$7:$R$2843,9,0)</f>
        <v>3.3799000000000001</v>
      </c>
      <c r="M41" s="66">
        <f t="shared" si="4"/>
        <v>18</v>
      </c>
      <c r="N41" s="65">
        <f>VLOOKUP($A41,'Return Data'!$B$7:$R$2843,10,0)</f>
        <v>3.1960999999999999</v>
      </c>
      <c r="O41" s="66">
        <f t="shared" si="5"/>
        <v>24</v>
      </c>
      <c r="P41" s="65">
        <f>VLOOKUP($A41,'Return Data'!$B$7:$R$2843,11,0)</f>
        <v>3.0346000000000002</v>
      </c>
      <c r="Q41" s="66">
        <f t="shared" si="6"/>
        <v>28</v>
      </c>
      <c r="R41" s="65">
        <f>VLOOKUP($A41,'Return Data'!$B$7:$R$2843,12,0)</f>
        <v>3.1282999999999999</v>
      </c>
      <c r="S41" s="66">
        <f t="shared" si="7"/>
        <v>21</v>
      </c>
      <c r="T41" s="65">
        <f>VLOOKUP($A41,'Return Data'!$B$7:$R$2843,13,0)</f>
        <v>3.4394999999999998</v>
      </c>
      <c r="U41" s="66">
        <f t="shared" si="8"/>
        <v>13</v>
      </c>
      <c r="V41" s="65">
        <f>VLOOKUP($A41,'Return Data'!$B$7:$R$2843,17,0)</f>
        <v>4.7870999999999997</v>
      </c>
      <c r="W41" s="66">
        <f t="shared" si="8"/>
        <v>7</v>
      </c>
      <c r="X41" s="65">
        <f>VLOOKUP($A41,'Return Data'!$B$7:$R$2843,14,0)</f>
        <v>5.6753999999999998</v>
      </c>
      <c r="Y41" s="66">
        <f t="shared" si="9"/>
        <v>8</v>
      </c>
      <c r="Z41" s="65">
        <f>VLOOKUP($A41,'Return Data'!$B$7:$R$2843,16,0)</f>
        <v>7.3005000000000004</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44304</v>
      </c>
      <c r="C43" s="65">
        <f>VLOOKUP($A43,'Return Data'!$B$7:$R$2843,4,0)</f>
        <v>1969.2481</v>
      </c>
      <c r="D43" s="65">
        <f>VLOOKUP($A43,'Return Data'!$B$7:$R$2843,5,0)</f>
        <v>3.1475</v>
      </c>
      <c r="E43" s="66">
        <f t="shared" si="0"/>
        <v>9</v>
      </c>
      <c r="F43" s="65">
        <f>VLOOKUP($A43,'Return Data'!$B$7:$R$2843,6,0)</f>
        <v>3.1876000000000002</v>
      </c>
      <c r="G43" s="66">
        <f t="shared" si="1"/>
        <v>7</v>
      </c>
      <c r="H43" s="65">
        <f>VLOOKUP($A43,'Return Data'!$B$7:$R$2843,7,0)</f>
        <v>3.1305999999999998</v>
      </c>
      <c r="I43" s="66">
        <f t="shared" si="2"/>
        <v>5</v>
      </c>
      <c r="J43" s="65">
        <f>VLOOKUP($A43,'Return Data'!$B$7:$R$2843,8,0)</f>
        <v>3.1518000000000002</v>
      </c>
      <c r="K43" s="66">
        <f t="shared" si="3"/>
        <v>8</v>
      </c>
      <c r="L43" s="65">
        <f>VLOOKUP($A43,'Return Data'!$B$7:$R$2843,9,0)</f>
        <v>3.4597000000000002</v>
      </c>
      <c r="M43" s="66">
        <f t="shared" si="4"/>
        <v>5</v>
      </c>
      <c r="N43" s="65">
        <f>VLOOKUP($A43,'Return Data'!$B$7:$R$2843,10,0)</f>
        <v>3.2951999999999999</v>
      </c>
      <c r="O43" s="66">
        <f t="shared" si="5"/>
        <v>7</v>
      </c>
      <c r="P43" s="65">
        <f>VLOOKUP($A43,'Return Data'!$B$7:$R$2843,11,0)</f>
        <v>3.1261000000000001</v>
      </c>
      <c r="Q43" s="66">
        <f t="shared" si="6"/>
        <v>9</v>
      </c>
      <c r="R43" s="65">
        <f>VLOOKUP($A43,'Return Data'!$B$7:$R$2843,12,0)</f>
        <v>3.1888999999999998</v>
      </c>
      <c r="S43" s="66">
        <f t="shared" si="7"/>
        <v>7</v>
      </c>
      <c r="T43" s="65">
        <f>VLOOKUP($A43,'Return Data'!$B$7:$R$2843,13,0)</f>
        <v>3.4738000000000002</v>
      </c>
      <c r="U43" s="66">
        <f t="shared" si="8"/>
        <v>8</v>
      </c>
      <c r="V43" s="65">
        <f>VLOOKUP($A43,'Return Data'!$B$7:$R$2843,17,0)</f>
        <v>4.7647000000000004</v>
      </c>
      <c r="W43" s="66">
        <f t="shared" si="8"/>
        <v>11</v>
      </c>
      <c r="X43" s="65">
        <f>VLOOKUP($A43,'Return Data'!$B$7:$R$2843,14,0)</f>
        <v>4.37</v>
      </c>
      <c r="Y43" s="66">
        <f t="shared" si="9"/>
        <v>32</v>
      </c>
      <c r="Z43" s="65">
        <f>VLOOKUP($A43,'Return Data'!$B$7:$R$2843,16,0)</f>
        <v>7.1204000000000001</v>
      </c>
      <c r="AA43" s="67">
        <f t="shared" si="10"/>
        <v>19</v>
      </c>
    </row>
    <row r="44" spans="1:27" x14ac:dyDescent="0.3">
      <c r="A44" s="63" t="s">
        <v>264</v>
      </c>
      <c r="B44" s="64">
        <f>VLOOKUP($A44,'Return Data'!$B$7:$R$2843,3,0)</f>
        <v>44304</v>
      </c>
      <c r="C44" s="65">
        <f>VLOOKUP($A44,'Return Data'!$B$7:$R$2843,4,0)</f>
        <v>3358.2905000000001</v>
      </c>
      <c r="D44" s="65">
        <f>VLOOKUP($A44,'Return Data'!$B$7:$R$2843,5,0)</f>
        <v>3.0728</v>
      </c>
      <c r="E44" s="66">
        <f t="shared" si="0"/>
        <v>21</v>
      </c>
      <c r="F44" s="65">
        <f>VLOOKUP($A44,'Return Data'!$B$7:$R$2843,6,0)</f>
        <v>3.1074000000000002</v>
      </c>
      <c r="G44" s="66">
        <f t="shared" si="1"/>
        <v>15</v>
      </c>
      <c r="H44" s="65">
        <f>VLOOKUP($A44,'Return Data'!$B$7:$R$2843,7,0)</f>
        <v>3.0528</v>
      </c>
      <c r="I44" s="66">
        <f t="shared" si="2"/>
        <v>16</v>
      </c>
      <c r="J44" s="65">
        <f>VLOOKUP($A44,'Return Data'!$B$7:$R$2843,8,0)</f>
        <v>3.1442999999999999</v>
      </c>
      <c r="K44" s="66">
        <f t="shared" si="3"/>
        <v>9</v>
      </c>
      <c r="L44" s="65">
        <f>VLOOKUP($A44,'Return Data'!$B$7:$R$2843,9,0)</f>
        <v>3.3711000000000002</v>
      </c>
      <c r="M44" s="66">
        <f t="shared" si="4"/>
        <v>19</v>
      </c>
      <c r="N44" s="65">
        <f>VLOOKUP($A44,'Return Data'!$B$7:$R$2843,10,0)</f>
        <v>3.2549000000000001</v>
      </c>
      <c r="O44" s="66">
        <f t="shared" si="5"/>
        <v>12</v>
      </c>
      <c r="P44" s="65">
        <f>VLOOKUP($A44,'Return Data'!$B$7:$R$2843,11,0)</f>
        <v>3.1006999999999998</v>
      </c>
      <c r="Q44" s="66">
        <f t="shared" si="6"/>
        <v>10</v>
      </c>
      <c r="R44" s="65">
        <f>VLOOKUP($A44,'Return Data'!$B$7:$R$2843,12,0)</f>
        <v>3.1682999999999999</v>
      </c>
      <c r="S44" s="66">
        <f t="shared" si="7"/>
        <v>10</v>
      </c>
      <c r="T44" s="65">
        <f>VLOOKUP($A44,'Return Data'!$B$7:$R$2843,13,0)</f>
        <v>3.4529999999999998</v>
      </c>
      <c r="U44" s="66">
        <f t="shared" si="8"/>
        <v>11</v>
      </c>
      <c r="V44" s="65">
        <f>VLOOKUP($A44,'Return Data'!$B$7:$R$2843,17,0)</f>
        <v>4.7390999999999996</v>
      </c>
      <c r="W44" s="66">
        <f t="shared" si="8"/>
        <v>13</v>
      </c>
      <c r="X44" s="65">
        <f>VLOOKUP($A44,'Return Data'!$B$7:$R$2843,14,0)</f>
        <v>5.6574</v>
      </c>
      <c r="Y44" s="66">
        <f t="shared" si="9"/>
        <v>11</v>
      </c>
      <c r="Z44" s="65">
        <f>VLOOKUP($A44,'Return Data'!$B$7:$R$2843,16,0)</f>
        <v>7.0877999999999997</v>
      </c>
      <c r="AA44" s="67">
        <f t="shared" si="10"/>
        <v>23</v>
      </c>
    </row>
    <row r="45" spans="1:27" x14ac:dyDescent="0.3">
      <c r="A45" s="63" t="s">
        <v>265</v>
      </c>
      <c r="B45" s="64">
        <f>VLOOKUP($A45,'Return Data'!$B$7:$R$2843,3,0)</f>
        <v>44304</v>
      </c>
      <c r="C45" s="65">
        <f>VLOOKUP($A45,'Return Data'!$B$7:$R$2843,4,0)</f>
        <v>1111.7008000000001</v>
      </c>
      <c r="D45" s="65">
        <f>VLOOKUP($A45,'Return Data'!$B$7:$R$2843,5,0)</f>
        <v>2.9586999999999999</v>
      </c>
      <c r="E45" s="66">
        <f t="shared" si="0"/>
        <v>30</v>
      </c>
      <c r="F45" s="65">
        <f>VLOOKUP($A45,'Return Data'!$B$7:$R$2843,6,0)</f>
        <v>2.4727999999999999</v>
      </c>
      <c r="G45" s="66">
        <f t="shared" si="1"/>
        <v>37</v>
      </c>
      <c r="H45" s="65">
        <f>VLOOKUP($A45,'Return Data'!$B$7:$R$2843,7,0)</f>
        <v>2.8754</v>
      </c>
      <c r="I45" s="66">
        <f t="shared" si="2"/>
        <v>35</v>
      </c>
      <c r="J45" s="65">
        <f>VLOOKUP($A45,'Return Data'!$B$7:$R$2843,8,0)</f>
        <v>2.7892999999999999</v>
      </c>
      <c r="K45" s="66">
        <f t="shared" si="3"/>
        <v>35</v>
      </c>
      <c r="L45" s="65">
        <f>VLOOKUP($A45,'Return Data'!$B$7:$R$2843,9,0)</f>
        <v>3.0358999999999998</v>
      </c>
      <c r="M45" s="66">
        <f t="shared" si="4"/>
        <v>33</v>
      </c>
      <c r="N45" s="65">
        <f>VLOOKUP($A45,'Return Data'!$B$7:$R$2843,10,0)</f>
        <v>2.9546000000000001</v>
      </c>
      <c r="O45" s="66">
        <f t="shared" si="5"/>
        <v>34</v>
      </c>
      <c r="P45" s="65">
        <f>VLOOKUP($A45,'Return Data'!$B$7:$R$2843,11,0)</f>
        <v>2.9188000000000001</v>
      </c>
      <c r="Q45" s="66">
        <f t="shared" si="6"/>
        <v>34</v>
      </c>
      <c r="R45" s="65">
        <f>VLOOKUP($A45,'Return Data'!$B$7:$R$2843,12,0)</f>
        <v>2.9251</v>
      </c>
      <c r="S45" s="66">
        <f t="shared" si="7"/>
        <v>34</v>
      </c>
      <c r="T45" s="65">
        <f>VLOOKUP($A45,'Return Data'!$B$7:$R$2843,13,0)</f>
        <v>3.0358999999999998</v>
      </c>
      <c r="U45" s="66">
        <f t="shared" si="8"/>
        <v>33</v>
      </c>
      <c r="V45" s="65"/>
      <c r="W45" s="66"/>
      <c r="X45" s="65"/>
      <c r="Y45" s="66"/>
      <c r="Z45" s="65">
        <f>VLOOKUP($A45,'Return Data'!$B$7:$R$2843,16,0)</f>
        <v>4.7975000000000003</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3.0076394736842103</v>
      </c>
      <c r="E47" s="65"/>
      <c r="F47" s="75">
        <f>AVERAGE(F8:F45)</f>
        <v>2.9918105263157897</v>
      </c>
      <c r="G47" s="65"/>
      <c r="H47" s="75">
        <f>AVERAGE(H8:H45)</f>
        <v>2.9642026315789485</v>
      </c>
      <c r="I47" s="65"/>
      <c r="J47" s="75">
        <f>AVERAGE(J8:J45)</f>
        <v>3.005418421052632</v>
      </c>
      <c r="K47" s="65"/>
      <c r="L47" s="75">
        <f>AVERAGE(L8:L45)</f>
        <v>3.252605263157895</v>
      </c>
      <c r="M47" s="65"/>
      <c r="N47" s="75">
        <f>AVERAGE(N8:N45)</f>
        <v>3.1372710526315792</v>
      </c>
      <c r="O47" s="65"/>
      <c r="P47" s="75">
        <f>AVERAGE(P8:P45)</f>
        <v>3.0008421052631586</v>
      </c>
      <c r="Q47" s="65"/>
      <c r="R47" s="75">
        <f>AVERAGE(R8:R45)</f>
        <v>3.0588947368421051</v>
      </c>
      <c r="S47" s="65"/>
      <c r="T47" s="75">
        <f>AVERAGE(T8:T45)</f>
        <v>3.2675342105263154</v>
      </c>
      <c r="U47" s="65"/>
      <c r="V47" s="75">
        <f>AVERAGE(V8:V45)</f>
        <v>4.5354800000000006</v>
      </c>
      <c r="W47" s="65"/>
      <c r="X47" s="75">
        <f>AVERAGE(X8:X45)</f>
        <v>5.2943205882352951</v>
      </c>
      <c r="Y47" s="65"/>
      <c r="Z47" s="75">
        <f>AVERAGE(Z8:Z45)</f>
        <v>6.5776000000000003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4.3232999999999997</v>
      </c>
      <c r="E49" s="95"/>
      <c r="F49" s="79">
        <f>MAX(F8:F45)</f>
        <v>4.4923000000000002</v>
      </c>
      <c r="G49" s="95"/>
      <c r="H49" s="79">
        <f>MAX(H8:H45)</f>
        <v>3.6753</v>
      </c>
      <c r="I49" s="95"/>
      <c r="J49" s="79">
        <f>MAX(J8:J45)</f>
        <v>4.3857999999999997</v>
      </c>
      <c r="K49" s="95"/>
      <c r="L49" s="79">
        <f>MAX(L8:L45)</f>
        <v>4.6501999999999999</v>
      </c>
      <c r="M49" s="95"/>
      <c r="N49" s="79">
        <f>MAX(N8:N45)</f>
        <v>4.1931000000000003</v>
      </c>
      <c r="O49" s="95"/>
      <c r="P49" s="79">
        <f>MAX(P8:P45)</f>
        <v>4.2102000000000004</v>
      </c>
      <c r="Q49" s="95"/>
      <c r="R49" s="79">
        <f>MAX(R8:R45)</f>
        <v>4.3939000000000004</v>
      </c>
      <c r="S49" s="95"/>
      <c r="T49" s="79">
        <f>MAX(T8:T45)</f>
        <v>4.4752000000000001</v>
      </c>
      <c r="U49" s="95"/>
      <c r="V49" s="79">
        <f>MAX(V8:V45)</f>
        <v>5.5045999999999999</v>
      </c>
      <c r="W49" s="95"/>
      <c r="X49" s="79">
        <f>MAX(X8:X45)</f>
        <v>6.1543999999999999</v>
      </c>
      <c r="Y49" s="95"/>
      <c r="Z49" s="79">
        <f>MAX(Z8:Z45)</f>
        <v>7.8708</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2"/>
  <sheetViews>
    <sheetView workbookViewId="0">
      <pane xSplit="2" ySplit="5" topLeftCell="C6" activePane="bottomRight" state="frozen"/>
      <selection pane="topRight" activeCell="B1" sqref="B1"/>
      <selection pane="bottomLeft" activeCell="A6" sqref="A6"/>
      <selection pane="bottomRight" activeCell="C1" sqref="C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0"/>
      <c r="C4" s="160"/>
      <c r="D4" s="160"/>
      <c r="E4" s="160"/>
      <c r="F4" s="160" t="s">
        <v>0</v>
      </c>
      <c r="G4" s="160"/>
      <c r="H4" s="160"/>
      <c r="I4" s="160"/>
      <c r="J4" s="160"/>
      <c r="K4" s="160"/>
      <c r="L4" s="160"/>
      <c r="M4" s="160"/>
      <c r="N4" s="160"/>
      <c r="O4" s="160"/>
      <c r="P4" s="160"/>
      <c r="Q4" s="160"/>
      <c r="R4" s="160"/>
    </row>
    <row r="5" spans="1:34" x14ac:dyDescent="0.3">
      <c r="A5" s="172" t="s">
        <v>355</v>
      </c>
      <c r="B5" s="172" t="s">
        <v>7</v>
      </c>
      <c r="C5" s="172" t="s">
        <v>381</v>
      </c>
      <c r="D5" s="172" t="s">
        <v>8</v>
      </c>
      <c r="E5" s="172" t="s">
        <v>9</v>
      </c>
      <c r="F5" s="172" t="s">
        <v>115</v>
      </c>
      <c r="G5" s="172" t="s">
        <v>116</v>
      </c>
      <c r="H5" s="172" t="s">
        <v>117</v>
      </c>
      <c r="I5" s="172" t="s">
        <v>47</v>
      </c>
      <c r="J5" s="172" t="s">
        <v>48</v>
      </c>
      <c r="K5" s="172" t="s">
        <v>1</v>
      </c>
      <c r="L5" s="172" t="s">
        <v>2</v>
      </c>
      <c r="M5" s="172" t="s">
        <v>3</v>
      </c>
      <c r="N5" s="172" t="s">
        <v>4</v>
      </c>
      <c r="O5" s="172" t="s">
        <v>5</v>
      </c>
      <c r="P5" s="172" t="s">
        <v>6</v>
      </c>
      <c r="Q5" s="172" t="s">
        <v>46</v>
      </c>
      <c r="R5" s="172" t="s">
        <v>382</v>
      </c>
      <c r="S5" s="172" t="s">
        <v>2020</v>
      </c>
      <c r="T5" s="172" t="s">
        <v>2021</v>
      </c>
      <c r="U5" s="172" t="s">
        <v>2022</v>
      </c>
      <c r="V5" s="172" t="s">
        <v>115</v>
      </c>
      <c r="W5" s="172" t="s">
        <v>116</v>
      </c>
      <c r="X5" s="172" t="s">
        <v>117</v>
      </c>
      <c r="Y5" s="172" t="s">
        <v>47</v>
      </c>
      <c r="Z5" s="172" t="s">
        <v>48</v>
      </c>
      <c r="AA5" s="172" t="s">
        <v>1</v>
      </c>
      <c r="AB5" s="172" t="s">
        <v>2</v>
      </c>
      <c r="AC5" s="172" t="s">
        <v>3</v>
      </c>
      <c r="AD5" s="172" t="s">
        <v>4</v>
      </c>
      <c r="AE5" s="172" t="s">
        <v>5</v>
      </c>
      <c r="AF5" s="172" t="s">
        <v>6</v>
      </c>
      <c r="AG5" s="172" t="s">
        <v>46</v>
      </c>
      <c r="AH5" s="172" t="s">
        <v>382</v>
      </c>
    </row>
    <row r="6" spans="1:34" x14ac:dyDescent="0.3">
      <c r="A6" s="173" t="s">
        <v>476</v>
      </c>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row>
    <row r="7" spans="1:34" x14ac:dyDescent="0.3">
      <c r="A7" s="171" t="s">
        <v>477</v>
      </c>
      <c r="B7" s="171" t="s">
        <v>478</v>
      </c>
      <c r="C7" s="171">
        <v>103155</v>
      </c>
      <c r="D7" s="174">
        <v>44302</v>
      </c>
      <c r="E7" s="175">
        <v>912.21</v>
      </c>
      <c r="F7" s="175">
        <v>0.53890000000000005</v>
      </c>
      <c r="G7" s="175">
        <v>0.72319999999999995</v>
      </c>
      <c r="H7" s="175">
        <v>-1.4849000000000001</v>
      </c>
      <c r="I7" s="175">
        <v>-0.97160000000000002</v>
      </c>
      <c r="J7" s="175">
        <v>-1.2867</v>
      </c>
      <c r="K7" s="175">
        <v>3.4733000000000001</v>
      </c>
      <c r="L7" s="175">
        <v>23.020600000000002</v>
      </c>
      <c r="M7" s="175">
        <v>34.8904</v>
      </c>
      <c r="N7" s="175">
        <v>50.229700000000001</v>
      </c>
      <c r="O7" s="175">
        <v>6.4367999999999999</v>
      </c>
      <c r="P7" s="175">
        <v>10.2079</v>
      </c>
      <c r="Q7" s="175">
        <v>18.801100000000002</v>
      </c>
      <c r="R7" s="175">
        <v>9.5649999999999995</v>
      </c>
      <c r="S7" s="171"/>
      <c r="T7" s="174"/>
      <c r="U7" s="175"/>
      <c r="V7" s="175"/>
      <c r="W7" s="175"/>
      <c r="X7" s="175"/>
      <c r="Y7" s="175"/>
      <c r="Z7" s="175"/>
      <c r="AA7" s="175"/>
      <c r="AB7" s="175"/>
      <c r="AC7" s="175"/>
      <c r="AD7" s="175"/>
      <c r="AE7" s="175"/>
      <c r="AF7" s="175"/>
      <c r="AG7" s="175"/>
      <c r="AH7" s="175"/>
    </row>
    <row r="8" spans="1:34" x14ac:dyDescent="0.3">
      <c r="A8" s="171" t="s">
        <v>477</v>
      </c>
      <c r="B8" s="171" t="s">
        <v>479</v>
      </c>
      <c r="C8" s="171">
        <v>120517</v>
      </c>
      <c r="D8" s="174">
        <v>44302</v>
      </c>
      <c r="E8" s="175">
        <v>988.04</v>
      </c>
      <c r="F8" s="175">
        <v>0.5393</v>
      </c>
      <c r="G8" s="175">
        <v>0.7258</v>
      </c>
      <c r="H8" s="175">
        <v>-1.4778</v>
      </c>
      <c r="I8" s="175">
        <v>-0.95730000000000004</v>
      </c>
      <c r="J8" s="175">
        <v>-1.2523</v>
      </c>
      <c r="K8" s="175">
        <v>3.6333000000000002</v>
      </c>
      <c r="L8" s="175">
        <v>23.4618</v>
      </c>
      <c r="M8" s="175">
        <v>35.658299999999997</v>
      </c>
      <c r="N8" s="175">
        <v>51.393599999999999</v>
      </c>
      <c r="O8" s="175">
        <v>7.3301999999999996</v>
      </c>
      <c r="P8" s="175">
        <v>11.3329</v>
      </c>
      <c r="Q8" s="175">
        <v>13.3727</v>
      </c>
      <c r="R8" s="175">
        <v>10.3956</v>
      </c>
      <c r="S8" s="171"/>
      <c r="T8" s="174"/>
      <c r="U8" s="175"/>
      <c r="V8" s="175"/>
      <c r="W8" s="175"/>
      <c r="X8" s="175"/>
      <c r="Y8" s="175"/>
      <c r="Z8" s="175"/>
      <c r="AA8" s="175"/>
      <c r="AB8" s="175"/>
      <c r="AC8" s="175"/>
      <c r="AD8" s="175"/>
      <c r="AE8" s="175"/>
      <c r="AF8" s="175"/>
      <c r="AG8" s="175"/>
      <c r="AH8" s="175"/>
    </row>
    <row r="9" spans="1:34" x14ac:dyDescent="0.3">
      <c r="A9" s="171" t="s">
        <v>477</v>
      </c>
      <c r="B9" s="171" t="s">
        <v>480</v>
      </c>
      <c r="C9" s="171">
        <v>144394</v>
      </c>
      <c r="D9" s="174">
        <v>44302</v>
      </c>
      <c r="E9" s="175">
        <v>13.49</v>
      </c>
      <c r="F9" s="175">
        <v>0.2974</v>
      </c>
      <c r="G9" s="175">
        <v>0.52159999999999995</v>
      </c>
      <c r="H9" s="175">
        <v>-1.4609000000000001</v>
      </c>
      <c r="I9" s="175">
        <v>-1.1721999999999999</v>
      </c>
      <c r="J9" s="175">
        <v>-1.9621999999999999</v>
      </c>
      <c r="K9" s="175">
        <v>-0.22189999999999999</v>
      </c>
      <c r="L9" s="175">
        <v>17.304300000000001</v>
      </c>
      <c r="M9" s="175">
        <v>26.0748</v>
      </c>
      <c r="N9" s="175">
        <v>43.2059</v>
      </c>
      <c r="O9" s="175"/>
      <c r="P9" s="175"/>
      <c r="Q9" s="175">
        <v>11.782400000000001</v>
      </c>
      <c r="R9" s="175">
        <v>14.310600000000001</v>
      </c>
      <c r="S9" s="171"/>
      <c r="T9" s="174"/>
      <c r="U9" s="175"/>
      <c r="V9" s="175"/>
      <c r="W9" s="175"/>
      <c r="X9" s="175"/>
      <c r="Y9" s="175"/>
      <c r="Z9" s="175"/>
      <c r="AA9" s="175"/>
      <c r="AB9" s="175"/>
      <c r="AC9" s="175"/>
      <c r="AD9" s="175"/>
      <c r="AE9" s="175"/>
      <c r="AF9" s="175"/>
      <c r="AG9" s="175"/>
      <c r="AH9" s="175"/>
    </row>
    <row r="10" spans="1:34" x14ac:dyDescent="0.3">
      <c r="A10" s="171" t="s">
        <v>477</v>
      </c>
      <c r="B10" s="171" t="s">
        <v>481</v>
      </c>
      <c r="C10" s="171">
        <v>144393</v>
      </c>
      <c r="D10" s="174">
        <v>44302</v>
      </c>
      <c r="E10" s="175">
        <v>12.96</v>
      </c>
      <c r="F10" s="175">
        <v>0.30959999999999999</v>
      </c>
      <c r="G10" s="175">
        <v>0.46510000000000001</v>
      </c>
      <c r="H10" s="175">
        <v>-1.5198</v>
      </c>
      <c r="I10" s="175">
        <v>-1.2195</v>
      </c>
      <c r="J10" s="175">
        <v>-2.0407999999999999</v>
      </c>
      <c r="K10" s="175">
        <v>-0.53720000000000001</v>
      </c>
      <c r="L10" s="175">
        <v>16.546800000000001</v>
      </c>
      <c r="M10" s="175">
        <v>24.855499999999999</v>
      </c>
      <c r="N10" s="175">
        <v>41.176499999999997</v>
      </c>
      <c r="O10" s="175"/>
      <c r="P10" s="175"/>
      <c r="Q10" s="175">
        <v>10.127800000000001</v>
      </c>
      <c r="R10" s="175">
        <v>12.7019</v>
      </c>
      <c r="S10" s="171"/>
      <c r="T10" s="174"/>
      <c r="U10" s="175"/>
      <c r="V10" s="175"/>
      <c r="W10" s="175"/>
      <c r="X10" s="175"/>
      <c r="Y10" s="175"/>
      <c r="Z10" s="175"/>
      <c r="AA10" s="175"/>
      <c r="AB10" s="175"/>
      <c r="AC10" s="175"/>
      <c r="AD10" s="175"/>
      <c r="AE10" s="175"/>
      <c r="AF10" s="175"/>
      <c r="AG10" s="175"/>
      <c r="AH10" s="175"/>
    </row>
    <row r="11" spans="1:34" x14ac:dyDescent="0.3">
      <c r="A11" s="171" t="s">
        <v>477</v>
      </c>
      <c r="B11" s="171" t="s">
        <v>482</v>
      </c>
      <c r="C11" s="171">
        <v>101912</v>
      </c>
      <c r="D11" s="174">
        <v>44302</v>
      </c>
      <c r="E11" s="175">
        <v>68.489999999999995</v>
      </c>
      <c r="F11" s="175">
        <v>0.41049999999999998</v>
      </c>
      <c r="G11" s="175">
        <v>0.79469999999999996</v>
      </c>
      <c r="H11" s="175">
        <v>-1.2969999999999999</v>
      </c>
      <c r="I11" s="175">
        <v>-1.2116</v>
      </c>
      <c r="J11" s="175">
        <v>-2.2130000000000001</v>
      </c>
      <c r="K11" s="175">
        <v>1.8287</v>
      </c>
      <c r="L11" s="175">
        <v>20.985700000000001</v>
      </c>
      <c r="M11" s="175">
        <v>31.610299999999999</v>
      </c>
      <c r="N11" s="175">
        <v>47.958500000000001</v>
      </c>
      <c r="O11" s="175">
        <v>6.4622000000000002</v>
      </c>
      <c r="P11" s="175">
        <v>10.287699999999999</v>
      </c>
      <c r="Q11" s="175">
        <v>11.5486</v>
      </c>
      <c r="R11" s="175">
        <v>10.457599999999999</v>
      </c>
      <c r="S11" s="171"/>
      <c r="T11" s="174"/>
      <c r="U11" s="175"/>
      <c r="V11" s="175"/>
      <c r="W11" s="175"/>
      <c r="X11" s="175"/>
      <c r="Y11" s="175"/>
      <c r="Z11" s="175"/>
      <c r="AA11" s="175"/>
      <c r="AB11" s="175"/>
      <c r="AC11" s="175"/>
      <c r="AD11" s="175"/>
      <c r="AE11" s="175"/>
      <c r="AF11" s="175"/>
      <c r="AG11" s="175"/>
      <c r="AH11" s="175"/>
    </row>
    <row r="12" spans="1:34" x14ac:dyDescent="0.3">
      <c r="A12" s="171" t="s">
        <v>477</v>
      </c>
      <c r="B12" s="171" t="s">
        <v>483</v>
      </c>
      <c r="C12" s="171">
        <v>119326</v>
      </c>
      <c r="D12" s="174">
        <v>44302</v>
      </c>
      <c r="E12" s="175">
        <v>74.75</v>
      </c>
      <c r="F12" s="175">
        <v>0.41639999999999999</v>
      </c>
      <c r="G12" s="175">
        <v>0.79559999999999997</v>
      </c>
      <c r="H12" s="175">
        <v>-1.2809999999999999</v>
      </c>
      <c r="I12" s="175">
        <v>-1.1766000000000001</v>
      </c>
      <c r="J12" s="175">
        <v>-2.1597</v>
      </c>
      <c r="K12" s="175">
        <v>2.0059999999999998</v>
      </c>
      <c r="L12" s="175">
        <v>21.386800000000001</v>
      </c>
      <c r="M12" s="175">
        <v>32.254100000000001</v>
      </c>
      <c r="N12" s="175">
        <v>48.934100000000001</v>
      </c>
      <c r="O12" s="175">
        <v>7.3686999999999996</v>
      </c>
      <c r="P12" s="175">
        <v>11.5221</v>
      </c>
      <c r="Q12" s="175">
        <v>11.5434</v>
      </c>
      <c r="R12" s="175">
        <v>11.2029</v>
      </c>
      <c r="S12" s="171"/>
      <c r="T12" s="174"/>
      <c r="U12" s="175"/>
      <c r="V12" s="175"/>
      <c r="W12" s="175"/>
      <c r="X12" s="175"/>
      <c r="Y12" s="175"/>
      <c r="Z12" s="175"/>
      <c r="AA12" s="175"/>
      <c r="AB12" s="175"/>
      <c r="AC12" s="175"/>
      <c r="AD12" s="175"/>
      <c r="AE12" s="175"/>
      <c r="AF12" s="175"/>
      <c r="AG12" s="175"/>
      <c r="AH12" s="175"/>
    </row>
    <row r="13" spans="1:34" x14ac:dyDescent="0.3">
      <c r="A13" s="171" t="s">
        <v>477</v>
      </c>
      <c r="B13" s="171" t="s">
        <v>1796</v>
      </c>
      <c r="C13" s="171">
        <v>141006</v>
      </c>
      <c r="D13" s="174">
        <v>44302</v>
      </c>
      <c r="E13" s="175">
        <v>16.725100000000001</v>
      </c>
      <c r="F13" s="175">
        <v>0.77059999999999995</v>
      </c>
      <c r="G13" s="175">
        <v>1.3458000000000001</v>
      </c>
      <c r="H13" s="175">
        <v>-1.0249999999999999</v>
      </c>
      <c r="I13" s="175">
        <v>-1.0718000000000001</v>
      </c>
      <c r="J13" s="175">
        <v>-2.2381000000000002</v>
      </c>
      <c r="K13" s="175">
        <v>1.7650999999999999</v>
      </c>
      <c r="L13" s="175">
        <v>21.0595</v>
      </c>
      <c r="M13" s="175">
        <v>26.253799999999998</v>
      </c>
      <c r="N13" s="175">
        <v>41.942599999999999</v>
      </c>
      <c r="O13" s="175">
        <v>14.591900000000001</v>
      </c>
      <c r="P13" s="175"/>
      <c r="Q13" s="175">
        <v>13.622</v>
      </c>
      <c r="R13" s="175">
        <v>17.3231</v>
      </c>
      <c r="S13" s="171"/>
      <c r="T13" s="174"/>
      <c r="U13" s="175"/>
      <c r="V13" s="175"/>
      <c r="W13" s="175"/>
      <c r="X13" s="175"/>
      <c r="Y13" s="175"/>
      <c r="Z13" s="175"/>
      <c r="AA13" s="175"/>
      <c r="AB13" s="175"/>
      <c r="AC13" s="175"/>
      <c r="AD13" s="175"/>
      <c r="AE13" s="175"/>
      <c r="AF13" s="175"/>
      <c r="AG13" s="175"/>
      <c r="AH13" s="175"/>
    </row>
    <row r="14" spans="1:34" x14ac:dyDescent="0.3">
      <c r="A14" s="171" t="s">
        <v>477</v>
      </c>
      <c r="B14" s="171" t="s">
        <v>1797</v>
      </c>
      <c r="C14" s="171">
        <v>141004</v>
      </c>
      <c r="D14" s="174">
        <v>44302</v>
      </c>
      <c r="E14" s="175">
        <v>15.699299999999999</v>
      </c>
      <c r="F14" s="175">
        <v>0.7651</v>
      </c>
      <c r="G14" s="175">
        <v>1.3303</v>
      </c>
      <c r="H14" s="175">
        <v>-1.0593999999999999</v>
      </c>
      <c r="I14" s="175">
        <v>-1.1440999999999999</v>
      </c>
      <c r="J14" s="175">
        <v>-2.3856999999999999</v>
      </c>
      <c r="K14" s="175">
        <v>1.3190999999999999</v>
      </c>
      <c r="L14" s="175">
        <v>20.061</v>
      </c>
      <c r="M14" s="175">
        <v>24.700500000000002</v>
      </c>
      <c r="N14" s="175">
        <v>39.572899999999997</v>
      </c>
      <c r="O14" s="175">
        <v>12.8226</v>
      </c>
      <c r="P14" s="175"/>
      <c r="Q14" s="175">
        <v>11.850199999999999</v>
      </c>
      <c r="R14" s="175">
        <v>15.4663</v>
      </c>
      <c r="S14" s="171"/>
      <c r="T14" s="174"/>
      <c r="U14" s="175"/>
      <c r="V14" s="175"/>
      <c r="W14" s="175"/>
      <c r="X14" s="175"/>
      <c r="Y14" s="175"/>
      <c r="Z14" s="175"/>
      <c r="AA14" s="175"/>
      <c r="AB14" s="175"/>
      <c r="AC14" s="175"/>
      <c r="AD14" s="175"/>
      <c r="AE14" s="175"/>
      <c r="AF14" s="175"/>
      <c r="AG14" s="175"/>
      <c r="AH14" s="175"/>
    </row>
    <row r="15" spans="1:34" x14ac:dyDescent="0.3">
      <c r="A15" s="171" t="s">
        <v>477</v>
      </c>
      <c r="B15" s="171" t="s">
        <v>484</v>
      </c>
      <c r="C15" s="171">
        <v>139527</v>
      </c>
      <c r="D15" s="174">
        <v>44302</v>
      </c>
      <c r="E15" s="175">
        <v>18.28</v>
      </c>
      <c r="F15" s="175">
        <v>1.6685000000000001</v>
      </c>
      <c r="G15" s="175">
        <v>1.952</v>
      </c>
      <c r="H15" s="175">
        <v>-2.0364</v>
      </c>
      <c r="I15" s="175">
        <v>0.93869999999999998</v>
      </c>
      <c r="J15" s="175">
        <v>2.1800000000000002</v>
      </c>
      <c r="K15" s="175">
        <v>9.1995000000000005</v>
      </c>
      <c r="L15" s="175">
        <v>28.370799999999999</v>
      </c>
      <c r="M15" s="175">
        <v>49.959000000000003</v>
      </c>
      <c r="N15" s="175">
        <v>61.626899999999999</v>
      </c>
      <c r="O15" s="175">
        <v>7.0937000000000001</v>
      </c>
      <c r="P15" s="175"/>
      <c r="Q15" s="175">
        <v>13.564</v>
      </c>
      <c r="R15" s="175">
        <v>16.904</v>
      </c>
      <c r="S15" s="171"/>
      <c r="T15" s="174"/>
      <c r="U15" s="175"/>
      <c r="V15" s="175"/>
      <c r="W15" s="175"/>
      <c r="X15" s="175"/>
      <c r="Y15" s="175"/>
      <c r="Z15" s="175"/>
      <c r="AA15" s="175"/>
      <c r="AB15" s="175"/>
      <c r="AC15" s="175"/>
      <c r="AD15" s="175"/>
      <c r="AE15" s="175"/>
      <c r="AF15" s="175"/>
      <c r="AG15" s="175"/>
      <c r="AH15" s="175"/>
    </row>
    <row r="16" spans="1:34" x14ac:dyDescent="0.3">
      <c r="A16" s="171" t="s">
        <v>477</v>
      </c>
      <c r="B16" s="171" t="s">
        <v>485</v>
      </c>
      <c r="C16" s="171">
        <v>139529</v>
      </c>
      <c r="D16" s="174">
        <v>44302</v>
      </c>
      <c r="E16" s="175">
        <v>17.54</v>
      </c>
      <c r="F16" s="175">
        <v>1.6222000000000001</v>
      </c>
      <c r="G16" s="175">
        <v>1.9175</v>
      </c>
      <c r="H16" s="175">
        <v>-2.0659000000000001</v>
      </c>
      <c r="I16" s="175">
        <v>0.86260000000000003</v>
      </c>
      <c r="J16" s="175">
        <v>2.0954999999999999</v>
      </c>
      <c r="K16" s="175">
        <v>8.9441000000000006</v>
      </c>
      <c r="L16" s="175">
        <v>27.749500000000001</v>
      </c>
      <c r="M16" s="175">
        <v>49.0229</v>
      </c>
      <c r="N16" s="175">
        <v>60.329099999999997</v>
      </c>
      <c r="O16" s="175">
        <v>6.1553000000000004</v>
      </c>
      <c r="P16" s="175"/>
      <c r="Q16" s="175">
        <v>12.5787</v>
      </c>
      <c r="R16" s="175">
        <v>15.9102</v>
      </c>
      <c r="S16" s="171"/>
      <c r="T16" s="174"/>
      <c r="U16" s="175"/>
      <c r="V16" s="175"/>
      <c r="W16" s="175"/>
      <c r="X16" s="175"/>
      <c r="Y16" s="175"/>
      <c r="Z16" s="175"/>
      <c r="AA16" s="175"/>
      <c r="AB16" s="175"/>
      <c r="AC16" s="175"/>
      <c r="AD16" s="175"/>
      <c r="AE16" s="175"/>
      <c r="AF16" s="175"/>
      <c r="AG16" s="175"/>
      <c r="AH16" s="175"/>
    </row>
    <row r="17" spans="1:34" x14ac:dyDescent="0.3">
      <c r="A17" s="171" t="s">
        <v>477</v>
      </c>
      <c r="B17" s="171" t="s">
        <v>486</v>
      </c>
      <c r="C17" s="171">
        <v>118272</v>
      </c>
      <c r="D17" s="174">
        <v>44302</v>
      </c>
      <c r="E17" s="175">
        <v>225.63</v>
      </c>
      <c r="F17" s="175">
        <v>0.36480000000000001</v>
      </c>
      <c r="G17" s="175">
        <v>0.56159999999999999</v>
      </c>
      <c r="H17" s="175">
        <v>-1.3293999999999999</v>
      </c>
      <c r="I17" s="175">
        <v>-1.2386999999999999</v>
      </c>
      <c r="J17" s="175">
        <v>-1.2991999999999999</v>
      </c>
      <c r="K17" s="175">
        <v>2.2523</v>
      </c>
      <c r="L17" s="175">
        <v>18.546700000000001</v>
      </c>
      <c r="M17" s="175">
        <v>27.777799999999999</v>
      </c>
      <c r="N17" s="175">
        <v>42.776699999999998</v>
      </c>
      <c r="O17" s="175">
        <v>13.5372</v>
      </c>
      <c r="P17" s="175">
        <v>15.075200000000001</v>
      </c>
      <c r="Q17" s="175">
        <v>14.830399999999999</v>
      </c>
      <c r="R17" s="175">
        <v>16.128699999999998</v>
      </c>
      <c r="S17" s="171"/>
      <c r="T17" s="174"/>
      <c r="U17" s="175"/>
      <c r="V17" s="175"/>
      <c r="W17" s="175"/>
      <c r="X17" s="175"/>
      <c r="Y17" s="175"/>
      <c r="Z17" s="175"/>
      <c r="AA17" s="175"/>
      <c r="AB17" s="175"/>
      <c r="AC17" s="175"/>
      <c r="AD17" s="175"/>
      <c r="AE17" s="175"/>
      <c r="AF17" s="175"/>
      <c r="AG17" s="175"/>
      <c r="AH17" s="175"/>
    </row>
    <row r="18" spans="1:34" x14ac:dyDescent="0.3">
      <c r="A18" s="171" t="s">
        <v>477</v>
      </c>
      <c r="B18" s="171" t="s">
        <v>487</v>
      </c>
      <c r="C18" s="171">
        <v>106166</v>
      </c>
      <c r="D18" s="174">
        <v>44302</v>
      </c>
      <c r="E18" s="175">
        <v>209.67</v>
      </c>
      <c r="F18" s="175">
        <v>0.36380000000000001</v>
      </c>
      <c r="G18" s="175">
        <v>0.55149999999999999</v>
      </c>
      <c r="H18" s="175">
        <v>-1.3456999999999999</v>
      </c>
      <c r="I18" s="175">
        <v>-1.2806999999999999</v>
      </c>
      <c r="J18" s="175">
        <v>-1.3967000000000001</v>
      </c>
      <c r="K18" s="175">
        <v>1.9697</v>
      </c>
      <c r="L18" s="175">
        <v>17.871600000000001</v>
      </c>
      <c r="M18" s="175">
        <v>26.6965</v>
      </c>
      <c r="N18" s="175">
        <v>41.125399999999999</v>
      </c>
      <c r="O18" s="175">
        <v>12.221500000000001</v>
      </c>
      <c r="P18" s="175">
        <v>13.699</v>
      </c>
      <c r="Q18" s="175">
        <v>11.385</v>
      </c>
      <c r="R18" s="175">
        <v>14.797599999999999</v>
      </c>
      <c r="S18" s="171"/>
      <c r="T18" s="174"/>
      <c r="U18" s="175"/>
      <c r="V18" s="175"/>
      <c r="W18" s="175"/>
      <c r="X18" s="175"/>
      <c r="Y18" s="175"/>
      <c r="Z18" s="175"/>
      <c r="AA18" s="175"/>
      <c r="AB18" s="175"/>
      <c r="AC18" s="175"/>
      <c r="AD18" s="175"/>
      <c r="AE18" s="175"/>
      <c r="AF18" s="175"/>
      <c r="AG18" s="175"/>
      <c r="AH18" s="175"/>
    </row>
    <row r="19" spans="1:34" x14ac:dyDescent="0.3">
      <c r="A19" s="171" t="s">
        <v>477</v>
      </c>
      <c r="B19" s="171" t="s">
        <v>488</v>
      </c>
      <c r="C19" s="171">
        <v>119019</v>
      </c>
      <c r="D19" s="174">
        <v>44302</v>
      </c>
      <c r="E19" s="175">
        <v>217.05600000000001</v>
      </c>
      <c r="F19" s="175">
        <v>0.40939999999999999</v>
      </c>
      <c r="G19" s="175">
        <v>0.81979999999999997</v>
      </c>
      <c r="H19" s="175">
        <v>-1.2704</v>
      </c>
      <c r="I19" s="175">
        <v>-1.0913999999999999</v>
      </c>
      <c r="J19" s="175">
        <v>-0.89490000000000003</v>
      </c>
      <c r="K19" s="175">
        <v>3.1434000000000002</v>
      </c>
      <c r="L19" s="175">
        <v>23.881900000000002</v>
      </c>
      <c r="M19" s="175">
        <v>31.057400000000001</v>
      </c>
      <c r="N19" s="175">
        <v>46.903599999999997</v>
      </c>
      <c r="O19" s="175">
        <v>12.163500000000001</v>
      </c>
      <c r="P19" s="175">
        <v>14.460900000000001</v>
      </c>
      <c r="Q19" s="175">
        <v>14.1767</v>
      </c>
      <c r="R19" s="175">
        <v>16.138999999999999</v>
      </c>
      <c r="S19" s="171"/>
      <c r="T19" s="174"/>
      <c r="U19" s="175"/>
      <c r="V19" s="175"/>
      <c r="W19" s="175"/>
      <c r="X19" s="175"/>
      <c r="Y19" s="175"/>
      <c r="Z19" s="175"/>
      <c r="AA19" s="175"/>
      <c r="AB19" s="175"/>
      <c r="AC19" s="175"/>
      <c r="AD19" s="175"/>
      <c r="AE19" s="175"/>
      <c r="AF19" s="175"/>
      <c r="AG19" s="175"/>
      <c r="AH19" s="175"/>
    </row>
    <row r="20" spans="1:34" x14ac:dyDescent="0.3">
      <c r="A20" s="171" t="s">
        <v>477</v>
      </c>
      <c r="B20" s="171" t="s">
        <v>489</v>
      </c>
      <c r="C20" s="171">
        <v>100081</v>
      </c>
      <c r="D20" s="174">
        <v>44302</v>
      </c>
      <c r="E20" s="175">
        <v>201.75</v>
      </c>
      <c r="F20" s="175">
        <v>0.40610000000000002</v>
      </c>
      <c r="G20" s="175">
        <v>0.81100000000000005</v>
      </c>
      <c r="H20" s="175">
        <v>-1.2897000000000001</v>
      </c>
      <c r="I20" s="175">
        <v>-1.133</v>
      </c>
      <c r="J20" s="175">
        <v>-0.98009999999999997</v>
      </c>
      <c r="K20" s="175">
        <v>2.8843000000000001</v>
      </c>
      <c r="L20" s="175">
        <v>23.257999999999999</v>
      </c>
      <c r="M20" s="175">
        <v>30.068100000000001</v>
      </c>
      <c r="N20" s="175">
        <v>45.436900000000001</v>
      </c>
      <c r="O20" s="175">
        <v>11.0436</v>
      </c>
      <c r="P20" s="175">
        <v>13.273999999999999</v>
      </c>
      <c r="Q20" s="175">
        <v>14.701599999999999</v>
      </c>
      <c r="R20" s="175">
        <v>14.997999999999999</v>
      </c>
      <c r="S20" s="171"/>
      <c r="T20" s="174"/>
      <c r="U20" s="175"/>
      <c r="V20" s="175"/>
      <c r="W20" s="175"/>
      <c r="X20" s="175"/>
      <c r="Y20" s="175"/>
      <c r="Z20" s="175"/>
      <c r="AA20" s="175"/>
      <c r="AB20" s="175"/>
      <c r="AC20" s="175"/>
      <c r="AD20" s="175"/>
      <c r="AE20" s="175"/>
      <c r="AF20" s="175"/>
      <c r="AG20" s="175"/>
      <c r="AH20" s="175"/>
    </row>
    <row r="21" spans="1:34" x14ac:dyDescent="0.3">
      <c r="A21" s="171" t="s">
        <v>477</v>
      </c>
      <c r="B21" s="171" t="s">
        <v>490</v>
      </c>
      <c r="C21" s="171">
        <v>118624</v>
      </c>
      <c r="D21" s="174">
        <v>44302</v>
      </c>
      <c r="E21" s="175">
        <v>34.03</v>
      </c>
      <c r="F21" s="175">
        <v>0.26519999999999999</v>
      </c>
      <c r="G21" s="175">
        <v>0.74009999999999998</v>
      </c>
      <c r="H21" s="175">
        <v>-1.1904999999999999</v>
      </c>
      <c r="I21" s="175">
        <v>-1.3050999999999999</v>
      </c>
      <c r="J21" s="175">
        <v>-1.5336000000000001</v>
      </c>
      <c r="K21" s="175">
        <v>2.7475999999999998</v>
      </c>
      <c r="L21" s="175">
        <v>23.341799999999999</v>
      </c>
      <c r="M21" s="175">
        <v>31.5932</v>
      </c>
      <c r="N21" s="175">
        <v>45.179200000000002</v>
      </c>
      <c r="O21" s="175">
        <v>11.442399999999999</v>
      </c>
      <c r="P21" s="175">
        <v>11.833399999999999</v>
      </c>
      <c r="Q21" s="175">
        <v>12.4658</v>
      </c>
      <c r="R21" s="175">
        <v>13.579599999999999</v>
      </c>
      <c r="S21" s="171"/>
      <c r="T21" s="174"/>
      <c r="U21" s="175"/>
      <c r="V21" s="175"/>
      <c r="W21" s="175"/>
      <c r="X21" s="175"/>
      <c r="Y21" s="175"/>
      <c r="Z21" s="175"/>
      <c r="AA21" s="175"/>
      <c r="AB21" s="175"/>
      <c r="AC21" s="175"/>
      <c r="AD21" s="175"/>
      <c r="AE21" s="175"/>
      <c r="AF21" s="175"/>
      <c r="AG21" s="175"/>
      <c r="AH21" s="175"/>
    </row>
    <row r="22" spans="1:34" x14ac:dyDescent="0.3">
      <c r="A22" s="171" t="s">
        <v>477</v>
      </c>
      <c r="B22" s="171" t="s">
        <v>491</v>
      </c>
      <c r="C22" s="171">
        <v>112108</v>
      </c>
      <c r="D22" s="174">
        <v>44302</v>
      </c>
      <c r="E22" s="175">
        <v>31.89</v>
      </c>
      <c r="F22" s="175">
        <v>0.28299999999999997</v>
      </c>
      <c r="G22" s="175">
        <v>0.75829999999999997</v>
      </c>
      <c r="H22" s="175">
        <v>-1.2081999999999999</v>
      </c>
      <c r="I22" s="175">
        <v>-1.361</v>
      </c>
      <c r="J22" s="175">
        <v>-1.6651</v>
      </c>
      <c r="K22" s="175">
        <v>2.3098999999999998</v>
      </c>
      <c r="L22" s="175">
        <v>22.2776</v>
      </c>
      <c r="M22" s="175">
        <v>29.845300000000002</v>
      </c>
      <c r="N22" s="175">
        <v>42.557000000000002</v>
      </c>
      <c r="O22" s="175">
        <v>9.8674999999999997</v>
      </c>
      <c r="P22" s="175">
        <v>10.644299999999999</v>
      </c>
      <c r="Q22" s="175">
        <v>10.4315</v>
      </c>
      <c r="R22" s="175">
        <v>11.747</v>
      </c>
      <c r="S22" s="171"/>
      <c r="T22" s="174"/>
      <c r="U22" s="175"/>
      <c r="V22" s="175"/>
      <c r="W22" s="175"/>
      <c r="X22" s="175"/>
      <c r="Y22" s="175"/>
      <c r="Z22" s="175"/>
      <c r="AA22" s="175"/>
      <c r="AB22" s="175"/>
      <c r="AC22" s="175"/>
      <c r="AD22" s="175"/>
      <c r="AE22" s="175"/>
      <c r="AF22" s="175"/>
      <c r="AG22" s="175"/>
      <c r="AH22" s="175"/>
    </row>
    <row r="23" spans="1:34" x14ac:dyDescent="0.3">
      <c r="A23" s="171" t="s">
        <v>477</v>
      </c>
      <c r="B23" s="171" t="s">
        <v>492</v>
      </c>
      <c r="C23" s="171">
        <v>143163</v>
      </c>
      <c r="D23" s="174">
        <v>44302</v>
      </c>
      <c r="E23" s="175">
        <v>12.756399999999999</v>
      </c>
      <c r="F23" s="175">
        <v>0.50660000000000005</v>
      </c>
      <c r="G23" s="175">
        <v>0.80679999999999996</v>
      </c>
      <c r="H23" s="175">
        <v>-1.2678</v>
      </c>
      <c r="I23" s="175">
        <v>-0.75700000000000001</v>
      </c>
      <c r="J23" s="175">
        <v>-1.4516</v>
      </c>
      <c r="K23" s="175">
        <v>0.1389</v>
      </c>
      <c r="L23" s="175">
        <v>15.827199999999999</v>
      </c>
      <c r="M23" s="175">
        <v>23.2729</v>
      </c>
      <c r="N23" s="175">
        <v>38.910200000000003</v>
      </c>
      <c r="O23" s="175"/>
      <c r="P23" s="175"/>
      <c r="Q23" s="175">
        <v>8.5591000000000008</v>
      </c>
      <c r="R23" s="175">
        <v>8.7622999999999998</v>
      </c>
      <c r="S23" s="171"/>
      <c r="T23" s="174"/>
      <c r="U23" s="175"/>
      <c r="V23" s="175"/>
      <c r="W23" s="175"/>
      <c r="X23" s="175"/>
      <c r="Y23" s="175"/>
      <c r="Z23" s="175"/>
      <c r="AA23" s="175"/>
      <c r="AB23" s="175"/>
      <c r="AC23" s="175"/>
      <c r="AD23" s="175"/>
      <c r="AE23" s="175"/>
      <c r="AF23" s="175"/>
      <c r="AG23" s="175"/>
      <c r="AH23" s="175"/>
    </row>
    <row r="24" spans="1:34" x14ac:dyDescent="0.3">
      <c r="A24" s="171" t="s">
        <v>477</v>
      </c>
      <c r="B24" s="171" t="s">
        <v>493</v>
      </c>
      <c r="C24" s="171">
        <v>143162</v>
      </c>
      <c r="D24" s="174">
        <v>44302</v>
      </c>
      <c r="E24" s="175">
        <v>12.119199999999999</v>
      </c>
      <c r="F24" s="175">
        <v>0.50170000000000003</v>
      </c>
      <c r="G24" s="175">
        <v>0.79090000000000005</v>
      </c>
      <c r="H24" s="175">
        <v>-1.3029999999999999</v>
      </c>
      <c r="I24" s="175">
        <v>-0.83460000000000001</v>
      </c>
      <c r="J24" s="175">
        <v>-1.6099000000000001</v>
      </c>
      <c r="K24" s="175">
        <v>-0.3216</v>
      </c>
      <c r="L24" s="175">
        <v>14.7499</v>
      </c>
      <c r="M24" s="175">
        <v>21.532299999999999</v>
      </c>
      <c r="N24" s="175">
        <v>36.353099999999998</v>
      </c>
      <c r="O24" s="175"/>
      <c r="P24" s="175"/>
      <c r="Q24" s="175">
        <v>6.6986999999999997</v>
      </c>
      <c r="R24" s="175">
        <v>6.8399000000000001</v>
      </c>
      <c r="S24" s="171"/>
      <c r="T24" s="174"/>
      <c r="U24" s="175"/>
      <c r="V24" s="175"/>
      <c r="W24" s="175"/>
      <c r="X24" s="175"/>
      <c r="Y24" s="175"/>
      <c r="Z24" s="175"/>
      <c r="AA24" s="175"/>
      <c r="AB24" s="175"/>
      <c r="AC24" s="175"/>
      <c r="AD24" s="175"/>
      <c r="AE24" s="175"/>
      <c r="AF24" s="175"/>
      <c r="AG24" s="175"/>
      <c r="AH24" s="175"/>
    </row>
    <row r="25" spans="1:34" x14ac:dyDescent="0.3">
      <c r="A25" s="171" t="s">
        <v>477</v>
      </c>
      <c r="B25" s="171" t="s">
        <v>494</v>
      </c>
      <c r="C25" s="171">
        <v>100550</v>
      </c>
      <c r="D25" s="174">
        <v>44302</v>
      </c>
      <c r="E25" s="175">
        <v>150.8784</v>
      </c>
      <c r="F25" s="175">
        <v>0.18840000000000001</v>
      </c>
      <c r="G25" s="175">
        <v>0.37269999999999998</v>
      </c>
      <c r="H25" s="175">
        <v>-1.3857999999999999</v>
      </c>
      <c r="I25" s="175">
        <v>-1.7304999999999999</v>
      </c>
      <c r="J25" s="175">
        <v>-2.4131999999999998</v>
      </c>
      <c r="K25" s="175">
        <v>1.2235</v>
      </c>
      <c r="L25" s="175">
        <v>24.724499999999999</v>
      </c>
      <c r="M25" s="175">
        <v>32.940399999999997</v>
      </c>
      <c r="N25" s="175">
        <v>46.429299999999998</v>
      </c>
      <c r="O25" s="175">
        <v>9.3994999999999997</v>
      </c>
      <c r="P25" s="175">
        <v>10.4399</v>
      </c>
      <c r="Q25" s="175">
        <v>13.545</v>
      </c>
      <c r="R25" s="175">
        <v>11.395</v>
      </c>
      <c r="S25" s="171"/>
      <c r="T25" s="174"/>
      <c r="U25" s="175"/>
      <c r="V25" s="175"/>
      <c r="W25" s="175"/>
      <c r="X25" s="175"/>
      <c r="Y25" s="175"/>
      <c r="Z25" s="175"/>
      <c r="AA25" s="175"/>
      <c r="AB25" s="175"/>
      <c r="AC25" s="175"/>
      <c r="AD25" s="175"/>
      <c r="AE25" s="175"/>
      <c r="AF25" s="175"/>
      <c r="AG25" s="175"/>
      <c r="AH25" s="175"/>
    </row>
    <row r="26" spans="1:34" x14ac:dyDescent="0.3">
      <c r="A26" s="171" t="s">
        <v>477</v>
      </c>
      <c r="B26" s="171" t="s">
        <v>495</v>
      </c>
      <c r="C26" s="171">
        <v>118546</v>
      </c>
      <c r="D26" s="174">
        <v>44302</v>
      </c>
      <c r="E26" s="175">
        <v>164.9495</v>
      </c>
      <c r="F26" s="175">
        <v>0.19109999999999999</v>
      </c>
      <c r="G26" s="175">
        <v>0.38109999999999999</v>
      </c>
      <c r="H26" s="175">
        <v>-1.3668</v>
      </c>
      <c r="I26" s="175">
        <v>-1.69</v>
      </c>
      <c r="J26" s="175">
        <v>-2.3294000000000001</v>
      </c>
      <c r="K26" s="175">
        <v>1.4782999999999999</v>
      </c>
      <c r="L26" s="175">
        <v>25.349599999999999</v>
      </c>
      <c r="M26" s="175">
        <v>33.942700000000002</v>
      </c>
      <c r="N26" s="175">
        <v>47.902700000000003</v>
      </c>
      <c r="O26" s="175">
        <v>10.5777</v>
      </c>
      <c r="P26" s="175">
        <v>11.8202</v>
      </c>
      <c r="Q26" s="175">
        <v>14.122199999999999</v>
      </c>
      <c r="R26" s="175">
        <v>12.539199999999999</v>
      </c>
      <c r="S26" s="171"/>
      <c r="T26" s="174"/>
      <c r="U26" s="175"/>
      <c r="V26" s="175"/>
      <c r="W26" s="175"/>
      <c r="X26" s="175"/>
      <c r="Y26" s="175"/>
      <c r="Z26" s="175"/>
      <c r="AA26" s="175"/>
      <c r="AB26" s="175"/>
      <c r="AC26" s="175"/>
      <c r="AD26" s="175"/>
      <c r="AE26" s="175"/>
      <c r="AF26" s="175"/>
      <c r="AG26" s="175"/>
      <c r="AH26" s="175"/>
    </row>
    <row r="27" spans="1:34" x14ac:dyDescent="0.3">
      <c r="A27" s="171" t="s">
        <v>477</v>
      </c>
      <c r="B27" s="171" t="s">
        <v>496</v>
      </c>
      <c r="C27" s="171">
        <v>102948</v>
      </c>
      <c r="D27" s="174">
        <v>44302</v>
      </c>
      <c r="E27" s="175">
        <v>66.66</v>
      </c>
      <c r="F27" s="175">
        <v>6.1499999999999999E-2</v>
      </c>
      <c r="G27" s="175">
        <v>0.54449999999999998</v>
      </c>
      <c r="H27" s="175">
        <v>-1.319</v>
      </c>
      <c r="I27" s="175">
        <v>-2.0973000000000002</v>
      </c>
      <c r="J27" s="175">
        <v>-2.0699999999999998</v>
      </c>
      <c r="K27" s="175">
        <v>2.7814999999999999</v>
      </c>
      <c r="L27" s="175">
        <v>24.298400000000001</v>
      </c>
      <c r="M27" s="175">
        <v>32.6145</v>
      </c>
      <c r="N27" s="175">
        <v>51.228499999999997</v>
      </c>
      <c r="O27" s="175">
        <v>7.6070000000000002</v>
      </c>
      <c r="P27" s="175">
        <v>11.326499999999999</v>
      </c>
      <c r="Q27" s="175">
        <v>12.555899999999999</v>
      </c>
      <c r="R27" s="175">
        <v>10.6738</v>
      </c>
      <c r="S27" s="171"/>
      <c r="T27" s="174"/>
      <c r="U27" s="175"/>
      <c r="V27" s="175"/>
      <c r="W27" s="175"/>
      <c r="X27" s="175"/>
      <c r="Y27" s="175"/>
      <c r="Z27" s="175"/>
      <c r="AA27" s="175"/>
      <c r="AB27" s="175"/>
      <c r="AC27" s="175"/>
      <c r="AD27" s="175"/>
      <c r="AE27" s="175"/>
      <c r="AF27" s="175"/>
      <c r="AG27" s="175"/>
      <c r="AH27" s="175"/>
    </row>
    <row r="28" spans="1:34" x14ac:dyDescent="0.3">
      <c r="A28" s="171" t="s">
        <v>477</v>
      </c>
      <c r="B28" s="171" t="s">
        <v>1853</v>
      </c>
      <c r="C28" s="171"/>
      <c r="D28" s="174">
        <v>44302</v>
      </c>
      <c r="E28" s="175">
        <v>66.66</v>
      </c>
      <c r="F28" s="175">
        <v>6.1499999999999999E-2</v>
      </c>
      <c r="G28" s="175">
        <v>0.54449999999999998</v>
      </c>
      <c r="H28" s="175">
        <v>-1.319</v>
      </c>
      <c r="I28" s="175">
        <v>-2.0973000000000002</v>
      </c>
      <c r="J28" s="175">
        <v>-2.0699999999999998</v>
      </c>
      <c r="K28" s="175">
        <v>2.7814999999999999</v>
      </c>
      <c r="L28" s="175">
        <v>24.298400000000001</v>
      </c>
      <c r="M28" s="175">
        <v>32.6145</v>
      </c>
      <c r="N28" s="175">
        <v>51.228499999999997</v>
      </c>
      <c r="O28" s="175">
        <v>8.5065000000000008</v>
      </c>
      <c r="P28" s="175">
        <v>12.0989</v>
      </c>
      <c r="Q28" s="175">
        <v>15.3971</v>
      </c>
      <c r="R28" s="175">
        <v>10.6738</v>
      </c>
      <c r="S28" s="171"/>
      <c r="T28" s="174"/>
      <c r="U28" s="175"/>
      <c r="V28" s="175"/>
      <c r="W28" s="175"/>
      <c r="X28" s="175"/>
      <c r="Y28" s="175"/>
      <c r="Z28" s="175"/>
      <c r="AA28" s="175"/>
      <c r="AB28" s="175"/>
      <c r="AC28" s="175"/>
      <c r="AD28" s="175"/>
      <c r="AE28" s="175"/>
      <c r="AF28" s="175"/>
      <c r="AG28" s="175"/>
      <c r="AH28" s="175"/>
    </row>
    <row r="29" spans="1:34" x14ac:dyDescent="0.3">
      <c r="A29" s="171" t="s">
        <v>477</v>
      </c>
      <c r="B29" s="171" t="s">
        <v>1854</v>
      </c>
      <c r="C29" s="171">
        <v>119062</v>
      </c>
      <c r="D29" s="174">
        <v>44302</v>
      </c>
      <c r="E29" s="175">
        <v>70.311000000000007</v>
      </c>
      <c r="F29" s="175">
        <v>6.2600000000000003E-2</v>
      </c>
      <c r="G29" s="175">
        <v>0.54910000000000003</v>
      </c>
      <c r="H29" s="175">
        <v>-1.3082</v>
      </c>
      <c r="I29" s="175">
        <v>-2.0724999999999998</v>
      </c>
      <c r="J29" s="175">
        <v>-2.0179</v>
      </c>
      <c r="K29" s="175">
        <v>2.9413</v>
      </c>
      <c r="L29" s="175">
        <v>24.675899999999999</v>
      </c>
      <c r="M29" s="175">
        <v>33.230400000000003</v>
      </c>
      <c r="N29" s="175">
        <v>52.171799999999998</v>
      </c>
      <c r="O29" s="175">
        <v>8.4040999999999997</v>
      </c>
      <c r="P29" s="175">
        <v>12.097799999999999</v>
      </c>
      <c r="Q29" s="175">
        <v>11.443300000000001</v>
      </c>
      <c r="R29" s="175">
        <v>11.3599</v>
      </c>
      <c r="S29" s="171"/>
      <c r="T29" s="174"/>
      <c r="U29" s="175"/>
      <c r="V29" s="175"/>
      <c r="W29" s="175"/>
      <c r="X29" s="175"/>
      <c r="Y29" s="175"/>
      <c r="Z29" s="175"/>
      <c r="AA29" s="175"/>
      <c r="AB29" s="175"/>
      <c r="AC29" s="175"/>
      <c r="AD29" s="175"/>
      <c r="AE29" s="175"/>
      <c r="AF29" s="175"/>
      <c r="AG29" s="175"/>
      <c r="AH29" s="175"/>
    </row>
    <row r="30" spans="1:34" x14ac:dyDescent="0.3">
      <c r="A30" s="171" t="s">
        <v>477</v>
      </c>
      <c r="B30" s="171" t="s">
        <v>497</v>
      </c>
      <c r="C30" s="171"/>
      <c r="D30" s="174">
        <v>44302</v>
      </c>
      <c r="E30" s="175">
        <v>70.311000000000007</v>
      </c>
      <c r="F30" s="175">
        <v>6.2600000000000003E-2</v>
      </c>
      <c r="G30" s="175">
        <v>0.54910000000000003</v>
      </c>
      <c r="H30" s="175">
        <v>-1.3082</v>
      </c>
      <c r="I30" s="175">
        <v>-2.0724999999999998</v>
      </c>
      <c r="J30" s="175">
        <v>-2.0179</v>
      </c>
      <c r="K30" s="175">
        <v>2.9413</v>
      </c>
      <c r="L30" s="175">
        <v>24.675899999999999</v>
      </c>
      <c r="M30" s="175">
        <v>33.230400000000003</v>
      </c>
      <c r="N30" s="175">
        <v>52.171799999999998</v>
      </c>
      <c r="O30" s="175">
        <v>9.3445</v>
      </c>
      <c r="P30" s="175">
        <v>13.122999999999999</v>
      </c>
      <c r="Q30" s="175">
        <v>15.0046</v>
      </c>
      <c r="R30" s="175">
        <v>11.3599</v>
      </c>
      <c r="S30" s="171"/>
      <c r="T30" s="174"/>
      <c r="U30" s="175"/>
      <c r="V30" s="175"/>
      <c r="W30" s="175"/>
      <c r="X30" s="175"/>
      <c r="Y30" s="175"/>
      <c r="Z30" s="175"/>
      <c r="AA30" s="175"/>
      <c r="AB30" s="175"/>
      <c r="AC30" s="175"/>
      <c r="AD30" s="175"/>
      <c r="AE30" s="175"/>
      <c r="AF30" s="175"/>
      <c r="AG30" s="175"/>
      <c r="AH30" s="175"/>
    </row>
    <row r="31" spans="1:34" x14ac:dyDescent="0.3">
      <c r="A31" s="171" t="s">
        <v>477</v>
      </c>
      <c r="B31" s="171" t="s">
        <v>498</v>
      </c>
      <c r="C31" s="171">
        <v>145228</v>
      </c>
      <c r="D31" s="174">
        <v>44302</v>
      </c>
      <c r="E31" s="175">
        <v>14.099500000000001</v>
      </c>
      <c r="F31" s="175">
        <v>0.23319999999999999</v>
      </c>
      <c r="G31" s="175">
        <v>0.53839999999999999</v>
      </c>
      <c r="H31" s="175">
        <v>-1.2239</v>
      </c>
      <c r="I31" s="175">
        <v>-1.3896999999999999</v>
      </c>
      <c r="J31" s="175">
        <v>-2.0024000000000002</v>
      </c>
      <c r="K31" s="175">
        <v>0.87280000000000002</v>
      </c>
      <c r="L31" s="175">
        <v>17.9391</v>
      </c>
      <c r="M31" s="175">
        <v>27.088899999999999</v>
      </c>
      <c r="N31" s="175">
        <v>42.534399999999998</v>
      </c>
      <c r="O31" s="175"/>
      <c r="P31" s="175"/>
      <c r="Q31" s="175">
        <v>14.8268</v>
      </c>
      <c r="R31" s="175">
        <v>13.218299999999999</v>
      </c>
      <c r="S31" s="171" t="s">
        <v>2023</v>
      </c>
      <c r="T31" s="174">
        <v>44302</v>
      </c>
      <c r="U31" s="175">
        <v>3847.7537000000002</v>
      </c>
      <c r="V31" s="175">
        <v>-13.5212</v>
      </c>
      <c r="W31" s="175">
        <v>-37.631100000000004</v>
      </c>
      <c r="X31" s="175">
        <v>-14.154400000000001</v>
      </c>
      <c r="Y31" s="175">
        <v>5.57</v>
      </c>
      <c r="Z31" s="175">
        <v>17.7211</v>
      </c>
      <c r="AA31" s="175">
        <v>-0.12280000000000001</v>
      </c>
      <c r="AB31" s="175">
        <v>2.6629999999999998</v>
      </c>
      <c r="AC31" s="175">
        <v>3.2505000000000002</v>
      </c>
      <c r="AD31" s="175">
        <v>8.9678000000000004</v>
      </c>
      <c r="AE31" s="175">
        <v>9.0890000000000004</v>
      </c>
      <c r="AF31" s="175">
        <v>8.4783000000000008</v>
      </c>
      <c r="AG31" s="175"/>
      <c r="AH31" s="175">
        <v>10.385400000000001</v>
      </c>
    </row>
    <row r="32" spans="1:34" x14ac:dyDescent="0.3">
      <c r="A32" s="171" t="s">
        <v>477</v>
      </c>
      <c r="B32" s="171" t="s">
        <v>499</v>
      </c>
      <c r="C32" s="171">
        <v>145227</v>
      </c>
      <c r="D32" s="174">
        <v>44302</v>
      </c>
      <c r="E32" s="175">
        <v>13.612399999999999</v>
      </c>
      <c r="F32" s="175">
        <v>0.2283</v>
      </c>
      <c r="G32" s="175">
        <v>0.52580000000000005</v>
      </c>
      <c r="H32" s="175">
        <v>-1.2521</v>
      </c>
      <c r="I32" s="175">
        <v>-1.4494</v>
      </c>
      <c r="J32" s="175">
        <v>-2.1274999999999999</v>
      </c>
      <c r="K32" s="175">
        <v>0.49690000000000001</v>
      </c>
      <c r="L32" s="175">
        <v>17.0657</v>
      </c>
      <c r="M32" s="175">
        <v>25.683499999999999</v>
      </c>
      <c r="N32" s="175">
        <v>40.448399999999999</v>
      </c>
      <c r="O32" s="175"/>
      <c r="P32" s="175"/>
      <c r="Q32" s="175">
        <v>13.2136</v>
      </c>
      <c r="R32" s="175">
        <v>11.5906</v>
      </c>
      <c r="S32" s="171" t="s">
        <v>2023</v>
      </c>
      <c r="T32" s="174">
        <v>44302</v>
      </c>
      <c r="U32" s="175">
        <v>3847.7537000000002</v>
      </c>
      <c r="V32" s="175">
        <v>-13.5212</v>
      </c>
      <c r="W32" s="175">
        <v>-37.631100000000004</v>
      </c>
      <c r="X32" s="175">
        <v>-14.154400000000001</v>
      </c>
      <c r="Y32" s="175">
        <v>5.57</v>
      </c>
      <c r="Z32" s="175">
        <v>17.7211</v>
      </c>
      <c r="AA32" s="175">
        <v>-0.12280000000000001</v>
      </c>
      <c r="AB32" s="175">
        <v>2.6629999999999998</v>
      </c>
      <c r="AC32" s="175">
        <v>3.2505000000000002</v>
      </c>
      <c r="AD32" s="175">
        <v>8.9678000000000004</v>
      </c>
      <c r="AE32" s="175">
        <v>9.0890000000000004</v>
      </c>
      <c r="AF32" s="175">
        <v>8.4783000000000008</v>
      </c>
      <c r="AG32" s="175"/>
      <c r="AH32" s="175">
        <v>10.385400000000001</v>
      </c>
    </row>
    <row r="33" spans="1:34" x14ac:dyDescent="0.3">
      <c r="A33" s="171" t="s">
        <v>477</v>
      </c>
      <c r="B33" s="171" t="s">
        <v>500</v>
      </c>
      <c r="C33" s="171">
        <v>100356</v>
      </c>
      <c r="D33" s="174">
        <v>44302</v>
      </c>
      <c r="E33" s="175">
        <v>170.58</v>
      </c>
      <c r="F33" s="175">
        <v>0.62529999999999997</v>
      </c>
      <c r="G33" s="175">
        <v>1.1264000000000001</v>
      </c>
      <c r="H33" s="175">
        <v>-0.98680000000000001</v>
      </c>
      <c r="I33" s="175">
        <v>-1.0671999999999999</v>
      </c>
      <c r="J33" s="175">
        <v>-1.7509999999999999</v>
      </c>
      <c r="K33" s="175">
        <v>5.5960999999999999</v>
      </c>
      <c r="L33" s="175">
        <v>37.6755</v>
      </c>
      <c r="M33" s="175">
        <v>36.825200000000002</v>
      </c>
      <c r="N33" s="175">
        <v>48.848199999999999</v>
      </c>
      <c r="O33" s="175">
        <v>10.1882</v>
      </c>
      <c r="P33" s="175">
        <v>13.309900000000001</v>
      </c>
      <c r="Q33" s="175">
        <v>14.1275</v>
      </c>
      <c r="R33" s="175">
        <v>12.1249</v>
      </c>
      <c r="S33" s="171"/>
      <c r="T33" s="174"/>
      <c r="U33" s="175"/>
      <c r="V33" s="175"/>
      <c r="W33" s="175"/>
      <c r="X33" s="175"/>
      <c r="Y33" s="175"/>
      <c r="Z33" s="175"/>
      <c r="AA33" s="175"/>
      <c r="AB33" s="175"/>
      <c r="AC33" s="175"/>
      <c r="AD33" s="175"/>
      <c r="AE33" s="175"/>
      <c r="AF33" s="175"/>
      <c r="AG33" s="175"/>
      <c r="AH33" s="175"/>
    </row>
    <row r="34" spans="1:34" x14ac:dyDescent="0.3">
      <c r="A34" s="171" t="s">
        <v>477</v>
      </c>
      <c r="B34" s="171" t="s">
        <v>501</v>
      </c>
      <c r="C34" s="171">
        <v>120251</v>
      </c>
      <c r="D34" s="174">
        <v>44302</v>
      </c>
      <c r="E34" s="175">
        <v>184.76</v>
      </c>
      <c r="F34" s="175">
        <v>0.62080000000000002</v>
      </c>
      <c r="G34" s="175">
        <v>1.1274999999999999</v>
      </c>
      <c r="H34" s="175">
        <v>-0.98609999999999998</v>
      </c>
      <c r="I34" s="175">
        <v>-1.0497000000000001</v>
      </c>
      <c r="J34" s="175">
        <v>-1.7129000000000001</v>
      </c>
      <c r="K34" s="175">
        <v>5.71</v>
      </c>
      <c r="L34" s="175">
        <v>37.993899999999996</v>
      </c>
      <c r="M34" s="175">
        <v>37.327199999999998</v>
      </c>
      <c r="N34" s="175">
        <v>49.603200000000001</v>
      </c>
      <c r="O34" s="175">
        <v>10.958</v>
      </c>
      <c r="P34" s="175">
        <v>14.4155</v>
      </c>
      <c r="Q34" s="175">
        <v>15.4391</v>
      </c>
      <c r="R34" s="175">
        <v>12.706899999999999</v>
      </c>
      <c r="S34" s="171"/>
      <c r="T34" s="174"/>
      <c r="U34" s="175"/>
      <c r="V34" s="175"/>
      <c r="W34" s="175"/>
      <c r="X34" s="175"/>
      <c r="Y34" s="175"/>
      <c r="Z34" s="175"/>
      <c r="AA34" s="175"/>
      <c r="AB34" s="175"/>
      <c r="AC34" s="175"/>
      <c r="AD34" s="175"/>
      <c r="AE34" s="175"/>
      <c r="AF34" s="175"/>
      <c r="AG34" s="175"/>
      <c r="AH34" s="175"/>
    </row>
    <row r="35" spans="1:34" x14ac:dyDescent="0.3">
      <c r="A35" s="171" t="s">
        <v>477</v>
      </c>
      <c r="B35" s="171" t="s">
        <v>502</v>
      </c>
      <c r="C35" s="171">
        <v>139969</v>
      </c>
      <c r="D35" s="174">
        <v>44302</v>
      </c>
      <c r="E35" s="175">
        <v>13.702999999999999</v>
      </c>
      <c r="F35" s="175">
        <v>0.39340000000000003</v>
      </c>
      <c r="G35" s="175">
        <v>0.67220000000000002</v>
      </c>
      <c r="H35" s="175">
        <v>-1.1177999999999999</v>
      </c>
      <c r="I35" s="175">
        <v>-0.89890000000000003</v>
      </c>
      <c r="J35" s="175">
        <v>-0.95340000000000003</v>
      </c>
      <c r="K35" s="175">
        <v>0.80630000000000002</v>
      </c>
      <c r="L35" s="175">
        <v>15.393700000000001</v>
      </c>
      <c r="M35" s="175">
        <v>22.459700000000002</v>
      </c>
      <c r="N35" s="175">
        <v>35.962699999999998</v>
      </c>
      <c r="O35" s="175">
        <v>4.1045999999999996</v>
      </c>
      <c r="P35" s="175"/>
      <c r="Q35" s="175">
        <v>7.2859999999999996</v>
      </c>
      <c r="R35" s="175">
        <v>8.5661000000000005</v>
      </c>
      <c r="S35" s="171"/>
      <c r="T35" s="174"/>
      <c r="U35" s="175"/>
      <c r="V35" s="175"/>
      <c r="W35" s="175"/>
      <c r="X35" s="175"/>
      <c r="Y35" s="175"/>
      <c r="Z35" s="175"/>
      <c r="AA35" s="175"/>
      <c r="AB35" s="175"/>
      <c r="AC35" s="175"/>
      <c r="AD35" s="175"/>
      <c r="AE35" s="175"/>
      <c r="AF35" s="175"/>
      <c r="AG35" s="175"/>
      <c r="AH35" s="175"/>
    </row>
    <row r="36" spans="1:34" x14ac:dyDescent="0.3">
      <c r="A36" s="171" t="s">
        <v>477</v>
      </c>
      <c r="B36" s="171" t="s">
        <v>503</v>
      </c>
      <c r="C36" s="171">
        <v>139971</v>
      </c>
      <c r="D36" s="174">
        <v>44302</v>
      </c>
      <c r="E36" s="175">
        <v>14.639099999999999</v>
      </c>
      <c r="F36" s="175">
        <v>0.39639999999999997</v>
      </c>
      <c r="G36" s="175">
        <v>0.68020000000000003</v>
      </c>
      <c r="H36" s="175">
        <v>-1.0999000000000001</v>
      </c>
      <c r="I36" s="175">
        <v>-0.90839999999999999</v>
      </c>
      <c r="J36" s="175">
        <v>-0.92449999999999999</v>
      </c>
      <c r="K36" s="175">
        <v>0.97950000000000004</v>
      </c>
      <c r="L36" s="175">
        <v>15.8331</v>
      </c>
      <c r="M36" s="175">
        <v>23.1967</v>
      </c>
      <c r="N36" s="175">
        <v>37.002200000000002</v>
      </c>
      <c r="O36" s="175">
        <v>5.4119999999999999</v>
      </c>
      <c r="P36" s="175"/>
      <c r="Q36" s="175">
        <v>8.8803999999999998</v>
      </c>
      <c r="R36" s="175">
        <v>9.5915999999999997</v>
      </c>
      <c r="S36" s="171"/>
      <c r="T36" s="174"/>
      <c r="U36" s="175"/>
      <c r="V36" s="175"/>
      <c r="W36" s="175"/>
      <c r="X36" s="175"/>
      <c r="Y36" s="175"/>
      <c r="Z36" s="175"/>
      <c r="AA36" s="175"/>
      <c r="AB36" s="175"/>
      <c r="AC36" s="175"/>
      <c r="AD36" s="175"/>
      <c r="AE36" s="175"/>
      <c r="AF36" s="175"/>
      <c r="AG36" s="175"/>
      <c r="AH36" s="175"/>
    </row>
    <row r="37" spans="1:34" x14ac:dyDescent="0.3">
      <c r="A37" s="171" t="s">
        <v>477</v>
      </c>
      <c r="B37" s="171" t="s">
        <v>504</v>
      </c>
      <c r="C37" s="171">
        <v>140382</v>
      </c>
      <c r="D37" s="174">
        <v>44302</v>
      </c>
      <c r="E37" s="175">
        <v>15.2</v>
      </c>
      <c r="F37" s="175">
        <v>0.4627</v>
      </c>
      <c r="G37" s="175">
        <v>0.4627</v>
      </c>
      <c r="H37" s="175">
        <v>-1.2345999999999999</v>
      </c>
      <c r="I37" s="175">
        <v>-0.26250000000000001</v>
      </c>
      <c r="J37" s="175">
        <v>-0.65359999999999996</v>
      </c>
      <c r="K37" s="175">
        <v>3.0508000000000002</v>
      </c>
      <c r="L37" s="175">
        <v>22.8779</v>
      </c>
      <c r="M37" s="175">
        <v>36.567799999999998</v>
      </c>
      <c r="N37" s="175">
        <v>51.696599999999997</v>
      </c>
      <c r="O37" s="175">
        <v>8.5667000000000009</v>
      </c>
      <c r="P37" s="175"/>
      <c r="Q37" s="175">
        <v>10.2376</v>
      </c>
      <c r="R37" s="175">
        <v>12.4346</v>
      </c>
      <c r="S37" s="171"/>
      <c r="T37" s="174"/>
      <c r="U37" s="175"/>
      <c r="V37" s="175"/>
      <c r="W37" s="175"/>
      <c r="X37" s="175"/>
      <c r="Y37" s="175"/>
      <c r="Z37" s="175"/>
      <c r="AA37" s="175"/>
      <c r="AB37" s="175"/>
      <c r="AC37" s="175"/>
      <c r="AD37" s="175"/>
      <c r="AE37" s="175"/>
      <c r="AF37" s="175"/>
      <c r="AG37" s="175"/>
      <c r="AH37" s="175"/>
    </row>
    <row r="38" spans="1:34" x14ac:dyDescent="0.3">
      <c r="A38" s="171" t="s">
        <v>477</v>
      </c>
      <c r="B38" s="171" t="s">
        <v>505</v>
      </c>
      <c r="C38" s="171">
        <v>140381</v>
      </c>
      <c r="D38" s="174">
        <v>44302</v>
      </c>
      <c r="E38" s="175">
        <v>14.21</v>
      </c>
      <c r="F38" s="175">
        <v>0.42399999999999999</v>
      </c>
      <c r="G38" s="175">
        <v>0.42399999999999999</v>
      </c>
      <c r="H38" s="175">
        <v>-1.3193999999999999</v>
      </c>
      <c r="I38" s="175">
        <v>-0.35060000000000002</v>
      </c>
      <c r="J38" s="175">
        <v>-0.76819999999999999</v>
      </c>
      <c r="K38" s="175">
        <v>2.6734</v>
      </c>
      <c r="L38" s="175">
        <v>22.079000000000001</v>
      </c>
      <c r="M38" s="175">
        <v>35.204599999999999</v>
      </c>
      <c r="N38" s="175">
        <v>49.736600000000003</v>
      </c>
      <c r="O38" s="175">
        <v>7.0804</v>
      </c>
      <c r="P38" s="175"/>
      <c r="Q38" s="175">
        <v>8.5228000000000002</v>
      </c>
      <c r="R38" s="175">
        <v>10.9513</v>
      </c>
      <c r="S38" s="171"/>
      <c r="T38" s="174"/>
      <c r="U38" s="175"/>
      <c r="V38" s="175"/>
      <c r="W38" s="175"/>
      <c r="X38" s="175"/>
      <c r="Y38" s="175"/>
      <c r="Z38" s="175"/>
      <c r="AA38" s="175"/>
      <c r="AB38" s="175"/>
      <c r="AC38" s="175"/>
      <c r="AD38" s="175"/>
      <c r="AE38" s="175"/>
      <c r="AF38" s="175"/>
      <c r="AG38" s="175"/>
      <c r="AH38" s="175"/>
    </row>
    <row r="39" spans="1:34" x14ac:dyDescent="0.3">
      <c r="A39" s="171" t="s">
        <v>477</v>
      </c>
      <c r="B39" s="171" t="s">
        <v>506</v>
      </c>
      <c r="C39" s="171">
        <v>145599</v>
      </c>
      <c r="D39" s="174">
        <v>44302</v>
      </c>
      <c r="E39" s="175">
        <v>13.5289</v>
      </c>
      <c r="F39" s="175">
        <v>0.23930000000000001</v>
      </c>
      <c r="G39" s="175">
        <v>0.4007</v>
      </c>
      <c r="H39" s="175">
        <v>-1.5936999999999999</v>
      </c>
      <c r="I39" s="175">
        <v>-1.8201000000000001</v>
      </c>
      <c r="J39" s="175">
        <v>-1.5063</v>
      </c>
      <c r="K39" s="175">
        <v>2.879</v>
      </c>
      <c r="L39" s="175">
        <v>20.210899999999999</v>
      </c>
      <c r="M39" s="175">
        <v>31.5746</v>
      </c>
      <c r="N39" s="175">
        <v>45.437600000000003</v>
      </c>
      <c r="O39" s="175"/>
      <c r="P39" s="175"/>
      <c r="Q39" s="175">
        <v>13.7722</v>
      </c>
      <c r="R39" s="175">
        <v>12.5703</v>
      </c>
      <c r="S39" s="171"/>
      <c r="T39" s="174"/>
      <c r="U39" s="175"/>
      <c r="V39" s="175"/>
      <c r="W39" s="175"/>
      <c r="X39" s="175"/>
      <c r="Y39" s="175"/>
      <c r="Z39" s="175"/>
      <c r="AA39" s="175"/>
      <c r="AB39" s="175"/>
      <c r="AC39" s="175"/>
      <c r="AD39" s="175"/>
      <c r="AE39" s="175"/>
      <c r="AF39" s="175"/>
      <c r="AG39" s="175"/>
      <c r="AH39" s="175"/>
    </row>
    <row r="40" spans="1:34" x14ac:dyDescent="0.3">
      <c r="A40" s="171" t="s">
        <v>477</v>
      </c>
      <c r="B40" s="171" t="s">
        <v>507</v>
      </c>
      <c r="C40" s="171">
        <v>145605</v>
      </c>
      <c r="D40" s="174">
        <v>44302</v>
      </c>
      <c r="E40" s="175">
        <v>12.899100000000001</v>
      </c>
      <c r="F40" s="175">
        <v>0.23080000000000001</v>
      </c>
      <c r="G40" s="175">
        <v>0.38129999999999997</v>
      </c>
      <c r="H40" s="175">
        <v>-1.6342000000000001</v>
      </c>
      <c r="I40" s="175">
        <v>-1.9013</v>
      </c>
      <c r="J40" s="175">
        <v>-1.6724000000000001</v>
      </c>
      <c r="K40" s="175">
        <v>2.3632</v>
      </c>
      <c r="L40" s="175">
        <v>19.0152</v>
      </c>
      <c r="M40" s="175">
        <v>29.619700000000002</v>
      </c>
      <c r="N40" s="175">
        <v>42.569299999999998</v>
      </c>
      <c r="O40" s="175"/>
      <c r="P40" s="175"/>
      <c r="Q40" s="175">
        <v>11.4802</v>
      </c>
      <c r="R40" s="175">
        <v>10.3086</v>
      </c>
      <c r="S40" s="171"/>
      <c r="T40" s="174"/>
      <c r="U40" s="175"/>
      <c r="V40" s="175"/>
      <c r="W40" s="175"/>
      <c r="X40" s="175"/>
      <c r="Y40" s="175"/>
      <c r="Z40" s="175"/>
      <c r="AA40" s="175"/>
      <c r="AB40" s="175"/>
      <c r="AC40" s="175"/>
      <c r="AD40" s="175"/>
      <c r="AE40" s="175"/>
      <c r="AF40" s="175"/>
      <c r="AG40" s="175"/>
      <c r="AH40" s="175"/>
    </row>
    <row r="41" spans="1:34" x14ac:dyDescent="0.3">
      <c r="A41" s="171" t="s">
        <v>477</v>
      </c>
      <c r="B41" s="171" t="s">
        <v>508</v>
      </c>
      <c r="C41" s="171">
        <v>143537</v>
      </c>
      <c r="D41" s="174">
        <v>44302</v>
      </c>
      <c r="E41" s="175">
        <v>13.049300000000001</v>
      </c>
      <c r="F41" s="175">
        <v>0.28050000000000003</v>
      </c>
      <c r="G41" s="175">
        <v>0.26200000000000001</v>
      </c>
      <c r="H41" s="175">
        <v>-1.7645999999999999</v>
      </c>
      <c r="I41" s="175">
        <v>-1.4954000000000001</v>
      </c>
      <c r="J41" s="175">
        <v>-1.8148</v>
      </c>
      <c r="K41" s="175">
        <v>0.5827</v>
      </c>
      <c r="L41" s="175">
        <v>15.148300000000001</v>
      </c>
      <c r="M41" s="175">
        <v>24.8522</v>
      </c>
      <c r="N41" s="175">
        <v>38.645299999999999</v>
      </c>
      <c r="O41" s="175"/>
      <c r="P41" s="175"/>
      <c r="Q41" s="175">
        <v>9.9819999999999993</v>
      </c>
      <c r="R41" s="175">
        <v>10.5235</v>
      </c>
      <c r="S41" s="171"/>
      <c r="T41" s="174"/>
      <c r="U41" s="175"/>
      <c r="V41" s="175"/>
      <c r="W41" s="175"/>
      <c r="X41" s="175"/>
      <c r="Y41" s="175"/>
      <c r="Z41" s="175"/>
      <c r="AA41" s="175"/>
      <c r="AB41" s="175"/>
      <c r="AC41" s="175"/>
      <c r="AD41" s="175"/>
      <c r="AE41" s="175"/>
      <c r="AF41" s="175"/>
      <c r="AG41" s="175"/>
      <c r="AH41" s="175"/>
    </row>
    <row r="42" spans="1:34" x14ac:dyDescent="0.3">
      <c r="A42" s="171" t="s">
        <v>477</v>
      </c>
      <c r="B42" s="171" t="s">
        <v>509</v>
      </c>
      <c r="C42" s="171">
        <v>143536</v>
      </c>
      <c r="D42" s="174">
        <v>44302</v>
      </c>
      <c r="E42" s="175">
        <v>12.508800000000001</v>
      </c>
      <c r="F42" s="175">
        <v>0.27500000000000002</v>
      </c>
      <c r="G42" s="175">
        <v>0.24679999999999999</v>
      </c>
      <c r="H42" s="175">
        <v>-1.7986</v>
      </c>
      <c r="I42" s="175">
        <v>-1.5660000000000001</v>
      </c>
      <c r="J42" s="175">
        <v>-1.9587000000000001</v>
      </c>
      <c r="K42" s="175">
        <v>0.1537</v>
      </c>
      <c r="L42" s="175">
        <v>14.1845</v>
      </c>
      <c r="M42" s="175">
        <v>23.3123</v>
      </c>
      <c r="N42" s="175">
        <v>36.433799999999998</v>
      </c>
      <c r="O42" s="175"/>
      <c r="P42" s="175"/>
      <c r="Q42" s="175">
        <v>8.3313000000000006</v>
      </c>
      <c r="R42" s="175">
        <v>8.9061000000000003</v>
      </c>
      <c r="S42" s="171"/>
      <c r="T42" s="174"/>
      <c r="U42" s="175"/>
      <c r="V42" s="175"/>
      <c r="W42" s="175"/>
      <c r="X42" s="175"/>
      <c r="Y42" s="175"/>
      <c r="Z42" s="175"/>
      <c r="AA42" s="175"/>
      <c r="AB42" s="175"/>
      <c r="AC42" s="175"/>
      <c r="AD42" s="175"/>
      <c r="AE42" s="175"/>
      <c r="AF42" s="175"/>
      <c r="AG42" s="175"/>
      <c r="AH42" s="175"/>
    </row>
    <row r="43" spans="1:34" x14ac:dyDescent="0.3">
      <c r="A43" s="171" t="s">
        <v>477</v>
      </c>
      <c r="B43" s="171" t="s">
        <v>510</v>
      </c>
      <c r="C43" s="171">
        <v>100221</v>
      </c>
      <c r="D43" s="174">
        <v>44302</v>
      </c>
      <c r="E43" s="175">
        <v>172.77069549298801</v>
      </c>
      <c r="F43" s="175">
        <v>0.27889999999999998</v>
      </c>
      <c r="G43" s="175">
        <v>0.2195</v>
      </c>
      <c r="H43" s="175">
        <v>-2.4232</v>
      </c>
      <c r="I43" s="175">
        <v>-1.9527000000000001</v>
      </c>
      <c r="J43" s="175">
        <v>-1.7849999999999999</v>
      </c>
      <c r="K43" s="175">
        <v>1.6214999999999999</v>
      </c>
      <c r="L43" s="175">
        <v>25.3371</v>
      </c>
      <c r="M43" s="175">
        <v>31.0428</v>
      </c>
      <c r="N43" s="175">
        <v>72.582300000000004</v>
      </c>
      <c r="O43" s="175">
        <v>9.2227999999999994</v>
      </c>
      <c r="P43" s="175">
        <v>9.6997999999999998</v>
      </c>
      <c r="Q43" s="175">
        <v>11.553900000000001</v>
      </c>
      <c r="R43" s="175">
        <v>10.8146</v>
      </c>
      <c r="S43" s="171"/>
      <c r="T43" s="174"/>
      <c r="U43" s="175"/>
      <c r="V43" s="175"/>
      <c r="W43" s="175"/>
      <c r="X43" s="175"/>
      <c r="Y43" s="175"/>
      <c r="Z43" s="175"/>
      <c r="AA43" s="175"/>
      <c r="AB43" s="175"/>
      <c r="AC43" s="175"/>
      <c r="AD43" s="175"/>
      <c r="AE43" s="175"/>
      <c r="AF43" s="175"/>
      <c r="AG43" s="175"/>
      <c r="AH43" s="175"/>
    </row>
    <row r="44" spans="1:34" x14ac:dyDescent="0.3">
      <c r="A44" s="171" t="s">
        <v>477</v>
      </c>
      <c r="B44" s="171" t="s">
        <v>511</v>
      </c>
      <c r="C44" s="171">
        <v>120484</v>
      </c>
      <c r="D44" s="174">
        <v>44302</v>
      </c>
      <c r="E44" s="175">
        <v>62.805599999999998</v>
      </c>
      <c r="F44" s="175">
        <v>0.28120000000000001</v>
      </c>
      <c r="G44" s="175">
        <v>0.22600000000000001</v>
      </c>
      <c r="H44" s="175">
        <v>-2.4085999999999999</v>
      </c>
      <c r="I44" s="175">
        <v>-1.9213</v>
      </c>
      <c r="J44" s="175">
        <v>-1.7198</v>
      </c>
      <c r="K44" s="175">
        <v>1.8188</v>
      </c>
      <c r="L44" s="175">
        <v>25.8246</v>
      </c>
      <c r="M44" s="175">
        <v>31.811599999999999</v>
      </c>
      <c r="N44" s="175">
        <v>73.931899999999999</v>
      </c>
      <c r="O44" s="175">
        <v>10.334300000000001</v>
      </c>
      <c r="P44" s="175">
        <v>10.511200000000001</v>
      </c>
      <c r="Q44" s="175">
        <v>11.746600000000001</v>
      </c>
      <c r="R44" s="175">
        <v>11.750400000000001</v>
      </c>
      <c r="S44" s="171"/>
      <c r="T44" s="174"/>
      <c r="U44" s="175"/>
      <c r="V44" s="175"/>
      <c r="W44" s="175"/>
      <c r="X44" s="175"/>
      <c r="Y44" s="175"/>
      <c r="Z44" s="175"/>
      <c r="AA44" s="175"/>
      <c r="AB44" s="175"/>
      <c r="AC44" s="175"/>
      <c r="AD44" s="175"/>
      <c r="AE44" s="175"/>
      <c r="AF44" s="175"/>
      <c r="AG44" s="175"/>
      <c r="AH44" s="175"/>
    </row>
    <row r="45" spans="1:34" x14ac:dyDescent="0.3">
      <c r="A45" s="171" t="s">
        <v>477</v>
      </c>
      <c r="B45" s="171" t="s">
        <v>1855</v>
      </c>
      <c r="C45" s="171">
        <v>133036</v>
      </c>
      <c r="D45" s="174">
        <v>44302</v>
      </c>
      <c r="E45" s="175">
        <v>33.924999999999997</v>
      </c>
      <c r="F45" s="175">
        <v>0.3669</v>
      </c>
      <c r="G45" s="175">
        <v>0.80530000000000002</v>
      </c>
      <c r="H45" s="175">
        <v>-1.2459</v>
      </c>
      <c r="I45" s="175">
        <v>-0.5948</v>
      </c>
      <c r="J45" s="175">
        <v>-0.41970000000000002</v>
      </c>
      <c r="K45" s="175">
        <v>6.2779999999999996</v>
      </c>
      <c r="L45" s="175">
        <v>26.879300000000001</v>
      </c>
      <c r="M45" s="175">
        <v>40.076000000000001</v>
      </c>
      <c r="N45" s="175">
        <v>59.789900000000003</v>
      </c>
      <c r="O45" s="175">
        <v>11.6143</v>
      </c>
      <c r="P45" s="175">
        <v>12.8881</v>
      </c>
      <c r="Q45" s="175">
        <v>10.622999999999999</v>
      </c>
      <c r="R45" s="175">
        <v>16.868200000000002</v>
      </c>
      <c r="S45" s="171"/>
      <c r="T45" s="174"/>
      <c r="U45" s="175"/>
      <c r="V45" s="175"/>
      <c r="W45" s="175"/>
      <c r="X45" s="175"/>
      <c r="Y45" s="175"/>
      <c r="Z45" s="175"/>
      <c r="AA45" s="175"/>
      <c r="AB45" s="175"/>
      <c r="AC45" s="175"/>
      <c r="AD45" s="175"/>
      <c r="AE45" s="175"/>
      <c r="AF45" s="175"/>
      <c r="AG45" s="175"/>
      <c r="AH45" s="175"/>
    </row>
    <row r="46" spans="1:34" x14ac:dyDescent="0.3">
      <c r="A46" s="171" t="s">
        <v>477</v>
      </c>
      <c r="B46" s="171" t="s">
        <v>1856</v>
      </c>
      <c r="C46" s="171">
        <v>133035</v>
      </c>
      <c r="D46" s="174">
        <v>44302</v>
      </c>
      <c r="E46" s="175">
        <v>37.588000000000001</v>
      </c>
      <c r="F46" s="175">
        <v>0.37119999999999997</v>
      </c>
      <c r="G46" s="175">
        <v>0.81810000000000005</v>
      </c>
      <c r="H46" s="175">
        <v>-1.2194</v>
      </c>
      <c r="I46" s="175">
        <v>-0.53720000000000001</v>
      </c>
      <c r="J46" s="175">
        <v>-0.30499999999999999</v>
      </c>
      <c r="K46" s="175">
        <v>6.6295999999999999</v>
      </c>
      <c r="L46" s="175">
        <v>27.707000000000001</v>
      </c>
      <c r="M46" s="175">
        <v>41.4465</v>
      </c>
      <c r="N46" s="175">
        <v>61.863700000000001</v>
      </c>
      <c r="O46" s="175">
        <v>13.0154</v>
      </c>
      <c r="P46" s="175">
        <v>14.4344</v>
      </c>
      <c r="Q46" s="175">
        <v>12.1471</v>
      </c>
      <c r="R46" s="175">
        <v>18.366099999999999</v>
      </c>
      <c r="S46" s="171"/>
      <c r="T46" s="174"/>
      <c r="U46" s="175"/>
      <c r="V46" s="175"/>
      <c r="W46" s="175"/>
      <c r="X46" s="175"/>
      <c r="Y46" s="175"/>
      <c r="Z46" s="175"/>
      <c r="AA46" s="175"/>
      <c r="AB46" s="175"/>
      <c r="AC46" s="175"/>
      <c r="AD46" s="175"/>
      <c r="AE46" s="175"/>
      <c r="AF46" s="175"/>
      <c r="AG46" s="175"/>
      <c r="AH46" s="175"/>
    </row>
    <row r="47" spans="1:34" x14ac:dyDescent="0.3">
      <c r="A47" s="171" t="s">
        <v>477</v>
      </c>
      <c r="B47" s="171" t="s">
        <v>1996</v>
      </c>
      <c r="C47" s="171">
        <v>100286</v>
      </c>
      <c r="D47" s="174">
        <v>44302</v>
      </c>
      <c r="E47" s="175">
        <v>133.19517609600101</v>
      </c>
      <c r="F47" s="175">
        <v>0.36749999999999999</v>
      </c>
      <c r="G47" s="175">
        <v>0.80389999999999995</v>
      </c>
      <c r="H47" s="175">
        <v>-1.2482</v>
      </c>
      <c r="I47" s="175">
        <v>-0.59330000000000005</v>
      </c>
      <c r="J47" s="175">
        <v>-0.41959999999999997</v>
      </c>
      <c r="K47" s="175">
        <v>6.2797000000000001</v>
      </c>
      <c r="L47" s="175">
        <v>26.882999999999999</v>
      </c>
      <c r="M47" s="175">
        <v>40.072400000000002</v>
      </c>
      <c r="N47" s="175">
        <v>59.785899999999998</v>
      </c>
      <c r="O47" s="175">
        <v>11.0707</v>
      </c>
      <c r="P47" s="175">
        <v>12.563599999999999</v>
      </c>
      <c r="Q47" s="175">
        <v>12.8581</v>
      </c>
      <c r="R47" s="175">
        <v>16.6706</v>
      </c>
      <c r="S47" s="171"/>
      <c r="T47" s="174"/>
      <c r="U47" s="175"/>
      <c r="V47" s="175"/>
      <c r="W47" s="175"/>
      <c r="X47" s="175"/>
      <c r="Y47" s="175"/>
      <c r="Z47" s="175"/>
      <c r="AA47" s="175"/>
      <c r="AB47" s="175"/>
      <c r="AC47" s="175"/>
      <c r="AD47" s="175"/>
      <c r="AE47" s="175"/>
      <c r="AF47" s="175"/>
      <c r="AG47" s="175"/>
      <c r="AH47" s="175"/>
    </row>
    <row r="48" spans="1:34" x14ac:dyDescent="0.3">
      <c r="A48" s="171" t="s">
        <v>477</v>
      </c>
      <c r="B48" s="171" t="s">
        <v>1997</v>
      </c>
      <c r="C48" s="171">
        <v>119767</v>
      </c>
      <c r="D48" s="174">
        <v>44302</v>
      </c>
      <c r="E48" s="175">
        <v>65.750397585817396</v>
      </c>
      <c r="F48" s="175">
        <v>0.37030000000000002</v>
      </c>
      <c r="G48" s="175">
        <v>0.81820000000000004</v>
      </c>
      <c r="H48" s="175">
        <v>-1.2218</v>
      </c>
      <c r="I48" s="175">
        <v>-0.53959999999999997</v>
      </c>
      <c r="J48" s="175">
        <v>-0.30719999999999997</v>
      </c>
      <c r="K48" s="175">
        <v>6.6269</v>
      </c>
      <c r="L48" s="175">
        <v>27.7026</v>
      </c>
      <c r="M48" s="175">
        <v>41.430399999999999</v>
      </c>
      <c r="N48" s="175">
        <v>61.851100000000002</v>
      </c>
      <c r="O48" s="175">
        <v>12.537000000000001</v>
      </c>
      <c r="P48" s="175">
        <v>14.142799999999999</v>
      </c>
      <c r="Q48" s="175">
        <v>13.266299999999999</v>
      </c>
      <c r="R48" s="175">
        <v>18.164000000000001</v>
      </c>
      <c r="S48" s="171"/>
      <c r="T48" s="174"/>
      <c r="U48" s="175"/>
      <c r="V48" s="175"/>
      <c r="W48" s="175"/>
      <c r="X48" s="175"/>
      <c r="Y48" s="175"/>
      <c r="Z48" s="175"/>
      <c r="AA48" s="175"/>
      <c r="AB48" s="175"/>
      <c r="AC48" s="175"/>
      <c r="AD48" s="175"/>
      <c r="AE48" s="175"/>
      <c r="AF48" s="175"/>
      <c r="AG48" s="175"/>
      <c r="AH48" s="175"/>
    </row>
    <row r="49" spans="1:34" x14ac:dyDescent="0.3">
      <c r="A49" s="171" t="s">
        <v>477</v>
      </c>
      <c r="B49" s="171" t="s">
        <v>512</v>
      </c>
      <c r="C49" s="171">
        <v>119347</v>
      </c>
      <c r="D49" s="174">
        <v>44302</v>
      </c>
      <c r="E49" s="175">
        <v>35.345999999999997</v>
      </c>
      <c r="F49" s="175">
        <v>0.39479999999999998</v>
      </c>
      <c r="G49" s="175">
        <v>0.6865</v>
      </c>
      <c r="H49" s="175">
        <v>-0.77200000000000002</v>
      </c>
      <c r="I49" s="175">
        <v>6.7900000000000002E-2</v>
      </c>
      <c r="J49" s="175">
        <v>0.24390000000000001</v>
      </c>
      <c r="K49" s="175">
        <v>3.2210999999999999</v>
      </c>
      <c r="L49" s="175">
        <v>19.6831</v>
      </c>
      <c r="M49" s="175">
        <v>29.539000000000001</v>
      </c>
      <c r="N49" s="175">
        <v>47.761400000000002</v>
      </c>
      <c r="O49" s="175">
        <v>8.1735000000000007</v>
      </c>
      <c r="P49" s="175">
        <v>11.8681</v>
      </c>
      <c r="Q49" s="175">
        <v>14.4544</v>
      </c>
      <c r="R49" s="175">
        <v>12.430999999999999</v>
      </c>
      <c r="S49" s="171"/>
      <c r="T49" s="174"/>
      <c r="U49" s="175"/>
      <c r="V49" s="175"/>
      <c r="W49" s="175"/>
      <c r="X49" s="175"/>
      <c r="Y49" s="175"/>
      <c r="Z49" s="175"/>
      <c r="AA49" s="175"/>
      <c r="AB49" s="175"/>
      <c r="AC49" s="175"/>
      <c r="AD49" s="175"/>
      <c r="AE49" s="175"/>
      <c r="AF49" s="175"/>
      <c r="AG49" s="175"/>
      <c r="AH49" s="175"/>
    </row>
    <row r="50" spans="1:34" x14ac:dyDescent="0.3">
      <c r="A50" s="171" t="s">
        <v>477</v>
      </c>
      <c r="B50" s="171" t="s">
        <v>513</v>
      </c>
      <c r="C50" s="171">
        <v>118191</v>
      </c>
      <c r="D50" s="174">
        <v>44302</v>
      </c>
      <c r="E50" s="175">
        <v>32.500999999999998</v>
      </c>
      <c r="F50" s="175">
        <v>0.38919999999999999</v>
      </c>
      <c r="G50" s="175">
        <v>0.67530000000000001</v>
      </c>
      <c r="H50" s="175">
        <v>-0.79059999999999997</v>
      </c>
      <c r="I50" s="175">
        <v>2.46E-2</v>
      </c>
      <c r="J50" s="175">
        <v>0.15720000000000001</v>
      </c>
      <c r="K50" s="175">
        <v>2.9685999999999999</v>
      </c>
      <c r="L50" s="175">
        <v>19.077500000000001</v>
      </c>
      <c r="M50" s="175">
        <v>28.538699999999999</v>
      </c>
      <c r="N50" s="175">
        <v>46.262500000000003</v>
      </c>
      <c r="O50" s="175">
        <v>7.0613000000000001</v>
      </c>
      <c r="P50" s="175">
        <v>10.696300000000001</v>
      </c>
      <c r="Q50" s="175">
        <v>12.2569</v>
      </c>
      <c r="R50" s="175">
        <v>11.2721</v>
      </c>
      <c r="S50" s="171"/>
      <c r="T50" s="174"/>
      <c r="U50" s="175"/>
      <c r="V50" s="175"/>
      <c r="W50" s="175"/>
      <c r="X50" s="175"/>
      <c r="Y50" s="175"/>
      <c r="Z50" s="175"/>
      <c r="AA50" s="175"/>
      <c r="AB50" s="175"/>
      <c r="AC50" s="175"/>
      <c r="AD50" s="175"/>
      <c r="AE50" s="175"/>
      <c r="AF50" s="175"/>
      <c r="AG50" s="175"/>
      <c r="AH50" s="175"/>
    </row>
    <row r="51" spans="1:34" x14ac:dyDescent="0.3">
      <c r="A51" s="171" t="s">
        <v>477</v>
      </c>
      <c r="B51" s="171" t="s">
        <v>514</v>
      </c>
      <c r="C51" s="171">
        <v>100323</v>
      </c>
      <c r="D51" s="174">
        <v>44302</v>
      </c>
      <c r="E51" s="175">
        <v>121.85039999999999</v>
      </c>
      <c r="F51" s="175">
        <v>0.27310000000000001</v>
      </c>
      <c r="G51" s="175">
        <v>0.55510000000000004</v>
      </c>
      <c r="H51" s="175">
        <v>-1.4706999999999999</v>
      </c>
      <c r="I51" s="175">
        <v>-0.99209999999999998</v>
      </c>
      <c r="J51" s="175">
        <v>-0.95030000000000003</v>
      </c>
      <c r="K51" s="175">
        <v>-0.54910000000000003</v>
      </c>
      <c r="L51" s="175">
        <v>15.645300000000001</v>
      </c>
      <c r="M51" s="175">
        <v>20.845800000000001</v>
      </c>
      <c r="N51" s="175">
        <v>33.390300000000003</v>
      </c>
      <c r="O51" s="175">
        <v>8.1028000000000002</v>
      </c>
      <c r="P51" s="175">
        <v>9.2706999999999997</v>
      </c>
      <c r="Q51" s="175">
        <v>8.5986999999999991</v>
      </c>
      <c r="R51" s="175">
        <v>9.5424000000000007</v>
      </c>
      <c r="S51" s="171"/>
      <c r="T51" s="174"/>
      <c r="U51" s="175"/>
      <c r="V51" s="175"/>
      <c r="W51" s="175"/>
      <c r="X51" s="175"/>
      <c r="Y51" s="175"/>
      <c r="Z51" s="175"/>
      <c r="AA51" s="175"/>
      <c r="AB51" s="175"/>
      <c r="AC51" s="175"/>
      <c r="AD51" s="175"/>
      <c r="AE51" s="175"/>
      <c r="AF51" s="175"/>
      <c r="AG51" s="175"/>
      <c r="AH51" s="175"/>
    </row>
    <row r="52" spans="1:34" x14ac:dyDescent="0.3">
      <c r="A52" s="171" t="s">
        <v>477</v>
      </c>
      <c r="B52" s="171" t="s">
        <v>515</v>
      </c>
      <c r="C52" s="171">
        <v>120261</v>
      </c>
      <c r="D52" s="174">
        <v>44302</v>
      </c>
      <c r="E52" s="175">
        <v>131.9649</v>
      </c>
      <c r="F52" s="175">
        <v>0.27650000000000002</v>
      </c>
      <c r="G52" s="175">
        <v>0.56510000000000005</v>
      </c>
      <c r="H52" s="175">
        <v>-1.4475</v>
      </c>
      <c r="I52" s="175">
        <v>-0.94220000000000004</v>
      </c>
      <c r="J52" s="175">
        <v>-0.84750000000000003</v>
      </c>
      <c r="K52" s="175">
        <v>-0.247</v>
      </c>
      <c r="L52" s="175">
        <v>16.331399999999999</v>
      </c>
      <c r="M52" s="175">
        <v>21.922799999999999</v>
      </c>
      <c r="N52" s="175">
        <v>34.973599999999998</v>
      </c>
      <c r="O52" s="175">
        <v>9.3358000000000008</v>
      </c>
      <c r="P52" s="175">
        <v>10.5596</v>
      </c>
      <c r="Q52" s="175">
        <v>9.9962</v>
      </c>
      <c r="R52" s="175">
        <v>10.7379</v>
      </c>
      <c r="S52" s="171"/>
      <c r="T52" s="174"/>
      <c r="U52" s="175"/>
      <c r="V52" s="175"/>
      <c r="W52" s="175"/>
      <c r="X52" s="175"/>
      <c r="Y52" s="175"/>
      <c r="Z52" s="175"/>
      <c r="AA52" s="175"/>
      <c r="AB52" s="175"/>
      <c r="AC52" s="175"/>
      <c r="AD52" s="175"/>
      <c r="AE52" s="175"/>
      <c r="AF52" s="175"/>
      <c r="AG52" s="175"/>
      <c r="AH52" s="175"/>
    </row>
    <row r="53" spans="1:34" x14ac:dyDescent="0.3">
      <c r="A53" s="171" t="s">
        <v>477</v>
      </c>
      <c r="B53" s="171" t="s">
        <v>516</v>
      </c>
      <c r="C53" s="171">
        <v>147446</v>
      </c>
      <c r="D53" s="174">
        <v>44302</v>
      </c>
      <c r="E53" s="175">
        <v>14.4339</v>
      </c>
      <c r="F53" s="175">
        <v>0.51319999999999999</v>
      </c>
      <c r="G53" s="175">
        <v>0.89049999999999996</v>
      </c>
      <c r="H53" s="175">
        <v>-1.1214</v>
      </c>
      <c r="I53" s="175">
        <v>-0.81910000000000005</v>
      </c>
      <c r="J53" s="175">
        <v>-0.86950000000000005</v>
      </c>
      <c r="K53" s="175">
        <v>5.9757999999999996</v>
      </c>
      <c r="L53" s="175">
        <v>26.0702</v>
      </c>
      <c r="M53" s="175">
        <v>34.828200000000002</v>
      </c>
      <c r="N53" s="175">
        <v>52.275599999999997</v>
      </c>
      <c r="O53" s="175"/>
      <c r="P53" s="175"/>
      <c r="Q53" s="175">
        <v>23.403300000000002</v>
      </c>
      <c r="R53" s="175"/>
      <c r="S53" s="171"/>
      <c r="T53" s="174"/>
      <c r="U53" s="175"/>
      <c r="V53" s="175"/>
      <c r="W53" s="175"/>
      <c r="X53" s="175"/>
      <c r="Y53" s="175"/>
      <c r="Z53" s="175"/>
      <c r="AA53" s="175"/>
      <c r="AB53" s="175"/>
      <c r="AC53" s="175"/>
      <c r="AD53" s="175"/>
      <c r="AE53" s="175"/>
      <c r="AF53" s="175"/>
      <c r="AG53" s="175"/>
      <c r="AH53" s="175"/>
    </row>
    <row r="54" spans="1:34" x14ac:dyDescent="0.3">
      <c r="A54" s="171" t="s">
        <v>477</v>
      </c>
      <c r="B54" s="171" t="s">
        <v>517</v>
      </c>
      <c r="C54" s="171">
        <v>147447</v>
      </c>
      <c r="D54" s="174">
        <v>44302</v>
      </c>
      <c r="E54" s="175">
        <v>13.978</v>
      </c>
      <c r="F54" s="175">
        <v>0.50839999999999996</v>
      </c>
      <c r="G54" s="175">
        <v>0.87539999999999996</v>
      </c>
      <c r="H54" s="175">
        <v>-1.1576</v>
      </c>
      <c r="I54" s="175">
        <v>-0.89690000000000003</v>
      </c>
      <c r="J54" s="175">
        <v>-1.0329999999999999</v>
      </c>
      <c r="K54" s="175">
        <v>5.4847999999999999</v>
      </c>
      <c r="L54" s="175">
        <v>24.922899999999998</v>
      </c>
      <c r="M54" s="175">
        <v>32.992100000000001</v>
      </c>
      <c r="N54" s="175">
        <v>49.530900000000003</v>
      </c>
      <c r="O54" s="175"/>
      <c r="P54" s="175"/>
      <c r="Q54" s="175">
        <v>21.154599999999999</v>
      </c>
      <c r="R54" s="175"/>
      <c r="S54" s="171"/>
      <c r="T54" s="174"/>
      <c r="U54" s="175"/>
      <c r="V54" s="175"/>
      <c r="W54" s="175"/>
      <c r="X54" s="175"/>
      <c r="Y54" s="175"/>
      <c r="Z54" s="175"/>
      <c r="AA54" s="175"/>
      <c r="AB54" s="175"/>
      <c r="AC54" s="175"/>
      <c r="AD54" s="175"/>
      <c r="AE54" s="175"/>
      <c r="AF54" s="175"/>
      <c r="AG54" s="175"/>
      <c r="AH54" s="175"/>
    </row>
    <row r="55" spans="1:34" x14ac:dyDescent="0.3">
      <c r="A55" s="171" t="s">
        <v>477</v>
      </c>
      <c r="B55" s="171" t="s">
        <v>1857</v>
      </c>
      <c r="C55" s="171"/>
      <c r="D55" s="174"/>
      <c r="E55" s="175"/>
      <c r="F55" s="175"/>
      <c r="G55" s="175"/>
      <c r="H55" s="175"/>
      <c r="I55" s="175"/>
      <c r="J55" s="175"/>
      <c r="K55" s="175"/>
      <c r="L55" s="175"/>
      <c r="M55" s="175"/>
      <c r="N55" s="175"/>
      <c r="O55" s="175"/>
      <c r="P55" s="175"/>
      <c r="Q55" s="175"/>
      <c r="R55" s="175"/>
      <c r="S55" s="171"/>
      <c r="T55" s="174"/>
      <c r="U55" s="175"/>
      <c r="V55" s="175"/>
      <c r="W55" s="175"/>
      <c r="X55" s="175"/>
      <c r="Y55" s="175"/>
      <c r="Z55" s="175"/>
      <c r="AA55" s="175"/>
      <c r="AB55" s="175"/>
      <c r="AC55" s="175"/>
      <c r="AD55" s="175"/>
      <c r="AE55" s="175"/>
      <c r="AF55" s="175"/>
      <c r="AG55" s="175"/>
      <c r="AH55" s="175"/>
    </row>
    <row r="56" spans="1:34" x14ac:dyDescent="0.3">
      <c r="A56" s="171" t="s">
        <v>477</v>
      </c>
      <c r="B56" s="171" t="s">
        <v>518</v>
      </c>
      <c r="C56" s="171"/>
      <c r="D56" s="174"/>
      <c r="E56" s="175"/>
      <c r="F56" s="175"/>
      <c r="G56" s="175"/>
      <c r="H56" s="175"/>
      <c r="I56" s="175"/>
      <c r="J56" s="175"/>
      <c r="K56" s="175"/>
      <c r="L56" s="175"/>
      <c r="M56" s="175"/>
      <c r="N56" s="175"/>
      <c r="O56" s="175"/>
      <c r="P56" s="175"/>
      <c r="Q56" s="175"/>
      <c r="R56" s="175"/>
      <c r="S56" s="171"/>
      <c r="T56" s="174"/>
      <c r="U56" s="175"/>
      <c r="V56" s="175"/>
      <c r="W56" s="175"/>
      <c r="X56" s="175"/>
      <c r="Y56" s="175"/>
      <c r="Z56" s="175"/>
      <c r="AA56" s="175"/>
      <c r="AB56" s="175"/>
      <c r="AC56" s="175"/>
      <c r="AD56" s="175"/>
      <c r="AE56" s="175"/>
      <c r="AF56" s="175"/>
      <c r="AG56" s="175"/>
      <c r="AH56" s="175"/>
    </row>
    <row r="57" spans="1:34" x14ac:dyDescent="0.3">
      <c r="A57" s="171" t="s">
        <v>477</v>
      </c>
      <c r="B57" s="171" t="s">
        <v>1858</v>
      </c>
      <c r="C57" s="171"/>
      <c r="D57" s="174"/>
      <c r="E57" s="175"/>
      <c r="F57" s="175"/>
      <c r="G57" s="175"/>
      <c r="H57" s="175"/>
      <c r="I57" s="175"/>
      <c r="J57" s="175"/>
      <c r="K57" s="175"/>
      <c r="L57" s="175"/>
      <c r="M57" s="175"/>
      <c r="N57" s="175"/>
      <c r="O57" s="175"/>
      <c r="P57" s="175"/>
      <c r="Q57" s="175"/>
      <c r="R57" s="175"/>
      <c r="S57" s="171"/>
      <c r="T57" s="174"/>
      <c r="U57" s="175"/>
      <c r="V57" s="175"/>
      <c r="W57" s="175"/>
      <c r="X57" s="175"/>
      <c r="Y57" s="175"/>
      <c r="Z57" s="175"/>
      <c r="AA57" s="175"/>
      <c r="AB57" s="175"/>
      <c r="AC57" s="175"/>
      <c r="AD57" s="175"/>
      <c r="AE57" s="175"/>
      <c r="AF57" s="175"/>
      <c r="AG57" s="175"/>
      <c r="AH57" s="175"/>
    </row>
    <row r="58" spans="1:34" x14ac:dyDescent="0.3">
      <c r="A58" s="171" t="s">
        <v>477</v>
      </c>
      <c r="B58" s="171" t="s">
        <v>1859</v>
      </c>
      <c r="C58" s="171"/>
      <c r="D58" s="174"/>
      <c r="E58" s="175"/>
      <c r="F58" s="175"/>
      <c r="G58" s="175"/>
      <c r="H58" s="175"/>
      <c r="I58" s="175"/>
      <c r="J58" s="175"/>
      <c r="K58" s="175"/>
      <c r="L58" s="175"/>
      <c r="M58" s="175"/>
      <c r="N58" s="175"/>
      <c r="O58" s="175"/>
      <c r="P58" s="175"/>
      <c r="Q58" s="175"/>
      <c r="R58" s="175"/>
      <c r="S58" s="171"/>
      <c r="T58" s="174"/>
      <c r="U58" s="175"/>
      <c r="V58" s="175"/>
      <c r="W58" s="175"/>
      <c r="X58" s="175"/>
      <c r="Y58" s="175"/>
      <c r="Z58" s="175"/>
      <c r="AA58" s="175"/>
      <c r="AB58" s="175"/>
      <c r="AC58" s="175"/>
      <c r="AD58" s="175"/>
      <c r="AE58" s="175"/>
      <c r="AF58" s="175"/>
      <c r="AG58" s="175"/>
      <c r="AH58" s="175"/>
    </row>
    <row r="59" spans="1:34" x14ac:dyDescent="0.3">
      <c r="A59" s="171" t="s">
        <v>477</v>
      </c>
      <c r="B59" s="171" t="s">
        <v>519</v>
      </c>
      <c r="C59" s="171">
        <v>134813</v>
      </c>
      <c r="D59" s="174">
        <v>44302</v>
      </c>
      <c r="E59" s="175">
        <v>20.54</v>
      </c>
      <c r="F59" s="175">
        <v>0.1072</v>
      </c>
      <c r="G59" s="175">
        <v>0.50890000000000002</v>
      </c>
      <c r="H59" s="175">
        <v>-1.4300999999999999</v>
      </c>
      <c r="I59" s="175">
        <v>-1.5009999999999999</v>
      </c>
      <c r="J59" s="175">
        <v>-1.9009</v>
      </c>
      <c r="K59" s="175">
        <v>1.7284999999999999</v>
      </c>
      <c r="L59" s="175">
        <v>20.1661</v>
      </c>
      <c r="M59" s="175">
        <v>28.318899999999999</v>
      </c>
      <c r="N59" s="175">
        <v>46.181800000000003</v>
      </c>
      <c r="O59" s="175">
        <v>13.133800000000001</v>
      </c>
      <c r="P59" s="175">
        <v>15.405799999999999</v>
      </c>
      <c r="Q59" s="175">
        <v>13.4084</v>
      </c>
      <c r="R59" s="175">
        <v>13.499599999999999</v>
      </c>
      <c r="S59" s="171"/>
      <c r="T59" s="174"/>
      <c r="U59" s="175"/>
      <c r="V59" s="175"/>
      <c r="W59" s="175"/>
      <c r="X59" s="175"/>
      <c r="Y59" s="175"/>
      <c r="Z59" s="175"/>
      <c r="AA59" s="175"/>
      <c r="AB59" s="175"/>
      <c r="AC59" s="175"/>
      <c r="AD59" s="175"/>
      <c r="AE59" s="175"/>
      <c r="AF59" s="175"/>
      <c r="AG59" s="175"/>
      <c r="AH59" s="175"/>
    </row>
    <row r="60" spans="1:34" x14ac:dyDescent="0.3">
      <c r="A60" s="171" t="s">
        <v>477</v>
      </c>
      <c r="B60" s="171" t="s">
        <v>520</v>
      </c>
      <c r="C60" s="171">
        <v>134815</v>
      </c>
      <c r="D60" s="174">
        <v>44302</v>
      </c>
      <c r="E60" s="175">
        <v>18.661000000000001</v>
      </c>
      <c r="F60" s="175">
        <v>0.10730000000000001</v>
      </c>
      <c r="G60" s="175">
        <v>0.51170000000000004</v>
      </c>
      <c r="H60" s="175">
        <v>-1.4419</v>
      </c>
      <c r="I60" s="175">
        <v>-1.5458000000000001</v>
      </c>
      <c r="J60" s="175">
        <v>-2.0059999999999998</v>
      </c>
      <c r="K60" s="175">
        <v>1.3633999999999999</v>
      </c>
      <c r="L60" s="175">
        <v>19.292999999999999</v>
      </c>
      <c r="M60" s="175">
        <v>26.911000000000001</v>
      </c>
      <c r="N60" s="175">
        <v>44.022500000000001</v>
      </c>
      <c r="O60" s="175">
        <v>11.4091</v>
      </c>
      <c r="P60" s="175">
        <v>13.4693</v>
      </c>
      <c r="Q60" s="175">
        <v>11.5223</v>
      </c>
      <c r="R60" s="175">
        <v>11.759399999999999</v>
      </c>
      <c r="S60" s="171"/>
      <c r="T60" s="174"/>
      <c r="U60" s="175"/>
      <c r="V60" s="175"/>
      <c r="W60" s="175"/>
      <c r="X60" s="175"/>
      <c r="Y60" s="175"/>
      <c r="Z60" s="175"/>
      <c r="AA60" s="175"/>
      <c r="AB60" s="175"/>
      <c r="AC60" s="175"/>
      <c r="AD60" s="175"/>
      <c r="AE60" s="175"/>
      <c r="AF60" s="175"/>
      <c r="AG60" s="175"/>
      <c r="AH60" s="175"/>
    </row>
    <row r="61" spans="1:34" x14ac:dyDescent="0.3">
      <c r="A61" s="171" t="s">
        <v>477</v>
      </c>
      <c r="B61" s="171" t="s">
        <v>521</v>
      </c>
      <c r="C61" s="171">
        <v>144681</v>
      </c>
      <c r="D61" s="174">
        <v>44302</v>
      </c>
      <c r="E61" s="175">
        <v>14.308999999999999</v>
      </c>
      <c r="F61" s="175">
        <v>0.36969999999999997</v>
      </c>
      <c r="G61" s="175">
        <v>0.83930000000000005</v>
      </c>
      <c r="H61" s="175">
        <v>-0.92569999999999997</v>
      </c>
      <c r="I61" s="175">
        <v>-0.5373</v>
      </c>
      <c r="J61" s="175">
        <v>-0.75260000000000005</v>
      </c>
      <c r="K61" s="175">
        <v>1.0693999999999999</v>
      </c>
      <c r="L61" s="175">
        <v>17.3475</v>
      </c>
      <c r="M61" s="175">
        <v>25.996099999999998</v>
      </c>
      <c r="N61" s="175">
        <v>39.9495</v>
      </c>
      <c r="O61" s="175"/>
      <c r="P61" s="175"/>
      <c r="Q61" s="175">
        <v>14.842599999999999</v>
      </c>
      <c r="R61" s="175">
        <v>16.6816</v>
      </c>
      <c r="S61" s="171"/>
      <c r="T61" s="174"/>
      <c r="U61" s="175"/>
      <c r="V61" s="175"/>
      <c r="W61" s="175"/>
      <c r="X61" s="175"/>
      <c r="Y61" s="175"/>
      <c r="Z61" s="175"/>
      <c r="AA61" s="175"/>
      <c r="AB61" s="175"/>
      <c r="AC61" s="175"/>
      <c r="AD61" s="175"/>
      <c r="AE61" s="175"/>
      <c r="AF61" s="175"/>
      <c r="AG61" s="175"/>
      <c r="AH61" s="175"/>
    </row>
    <row r="62" spans="1:34" x14ac:dyDescent="0.3">
      <c r="A62" s="171" t="s">
        <v>477</v>
      </c>
      <c r="B62" s="171" t="s">
        <v>522</v>
      </c>
      <c r="C62" s="171">
        <v>144730</v>
      </c>
      <c r="D62" s="174">
        <v>44302</v>
      </c>
      <c r="E62" s="175">
        <v>13.724600000000001</v>
      </c>
      <c r="F62" s="175">
        <v>0.3649</v>
      </c>
      <c r="G62" s="175">
        <v>0.82569999999999999</v>
      </c>
      <c r="H62" s="175">
        <v>-0.95689999999999997</v>
      </c>
      <c r="I62" s="175">
        <v>-0.60260000000000002</v>
      </c>
      <c r="J62" s="175">
        <v>-0.88749999999999996</v>
      </c>
      <c r="K62" s="175">
        <v>0.66600000000000004</v>
      </c>
      <c r="L62" s="175">
        <v>16.413799999999998</v>
      </c>
      <c r="M62" s="175">
        <v>24.415099999999999</v>
      </c>
      <c r="N62" s="175">
        <v>37.565199999999997</v>
      </c>
      <c r="O62" s="175"/>
      <c r="P62" s="175"/>
      <c r="Q62" s="175">
        <v>13.0078</v>
      </c>
      <c r="R62" s="175">
        <v>14.8078</v>
      </c>
      <c r="S62" s="171"/>
      <c r="T62" s="174"/>
      <c r="U62" s="175"/>
      <c r="V62" s="175"/>
      <c r="W62" s="175"/>
      <c r="X62" s="175"/>
      <c r="Y62" s="175"/>
      <c r="Z62" s="175"/>
      <c r="AA62" s="175"/>
      <c r="AB62" s="175"/>
      <c r="AC62" s="175"/>
      <c r="AD62" s="175"/>
      <c r="AE62" s="175"/>
      <c r="AF62" s="175"/>
      <c r="AG62" s="175"/>
      <c r="AH62" s="175"/>
    </row>
    <row r="63" spans="1:34" x14ac:dyDescent="0.3">
      <c r="A63" s="171" t="s">
        <v>477</v>
      </c>
      <c r="B63" s="171" t="s">
        <v>523</v>
      </c>
      <c r="C63" s="171">
        <v>112936</v>
      </c>
      <c r="D63" s="174">
        <v>44302</v>
      </c>
      <c r="E63" s="175">
        <v>56.630299999999998</v>
      </c>
      <c r="F63" s="175">
        <v>-2.7699999999999999E-2</v>
      </c>
      <c r="G63" s="175">
        <v>0.18010000000000001</v>
      </c>
      <c r="H63" s="175">
        <v>-1.7434000000000001</v>
      </c>
      <c r="I63" s="175">
        <v>-0.97519999999999996</v>
      </c>
      <c r="J63" s="175">
        <v>-0.70069999999999999</v>
      </c>
      <c r="K63" s="175">
        <v>5.6618000000000004</v>
      </c>
      <c r="L63" s="175">
        <v>27.1371</v>
      </c>
      <c r="M63" s="175">
        <v>34.155000000000001</v>
      </c>
      <c r="N63" s="175">
        <v>52.305700000000002</v>
      </c>
      <c r="O63" s="175">
        <v>1.1201000000000001</v>
      </c>
      <c r="P63" s="175">
        <v>7.2077999999999998</v>
      </c>
      <c r="Q63" s="175">
        <v>11.5527</v>
      </c>
      <c r="R63" s="175">
        <v>0.95509999999999995</v>
      </c>
      <c r="S63" s="171"/>
      <c r="T63" s="174"/>
      <c r="U63" s="175"/>
      <c r="V63" s="175"/>
      <c r="W63" s="175"/>
      <c r="X63" s="175"/>
      <c r="Y63" s="175"/>
      <c r="Z63" s="175"/>
      <c r="AA63" s="175"/>
      <c r="AB63" s="175"/>
      <c r="AC63" s="175"/>
      <c r="AD63" s="175"/>
      <c r="AE63" s="175"/>
      <c r="AF63" s="175"/>
      <c r="AG63" s="175"/>
      <c r="AH63" s="175"/>
    </row>
    <row r="64" spans="1:34" x14ac:dyDescent="0.3">
      <c r="A64" s="171" t="s">
        <v>477</v>
      </c>
      <c r="B64" s="171" t="s">
        <v>524</v>
      </c>
      <c r="C64" s="171">
        <v>118794</v>
      </c>
      <c r="D64" s="174">
        <v>44302</v>
      </c>
      <c r="E64" s="175">
        <v>61.7181</v>
      </c>
      <c r="F64" s="175">
        <v>-2.5399999999999999E-2</v>
      </c>
      <c r="G64" s="175">
        <v>0.187</v>
      </c>
      <c r="H64" s="175">
        <v>-1.7276</v>
      </c>
      <c r="I64" s="175">
        <v>-0.9405</v>
      </c>
      <c r="J64" s="175">
        <v>-0.62939999999999996</v>
      </c>
      <c r="K64" s="175">
        <v>5.8871000000000002</v>
      </c>
      <c r="L64" s="175">
        <v>27.651</v>
      </c>
      <c r="M64" s="175">
        <v>34.953699999999998</v>
      </c>
      <c r="N64" s="175">
        <v>53.505800000000001</v>
      </c>
      <c r="O64" s="175">
        <v>2.0206</v>
      </c>
      <c r="P64" s="175">
        <v>8.4483999999999995</v>
      </c>
      <c r="Q64" s="175">
        <v>11.097099999999999</v>
      </c>
      <c r="R64" s="175">
        <v>1.7282999999999999</v>
      </c>
      <c r="S64" s="171"/>
      <c r="T64" s="174"/>
      <c r="U64" s="175"/>
      <c r="V64" s="175"/>
      <c r="W64" s="175"/>
      <c r="X64" s="175"/>
      <c r="Y64" s="175"/>
      <c r="Z64" s="175"/>
      <c r="AA64" s="175"/>
      <c r="AB64" s="175"/>
      <c r="AC64" s="175"/>
      <c r="AD64" s="175"/>
      <c r="AE64" s="175"/>
      <c r="AF64" s="175"/>
      <c r="AG64" s="175"/>
      <c r="AH64" s="175"/>
    </row>
    <row r="65" spans="1:34" x14ac:dyDescent="0.3">
      <c r="A65" s="171" t="s">
        <v>477</v>
      </c>
      <c r="B65" s="171" t="s">
        <v>525</v>
      </c>
      <c r="C65" s="171">
        <v>147685</v>
      </c>
      <c r="D65" s="174">
        <v>44302</v>
      </c>
      <c r="E65" s="175">
        <v>5.1799999999999999E-2</v>
      </c>
      <c r="F65" s="175">
        <v>0</v>
      </c>
      <c r="G65" s="175">
        <v>0</v>
      </c>
      <c r="H65" s="175">
        <v>0</v>
      </c>
      <c r="I65" s="175">
        <v>0</v>
      </c>
      <c r="J65" s="175">
        <v>0</v>
      </c>
      <c r="K65" s="175">
        <v>0</v>
      </c>
      <c r="L65" s="175">
        <v>0</v>
      </c>
      <c r="M65" s="175">
        <v>0</v>
      </c>
      <c r="N65" s="175">
        <v>0</v>
      </c>
      <c r="O65" s="175"/>
      <c r="P65" s="175"/>
      <c r="Q65" s="175">
        <v>0</v>
      </c>
      <c r="R65" s="175"/>
      <c r="S65" s="171"/>
      <c r="T65" s="174"/>
      <c r="U65" s="175"/>
      <c r="V65" s="175"/>
      <c r="W65" s="175"/>
      <c r="X65" s="175"/>
      <c r="Y65" s="175"/>
      <c r="Z65" s="175"/>
      <c r="AA65" s="175"/>
      <c r="AB65" s="175"/>
      <c r="AC65" s="175"/>
      <c r="AD65" s="175"/>
      <c r="AE65" s="175"/>
      <c r="AF65" s="175"/>
      <c r="AG65" s="175"/>
      <c r="AH65" s="175"/>
    </row>
    <row r="66" spans="1:34" x14ac:dyDescent="0.3">
      <c r="A66" s="171" t="s">
        <v>477</v>
      </c>
      <c r="B66" s="171" t="s">
        <v>526</v>
      </c>
      <c r="C66" s="171">
        <v>147689</v>
      </c>
      <c r="D66" s="174">
        <v>44302</v>
      </c>
      <c r="E66" s="175">
        <v>5.5800000000000002E-2</v>
      </c>
      <c r="F66" s="175">
        <v>0</v>
      </c>
      <c r="G66" s="175">
        <v>0</v>
      </c>
      <c r="H66" s="175">
        <v>0</v>
      </c>
      <c r="I66" s="175">
        <v>0</v>
      </c>
      <c r="J66" s="175">
        <v>0</v>
      </c>
      <c r="K66" s="175">
        <v>0</v>
      </c>
      <c r="L66" s="175">
        <v>0</v>
      </c>
      <c r="M66" s="175">
        <v>0</v>
      </c>
      <c r="N66" s="175">
        <v>0</v>
      </c>
      <c r="O66" s="175"/>
      <c r="P66" s="175"/>
      <c r="Q66" s="175">
        <v>0</v>
      </c>
      <c r="R66" s="175"/>
      <c r="S66" s="171"/>
      <c r="T66" s="174"/>
      <c r="U66" s="175"/>
      <c r="V66" s="175"/>
      <c r="W66" s="175"/>
      <c r="X66" s="175"/>
      <c r="Y66" s="175"/>
      <c r="Z66" s="175"/>
      <c r="AA66" s="175"/>
      <c r="AB66" s="175"/>
      <c r="AC66" s="175"/>
      <c r="AD66" s="175"/>
      <c r="AE66" s="175"/>
      <c r="AF66" s="175"/>
      <c r="AG66" s="175"/>
      <c r="AH66" s="175"/>
    </row>
    <row r="67" spans="1:34" x14ac:dyDescent="0.3">
      <c r="A67" s="171" t="s">
        <v>477</v>
      </c>
      <c r="B67" s="171" t="s">
        <v>527</v>
      </c>
      <c r="C67" s="171">
        <v>148271</v>
      </c>
      <c r="D67" s="174"/>
      <c r="E67" s="175"/>
      <c r="F67" s="175"/>
      <c r="G67" s="175"/>
      <c r="H67" s="175"/>
      <c r="I67" s="175"/>
      <c r="J67" s="175"/>
      <c r="K67" s="175"/>
      <c r="L67" s="175"/>
      <c r="M67" s="175"/>
      <c r="N67" s="175"/>
      <c r="O67" s="175"/>
      <c r="P67" s="175"/>
      <c r="Q67" s="175"/>
      <c r="R67" s="175"/>
      <c r="S67" s="171"/>
      <c r="T67" s="174"/>
      <c r="U67" s="175"/>
      <c r="V67" s="175"/>
      <c r="W67" s="175"/>
      <c r="X67" s="175"/>
      <c r="Y67" s="175"/>
      <c r="Z67" s="175"/>
      <c r="AA67" s="175"/>
      <c r="AB67" s="175"/>
      <c r="AC67" s="175"/>
      <c r="AD67" s="175"/>
      <c r="AE67" s="175"/>
      <c r="AF67" s="175"/>
      <c r="AG67" s="175"/>
      <c r="AH67" s="175"/>
    </row>
    <row r="68" spans="1:34" x14ac:dyDescent="0.3">
      <c r="A68" s="171" t="s">
        <v>477</v>
      </c>
      <c r="B68" s="171" t="s">
        <v>528</v>
      </c>
      <c r="C68" s="171">
        <v>148265</v>
      </c>
      <c r="D68" s="174"/>
      <c r="E68" s="175"/>
      <c r="F68" s="175"/>
      <c r="G68" s="175"/>
      <c r="H68" s="175"/>
      <c r="I68" s="175"/>
      <c r="J68" s="175"/>
      <c r="K68" s="175"/>
      <c r="L68" s="175"/>
      <c r="M68" s="175"/>
      <c r="N68" s="175"/>
      <c r="O68" s="175"/>
      <c r="P68" s="175"/>
      <c r="Q68" s="175"/>
      <c r="R68" s="175"/>
      <c r="S68" s="171"/>
      <c r="T68" s="174"/>
      <c r="U68" s="175"/>
      <c r="V68" s="175"/>
      <c r="W68" s="175"/>
      <c r="X68" s="175"/>
      <c r="Y68" s="175"/>
      <c r="Z68" s="175"/>
      <c r="AA68" s="175"/>
      <c r="AB68" s="175"/>
      <c r="AC68" s="175"/>
      <c r="AD68" s="175"/>
      <c r="AE68" s="175"/>
      <c r="AF68" s="175"/>
      <c r="AG68" s="175"/>
      <c r="AH68" s="175"/>
    </row>
    <row r="69" spans="1:34" x14ac:dyDescent="0.3">
      <c r="A69" s="171" t="s">
        <v>477</v>
      </c>
      <c r="B69" s="171" t="s">
        <v>529</v>
      </c>
      <c r="C69" s="171">
        <v>138382</v>
      </c>
      <c r="D69" s="174">
        <v>44302</v>
      </c>
      <c r="E69" s="175">
        <v>83.7</v>
      </c>
      <c r="F69" s="175">
        <v>0.56469999999999998</v>
      </c>
      <c r="G69" s="175">
        <v>1.0747</v>
      </c>
      <c r="H69" s="175">
        <v>-1.5178</v>
      </c>
      <c r="I69" s="175">
        <v>0.22750000000000001</v>
      </c>
      <c r="J69" s="175">
        <v>-7.1599999999999997E-2</v>
      </c>
      <c r="K69" s="175">
        <v>2.6741999999999999</v>
      </c>
      <c r="L69" s="175">
        <v>19.828199999999999</v>
      </c>
      <c r="M69" s="175">
        <v>29.707100000000001</v>
      </c>
      <c r="N69" s="175">
        <v>48.985399999999998</v>
      </c>
      <c r="O69" s="175">
        <v>7.5808</v>
      </c>
      <c r="P69" s="175">
        <v>9.0351999999999997</v>
      </c>
      <c r="Q69" s="175">
        <v>13.1435</v>
      </c>
      <c r="R69" s="175">
        <v>10.387600000000001</v>
      </c>
      <c r="S69" s="171"/>
      <c r="T69" s="174"/>
      <c r="U69" s="175"/>
      <c r="V69" s="175"/>
      <c r="W69" s="175"/>
      <c r="X69" s="175"/>
      <c r="Y69" s="175"/>
      <c r="Z69" s="175"/>
      <c r="AA69" s="175"/>
      <c r="AB69" s="175"/>
      <c r="AC69" s="175"/>
      <c r="AD69" s="175"/>
      <c r="AE69" s="175"/>
      <c r="AF69" s="175"/>
      <c r="AG69" s="175"/>
      <c r="AH69" s="175"/>
    </row>
    <row r="70" spans="1:34" x14ac:dyDescent="0.3">
      <c r="A70" s="171" t="s">
        <v>477</v>
      </c>
      <c r="B70" s="171" t="s">
        <v>530</v>
      </c>
      <c r="C70" s="171">
        <v>138386</v>
      </c>
      <c r="D70" s="174">
        <v>44302</v>
      </c>
      <c r="E70" s="175">
        <v>93.28</v>
      </c>
      <c r="F70" s="175">
        <v>0.57140000000000002</v>
      </c>
      <c r="G70" s="175">
        <v>1.0946</v>
      </c>
      <c r="H70" s="175">
        <v>-1.4786999999999999</v>
      </c>
      <c r="I70" s="175">
        <v>0.30109999999999998</v>
      </c>
      <c r="J70" s="175">
        <v>6.4399999999999999E-2</v>
      </c>
      <c r="K70" s="175">
        <v>3.0945999999999998</v>
      </c>
      <c r="L70" s="175">
        <v>20.797699999999999</v>
      </c>
      <c r="M70" s="175">
        <v>31.3063</v>
      </c>
      <c r="N70" s="175">
        <v>51.428600000000003</v>
      </c>
      <c r="O70" s="175">
        <v>9.234</v>
      </c>
      <c r="P70" s="175">
        <v>10.6562</v>
      </c>
      <c r="Q70" s="175">
        <v>11.8429</v>
      </c>
      <c r="R70" s="175">
        <v>12.180300000000001</v>
      </c>
      <c r="S70" s="171"/>
      <c r="T70" s="174"/>
      <c r="U70" s="175"/>
      <c r="V70" s="175"/>
      <c r="W70" s="175"/>
      <c r="X70" s="175"/>
      <c r="Y70" s="175"/>
      <c r="Z70" s="175"/>
      <c r="AA70" s="175"/>
      <c r="AB70" s="175"/>
      <c r="AC70" s="175"/>
      <c r="AD70" s="175"/>
      <c r="AE70" s="175"/>
      <c r="AF70" s="175"/>
      <c r="AG70" s="175"/>
      <c r="AH70" s="175"/>
    </row>
    <row r="71" spans="1:34" x14ac:dyDescent="0.3">
      <c r="A71" s="171" t="s">
        <v>477</v>
      </c>
      <c r="B71" s="171" t="s">
        <v>531</v>
      </c>
      <c r="C71" s="171">
        <v>101265</v>
      </c>
      <c r="D71" s="174">
        <v>44302</v>
      </c>
      <c r="E71" s="175">
        <v>93.96</v>
      </c>
      <c r="F71" s="175">
        <v>0.50270000000000004</v>
      </c>
      <c r="G71" s="175">
        <v>0.84789999999999999</v>
      </c>
      <c r="H71" s="175">
        <v>-1.1155999999999999</v>
      </c>
      <c r="I71" s="175">
        <v>-0.92789999999999995</v>
      </c>
      <c r="J71" s="175">
        <v>-1.0739000000000001</v>
      </c>
      <c r="K71" s="175">
        <v>2.5205000000000002</v>
      </c>
      <c r="L71" s="175">
        <v>20.724699999999999</v>
      </c>
      <c r="M71" s="175">
        <v>29.065899999999999</v>
      </c>
      <c r="N71" s="175">
        <v>45.291499999999999</v>
      </c>
      <c r="O71" s="175">
        <v>7.1702000000000004</v>
      </c>
      <c r="P71" s="175">
        <v>13.2943</v>
      </c>
      <c r="Q71" s="175">
        <v>11.1081</v>
      </c>
      <c r="R71" s="175">
        <v>9.4192999999999998</v>
      </c>
      <c r="S71" s="171"/>
      <c r="T71" s="174"/>
      <c r="U71" s="175"/>
      <c r="V71" s="175"/>
      <c r="W71" s="175"/>
      <c r="X71" s="175"/>
      <c r="Y71" s="175"/>
      <c r="Z71" s="175"/>
      <c r="AA71" s="175"/>
      <c r="AB71" s="175"/>
      <c r="AC71" s="175"/>
      <c r="AD71" s="175"/>
      <c r="AE71" s="175"/>
      <c r="AF71" s="175"/>
      <c r="AG71" s="175"/>
      <c r="AH71" s="175"/>
    </row>
    <row r="72" spans="1:34" x14ac:dyDescent="0.3">
      <c r="A72" s="171" t="s">
        <v>477</v>
      </c>
      <c r="B72" s="171" t="s">
        <v>532</v>
      </c>
      <c r="C72" s="171">
        <v>119484</v>
      </c>
      <c r="D72" s="174">
        <v>44302</v>
      </c>
      <c r="E72" s="175">
        <v>102.4</v>
      </c>
      <c r="F72" s="175">
        <v>0.50049999999999994</v>
      </c>
      <c r="G72" s="175">
        <v>0.84699999999999998</v>
      </c>
      <c r="H72" s="175">
        <v>-1.101</v>
      </c>
      <c r="I72" s="175">
        <v>-0.88080000000000003</v>
      </c>
      <c r="J72" s="175">
        <v>-0.96709999999999996</v>
      </c>
      <c r="K72" s="175">
        <v>2.8319000000000001</v>
      </c>
      <c r="L72" s="175">
        <v>21.456499999999998</v>
      </c>
      <c r="M72" s="175">
        <v>30.2468</v>
      </c>
      <c r="N72" s="175">
        <v>47.084200000000003</v>
      </c>
      <c r="O72" s="175">
        <v>8.4288000000000007</v>
      </c>
      <c r="P72" s="175">
        <v>14.6479</v>
      </c>
      <c r="Q72" s="175">
        <v>14.0457</v>
      </c>
      <c r="R72" s="175">
        <v>10.7715</v>
      </c>
      <c r="S72" s="171"/>
      <c r="T72" s="174"/>
      <c r="U72" s="175"/>
      <c r="V72" s="175"/>
      <c r="W72" s="175"/>
      <c r="X72" s="175"/>
      <c r="Y72" s="175"/>
      <c r="Z72" s="175"/>
      <c r="AA72" s="175"/>
      <c r="AB72" s="175"/>
      <c r="AC72" s="175"/>
      <c r="AD72" s="175"/>
      <c r="AE72" s="175"/>
      <c r="AF72" s="175"/>
      <c r="AG72" s="175"/>
      <c r="AH72" s="175"/>
    </row>
    <row r="73" spans="1:34" x14ac:dyDescent="0.3">
      <c r="A73" s="171" t="s">
        <v>477</v>
      </c>
      <c r="B73" s="171" t="s">
        <v>533</v>
      </c>
      <c r="C73" s="171">
        <v>101070</v>
      </c>
      <c r="D73" s="174">
        <v>44302</v>
      </c>
      <c r="E73" s="175">
        <v>217.92789999999999</v>
      </c>
      <c r="F73" s="175">
        <v>1.2137</v>
      </c>
      <c r="G73" s="175">
        <v>1.2118</v>
      </c>
      <c r="H73" s="175">
        <v>-1.0746</v>
      </c>
      <c r="I73" s="175">
        <v>3.2160000000000002</v>
      </c>
      <c r="J73" s="175">
        <v>5.7545000000000002</v>
      </c>
      <c r="K73" s="175">
        <v>7.8265000000000002</v>
      </c>
      <c r="L73" s="175">
        <v>37.488500000000002</v>
      </c>
      <c r="M73" s="175">
        <v>56.751300000000001</v>
      </c>
      <c r="N73" s="175">
        <v>82.662400000000005</v>
      </c>
      <c r="O73" s="175">
        <v>18.8048</v>
      </c>
      <c r="P73" s="175">
        <v>16.4071</v>
      </c>
      <c r="Q73" s="175">
        <v>16.579899999999999</v>
      </c>
      <c r="R73" s="175">
        <v>25.293299999999999</v>
      </c>
      <c r="S73" s="171"/>
      <c r="T73" s="174"/>
      <c r="U73" s="175"/>
      <c r="V73" s="175"/>
      <c r="W73" s="175"/>
      <c r="X73" s="175"/>
      <c r="Y73" s="175"/>
      <c r="Z73" s="175"/>
      <c r="AA73" s="175"/>
      <c r="AB73" s="175"/>
      <c r="AC73" s="175"/>
      <c r="AD73" s="175"/>
      <c r="AE73" s="175"/>
      <c r="AF73" s="175"/>
      <c r="AG73" s="175"/>
      <c r="AH73" s="175"/>
    </row>
    <row r="74" spans="1:34" x14ac:dyDescent="0.3">
      <c r="A74" s="171" t="s">
        <v>477</v>
      </c>
      <c r="B74" s="171" t="s">
        <v>534</v>
      </c>
      <c r="C74" s="171">
        <v>120819</v>
      </c>
      <c r="D74" s="174">
        <v>44302</v>
      </c>
      <c r="E74" s="175">
        <v>225.3544</v>
      </c>
      <c r="F74" s="175">
        <v>1.2138</v>
      </c>
      <c r="G74" s="175">
        <v>1.2051000000000001</v>
      </c>
      <c r="H74" s="175">
        <v>-1.08</v>
      </c>
      <c r="I74" s="175">
        <v>3.2006999999999999</v>
      </c>
      <c r="J74" s="175">
        <v>5.7415000000000003</v>
      </c>
      <c r="K74" s="175">
        <v>7.8415999999999997</v>
      </c>
      <c r="L74" s="175">
        <v>37.57</v>
      </c>
      <c r="M74" s="175">
        <v>56.92</v>
      </c>
      <c r="N74" s="175">
        <v>83.670299999999997</v>
      </c>
      <c r="O74" s="175">
        <v>19.876100000000001</v>
      </c>
      <c r="P74" s="175">
        <v>17.094100000000001</v>
      </c>
      <c r="Q74" s="175">
        <v>16.5366</v>
      </c>
      <c r="R74" s="175">
        <v>26.605799999999999</v>
      </c>
      <c r="S74" s="171"/>
      <c r="T74" s="174"/>
      <c r="U74" s="175"/>
      <c r="V74" s="175"/>
      <c r="W74" s="175"/>
      <c r="X74" s="175"/>
      <c r="Y74" s="175"/>
      <c r="Z74" s="175"/>
      <c r="AA74" s="175"/>
      <c r="AB74" s="175"/>
      <c r="AC74" s="175"/>
      <c r="AD74" s="175"/>
      <c r="AE74" s="175"/>
      <c r="AF74" s="175"/>
      <c r="AG74" s="175"/>
      <c r="AH74" s="175"/>
    </row>
    <row r="75" spans="1:34" x14ac:dyDescent="0.3">
      <c r="A75" s="171" t="s">
        <v>477</v>
      </c>
      <c r="B75" s="171" t="s">
        <v>1860</v>
      </c>
      <c r="C75" s="171">
        <v>119609</v>
      </c>
      <c r="D75" s="174">
        <v>44302</v>
      </c>
      <c r="E75" s="175">
        <v>184.94630000000001</v>
      </c>
      <c r="F75" s="175">
        <v>0.37669999999999998</v>
      </c>
      <c r="G75" s="175">
        <v>0.68879999999999997</v>
      </c>
      <c r="H75" s="175">
        <v>-1.0660000000000001</v>
      </c>
      <c r="I75" s="175">
        <v>-0.83809999999999996</v>
      </c>
      <c r="J75" s="175">
        <v>-1.2751999999999999</v>
      </c>
      <c r="K75" s="175">
        <v>2.2223999999999999</v>
      </c>
      <c r="L75" s="175">
        <v>22.6633</v>
      </c>
      <c r="M75" s="175">
        <v>28.002099999999999</v>
      </c>
      <c r="N75" s="175">
        <v>41.173499999999997</v>
      </c>
      <c r="O75" s="175">
        <v>11.6586</v>
      </c>
      <c r="P75" s="175">
        <v>13.337199999999999</v>
      </c>
      <c r="Q75" s="175">
        <v>15.317600000000001</v>
      </c>
      <c r="R75" s="175">
        <v>13.592499999999999</v>
      </c>
      <c r="S75" s="171"/>
      <c r="T75" s="174"/>
      <c r="U75" s="175"/>
      <c r="V75" s="175"/>
      <c r="W75" s="175"/>
      <c r="X75" s="175"/>
      <c r="Y75" s="175"/>
      <c r="Z75" s="175"/>
      <c r="AA75" s="175"/>
      <c r="AB75" s="175"/>
      <c r="AC75" s="175"/>
      <c r="AD75" s="175"/>
      <c r="AE75" s="175"/>
      <c r="AF75" s="175"/>
      <c r="AG75" s="175"/>
      <c r="AH75" s="175"/>
    </row>
    <row r="76" spans="1:34" x14ac:dyDescent="0.3">
      <c r="A76" s="171" t="s">
        <v>477</v>
      </c>
      <c r="B76" s="171" t="s">
        <v>1998</v>
      </c>
      <c r="C76" s="171">
        <v>119604</v>
      </c>
      <c r="D76" s="174">
        <v>44302</v>
      </c>
      <c r="E76" s="175">
        <v>82.267460028327307</v>
      </c>
      <c r="F76" s="175">
        <v>0.37669999999999998</v>
      </c>
      <c r="G76" s="175">
        <v>0.68879999999999997</v>
      </c>
      <c r="H76" s="175">
        <v>-1.0660000000000001</v>
      </c>
      <c r="I76" s="175">
        <v>-0.83809999999999996</v>
      </c>
      <c r="J76" s="175">
        <v>-1.2753000000000001</v>
      </c>
      <c r="K76" s="175">
        <v>2.222</v>
      </c>
      <c r="L76" s="175">
        <v>22.663599999999999</v>
      </c>
      <c r="M76" s="175">
        <v>28.001000000000001</v>
      </c>
      <c r="N76" s="175">
        <v>41.169800000000002</v>
      </c>
      <c r="O76" s="175">
        <v>11.3878</v>
      </c>
      <c r="P76" s="175">
        <v>13.169</v>
      </c>
      <c r="Q76" s="175">
        <v>15.2134</v>
      </c>
      <c r="R76" s="175">
        <v>13.395</v>
      </c>
      <c r="S76" s="171"/>
      <c r="T76" s="174"/>
      <c r="U76" s="175"/>
      <c r="V76" s="175"/>
      <c r="W76" s="175"/>
      <c r="X76" s="175"/>
      <c r="Y76" s="175"/>
      <c r="Z76" s="175"/>
      <c r="AA76" s="175"/>
      <c r="AB76" s="175"/>
      <c r="AC76" s="175"/>
      <c r="AD76" s="175"/>
      <c r="AE76" s="175"/>
      <c r="AF76" s="175"/>
      <c r="AG76" s="175"/>
      <c r="AH76" s="175"/>
    </row>
    <row r="77" spans="1:34" x14ac:dyDescent="0.3">
      <c r="A77" s="171" t="s">
        <v>477</v>
      </c>
      <c r="B77" s="171" t="s">
        <v>1861</v>
      </c>
      <c r="C77" s="171">
        <v>102885</v>
      </c>
      <c r="D77" s="174">
        <v>44302</v>
      </c>
      <c r="E77" s="175">
        <v>409.49835828148099</v>
      </c>
      <c r="F77" s="175">
        <v>0.37469999999999998</v>
      </c>
      <c r="G77" s="175">
        <v>0.68279999999999996</v>
      </c>
      <c r="H77" s="175">
        <v>-1.0797000000000001</v>
      </c>
      <c r="I77" s="175">
        <v>-0.86760000000000004</v>
      </c>
      <c r="J77" s="175">
        <v>-1.3357000000000001</v>
      </c>
      <c r="K77" s="175">
        <v>2.0384000000000002</v>
      </c>
      <c r="L77" s="175">
        <v>22.238</v>
      </c>
      <c r="M77" s="175">
        <v>27.358599999999999</v>
      </c>
      <c r="N77" s="175">
        <v>40.219200000000001</v>
      </c>
      <c r="O77" s="175">
        <v>10.8513</v>
      </c>
      <c r="P77" s="175">
        <v>12.344099999999999</v>
      </c>
      <c r="Q77" s="175">
        <v>15.780099999999999</v>
      </c>
      <c r="R77" s="175">
        <v>12.864699999999999</v>
      </c>
      <c r="S77" s="171"/>
      <c r="T77" s="174"/>
      <c r="U77" s="175"/>
      <c r="V77" s="175"/>
      <c r="W77" s="175"/>
      <c r="X77" s="175"/>
      <c r="Y77" s="175"/>
      <c r="Z77" s="175"/>
      <c r="AA77" s="175"/>
      <c r="AB77" s="175"/>
      <c r="AC77" s="175"/>
      <c r="AD77" s="175"/>
      <c r="AE77" s="175"/>
      <c r="AF77" s="175"/>
      <c r="AG77" s="175"/>
      <c r="AH77" s="175"/>
    </row>
    <row r="78" spans="1:34" x14ac:dyDescent="0.3">
      <c r="A78" s="171" t="s">
        <v>477</v>
      </c>
      <c r="B78" s="171" t="s">
        <v>1999</v>
      </c>
      <c r="C78" s="171">
        <v>101551</v>
      </c>
      <c r="D78" s="174">
        <v>44302</v>
      </c>
      <c r="E78" s="175">
        <v>370.06688093552998</v>
      </c>
      <c r="F78" s="175">
        <v>0.37480000000000002</v>
      </c>
      <c r="G78" s="175">
        <v>0.68269999999999997</v>
      </c>
      <c r="H78" s="175">
        <v>-1.0797000000000001</v>
      </c>
      <c r="I78" s="175">
        <v>-0.86739999999999995</v>
      </c>
      <c r="J78" s="175">
        <v>-1.3357000000000001</v>
      </c>
      <c r="K78" s="175">
        <v>2.0387</v>
      </c>
      <c r="L78" s="175">
        <v>22.2393</v>
      </c>
      <c r="M78" s="175">
        <v>27.360199999999999</v>
      </c>
      <c r="N78" s="175">
        <v>40.221299999999999</v>
      </c>
      <c r="O78" s="175">
        <v>10.582700000000001</v>
      </c>
      <c r="P78" s="175">
        <v>12.1798</v>
      </c>
      <c r="Q78" s="175">
        <v>15.335699999999999</v>
      </c>
      <c r="R78" s="175">
        <v>12.6722</v>
      </c>
      <c r="S78" s="171"/>
      <c r="T78" s="174"/>
      <c r="U78" s="175"/>
      <c r="V78" s="175"/>
      <c r="W78" s="175"/>
      <c r="X78" s="175"/>
      <c r="Y78" s="175"/>
      <c r="Z78" s="175"/>
      <c r="AA78" s="175"/>
      <c r="AB78" s="175"/>
      <c r="AC78" s="175"/>
      <c r="AD78" s="175"/>
      <c r="AE78" s="175"/>
      <c r="AF78" s="175"/>
      <c r="AG78" s="175"/>
      <c r="AH78" s="175"/>
    </row>
    <row r="79" spans="1:34" x14ac:dyDescent="0.3">
      <c r="A79" s="171" t="s">
        <v>477</v>
      </c>
      <c r="B79" s="171" t="s">
        <v>535</v>
      </c>
      <c r="C79" s="171">
        <v>125711</v>
      </c>
      <c r="D79" s="174">
        <v>44302</v>
      </c>
      <c r="E79" s="175">
        <v>21.790500000000002</v>
      </c>
      <c r="F79" s="175">
        <v>0.36020000000000002</v>
      </c>
      <c r="G79" s="175">
        <v>0.87590000000000001</v>
      </c>
      <c r="H79" s="175">
        <v>-0.98919999999999997</v>
      </c>
      <c r="I79" s="175">
        <v>-0.2248</v>
      </c>
      <c r="J79" s="175">
        <v>0.31119999999999998</v>
      </c>
      <c r="K79" s="175">
        <v>0.46100000000000002</v>
      </c>
      <c r="L79" s="175">
        <v>17.654800000000002</v>
      </c>
      <c r="M79" s="175">
        <v>24.401299999999999</v>
      </c>
      <c r="N79" s="175">
        <v>39.593200000000003</v>
      </c>
      <c r="O79" s="175">
        <v>9.5214999999999996</v>
      </c>
      <c r="P79" s="175">
        <v>11.210599999999999</v>
      </c>
      <c r="Q79" s="175">
        <v>11.1646</v>
      </c>
      <c r="R79" s="175">
        <v>11.215999999999999</v>
      </c>
      <c r="S79" s="171"/>
      <c r="T79" s="174"/>
      <c r="U79" s="175"/>
      <c r="V79" s="175"/>
      <c r="W79" s="175"/>
      <c r="X79" s="175"/>
      <c r="Y79" s="175"/>
      <c r="Z79" s="175"/>
      <c r="AA79" s="175"/>
      <c r="AB79" s="175"/>
      <c r="AC79" s="175"/>
      <c r="AD79" s="175"/>
      <c r="AE79" s="175"/>
      <c r="AF79" s="175"/>
      <c r="AG79" s="175"/>
      <c r="AH79" s="175"/>
    </row>
    <row r="80" spans="1:34" x14ac:dyDescent="0.3">
      <c r="A80" s="171" t="s">
        <v>477</v>
      </c>
      <c r="B80" s="171" t="s">
        <v>536</v>
      </c>
      <c r="C80" s="171">
        <v>125713</v>
      </c>
      <c r="D80" s="174">
        <v>44302</v>
      </c>
      <c r="E80" s="175">
        <v>20.3689</v>
      </c>
      <c r="F80" s="175">
        <v>0.35620000000000002</v>
      </c>
      <c r="G80" s="175">
        <v>0.86360000000000003</v>
      </c>
      <c r="H80" s="175">
        <v>-1.0176000000000001</v>
      </c>
      <c r="I80" s="175">
        <v>-0.28639999999999999</v>
      </c>
      <c r="J80" s="175">
        <v>0.1825</v>
      </c>
      <c r="K80" s="175">
        <v>8.5000000000000006E-2</v>
      </c>
      <c r="L80" s="175">
        <v>16.7774</v>
      </c>
      <c r="M80" s="175">
        <v>22.994700000000002</v>
      </c>
      <c r="N80" s="175">
        <v>37.487400000000001</v>
      </c>
      <c r="O80" s="175">
        <v>8.0233000000000008</v>
      </c>
      <c r="P80" s="175">
        <v>10.0182</v>
      </c>
      <c r="Q80" s="175">
        <v>10.1525</v>
      </c>
      <c r="R80" s="175">
        <v>9.5458999999999996</v>
      </c>
      <c r="S80" s="171"/>
      <c r="T80" s="174"/>
      <c r="U80" s="175"/>
      <c r="V80" s="175"/>
      <c r="W80" s="175"/>
      <c r="X80" s="175"/>
      <c r="Y80" s="175"/>
      <c r="Z80" s="175"/>
      <c r="AA80" s="175"/>
      <c r="AB80" s="175"/>
      <c r="AC80" s="175"/>
      <c r="AD80" s="175"/>
      <c r="AE80" s="175"/>
      <c r="AF80" s="175"/>
      <c r="AG80" s="175"/>
      <c r="AH80" s="175"/>
    </row>
    <row r="81" spans="1:34" x14ac:dyDescent="0.3">
      <c r="A81" s="171" t="s">
        <v>477</v>
      </c>
      <c r="B81" s="171" t="s">
        <v>537</v>
      </c>
      <c r="C81" s="171">
        <v>100617</v>
      </c>
      <c r="D81" s="174">
        <v>44302</v>
      </c>
      <c r="E81" s="175">
        <v>111.8023</v>
      </c>
      <c r="F81" s="175">
        <v>0.53469999999999995</v>
      </c>
      <c r="G81" s="175">
        <v>1.0677000000000001</v>
      </c>
      <c r="H81" s="175">
        <v>-1.3662000000000001</v>
      </c>
      <c r="I81" s="175">
        <v>-1.0818000000000001</v>
      </c>
      <c r="J81" s="175">
        <v>-1.6836</v>
      </c>
      <c r="K81" s="175">
        <v>1.4905999999999999</v>
      </c>
      <c r="L81" s="175">
        <v>19.691800000000001</v>
      </c>
      <c r="M81" s="175">
        <v>25.376999999999999</v>
      </c>
      <c r="N81" s="175">
        <v>39.558500000000002</v>
      </c>
      <c r="O81" s="175">
        <v>9.6082999999999998</v>
      </c>
      <c r="P81" s="175">
        <v>12.536199999999999</v>
      </c>
      <c r="Q81" s="175">
        <v>12.276</v>
      </c>
      <c r="R81" s="175">
        <v>11.0426</v>
      </c>
      <c r="S81" s="171"/>
      <c r="T81" s="174"/>
      <c r="U81" s="175"/>
      <c r="V81" s="175"/>
      <c r="W81" s="175"/>
      <c r="X81" s="175"/>
      <c r="Y81" s="175"/>
      <c r="Z81" s="175"/>
      <c r="AA81" s="175"/>
      <c r="AB81" s="175"/>
      <c r="AC81" s="175"/>
      <c r="AD81" s="175"/>
      <c r="AE81" s="175"/>
      <c r="AF81" s="175"/>
      <c r="AG81" s="175"/>
      <c r="AH81" s="175"/>
    </row>
    <row r="82" spans="1:34" x14ac:dyDescent="0.3">
      <c r="A82" s="171" t="s">
        <v>477</v>
      </c>
      <c r="B82" s="171" t="s">
        <v>538</v>
      </c>
      <c r="C82" s="171">
        <v>119542</v>
      </c>
      <c r="D82" s="174">
        <v>44302</v>
      </c>
      <c r="E82" s="175">
        <v>119.9545</v>
      </c>
      <c r="F82" s="175">
        <v>0.53859999999999997</v>
      </c>
      <c r="G82" s="175">
        <v>1.0792999999999999</v>
      </c>
      <c r="H82" s="175">
        <v>-1.341</v>
      </c>
      <c r="I82" s="175">
        <v>-1.0303</v>
      </c>
      <c r="J82" s="175">
        <v>-1.5769</v>
      </c>
      <c r="K82" s="175">
        <v>1.8147</v>
      </c>
      <c r="L82" s="175">
        <v>20.405100000000001</v>
      </c>
      <c r="M82" s="175">
        <v>26.470099999999999</v>
      </c>
      <c r="N82" s="175">
        <v>41.1374</v>
      </c>
      <c r="O82" s="175">
        <v>10.902200000000001</v>
      </c>
      <c r="P82" s="175">
        <v>13.7654</v>
      </c>
      <c r="Q82" s="175">
        <v>11.056900000000001</v>
      </c>
      <c r="R82" s="175">
        <v>12.1896</v>
      </c>
      <c r="S82" s="171"/>
      <c r="T82" s="174"/>
      <c r="U82" s="175"/>
      <c r="V82" s="175"/>
      <c r="W82" s="175"/>
      <c r="X82" s="175"/>
      <c r="Y82" s="175"/>
      <c r="Z82" s="175"/>
      <c r="AA82" s="175"/>
      <c r="AB82" s="175"/>
      <c r="AC82" s="175"/>
      <c r="AD82" s="175"/>
      <c r="AE82" s="175"/>
      <c r="AF82" s="175"/>
      <c r="AG82" s="175"/>
      <c r="AH82" s="175"/>
    </row>
    <row r="83" spans="1:34" x14ac:dyDescent="0.3">
      <c r="A83" s="171" t="s">
        <v>477</v>
      </c>
      <c r="B83" s="171" t="s">
        <v>539</v>
      </c>
      <c r="C83" s="171">
        <v>119053</v>
      </c>
      <c r="D83" s="174">
        <v>44302</v>
      </c>
      <c r="E83" s="175">
        <v>276.3175</v>
      </c>
      <c r="F83" s="175">
        <v>-9.9599999999999994E-2</v>
      </c>
      <c r="G83" s="175">
        <v>0.27610000000000001</v>
      </c>
      <c r="H83" s="175">
        <v>-1.3508</v>
      </c>
      <c r="I83" s="175">
        <v>-1.9794</v>
      </c>
      <c r="J83" s="175">
        <v>-2.0847000000000002</v>
      </c>
      <c r="K83" s="175">
        <v>2.9125000000000001</v>
      </c>
      <c r="L83" s="175">
        <v>21.193100000000001</v>
      </c>
      <c r="M83" s="175">
        <v>28.9221</v>
      </c>
      <c r="N83" s="175">
        <v>47.718800000000002</v>
      </c>
      <c r="O83" s="175">
        <v>8.5891000000000002</v>
      </c>
      <c r="P83" s="175">
        <v>10.2944</v>
      </c>
      <c r="Q83" s="175">
        <v>13.1472</v>
      </c>
      <c r="R83" s="175">
        <v>10.5837</v>
      </c>
      <c r="S83" s="171"/>
      <c r="T83" s="174"/>
      <c r="U83" s="175"/>
      <c r="V83" s="175"/>
      <c r="W83" s="175"/>
      <c r="X83" s="175"/>
      <c r="Y83" s="175"/>
      <c r="Z83" s="175"/>
      <c r="AA83" s="175"/>
      <c r="AB83" s="175"/>
      <c r="AC83" s="175"/>
      <c r="AD83" s="175"/>
      <c r="AE83" s="175"/>
      <c r="AF83" s="175"/>
      <c r="AG83" s="175"/>
      <c r="AH83" s="175"/>
    </row>
    <row r="84" spans="1:34" x14ac:dyDescent="0.3">
      <c r="A84" s="171" t="s">
        <v>477</v>
      </c>
      <c r="B84" s="171" t="s">
        <v>540</v>
      </c>
      <c r="C84" s="171">
        <v>100414</v>
      </c>
      <c r="D84" s="174">
        <v>44302</v>
      </c>
      <c r="E84" s="175">
        <v>349.14679822987898</v>
      </c>
      <c r="F84" s="175">
        <v>-0.1022</v>
      </c>
      <c r="G84" s="175">
        <v>0.26829999999999998</v>
      </c>
      <c r="H84" s="175">
        <v>-1.369</v>
      </c>
      <c r="I84" s="175">
        <v>-2.0177999999999998</v>
      </c>
      <c r="J84" s="175">
        <v>-2.1673</v>
      </c>
      <c r="K84" s="175">
        <v>2.6496</v>
      </c>
      <c r="L84" s="175">
        <v>20.5685</v>
      </c>
      <c r="M84" s="175">
        <v>27.9223</v>
      </c>
      <c r="N84" s="175">
        <v>46.195099999999996</v>
      </c>
      <c r="O84" s="175">
        <v>7.3047000000000004</v>
      </c>
      <c r="P84" s="175">
        <v>9.0274999999999999</v>
      </c>
      <c r="Q84" s="175">
        <v>14.9254</v>
      </c>
      <c r="R84" s="175">
        <v>9.4423999999999992</v>
      </c>
      <c r="S84" s="171"/>
      <c r="T84" s="174"/>
      <c r="U84" s="175"/>
      <c r="V84" s="175"/>
      <c r="W84" s="175"/>
      <c r="X84" s="175"/>
      <c r="Y84" s="175"/>
      <c r="Z84" s="175"/>
      <c r="AA84" s="175"/>
      <c r="AB84" s="175"/>
      <c r="AC84" s="175"/>
      <c r="AD84" s="175"/>
      <c r="AE84" s="175"/>
      <c r="AF84" s="175"/>
      <c r="AG84" s="175"/>
      <c r="AH84" s="175"/>
    </row>
    <row r="85" spans="1:34" x14ac:dyDescent="0.3">
      <c r="A85" s="171" t="s">
        <v>477</v>
      </c>
      <c r="B85" s="171" t="s">
        <v>1862</v>
      </c>
      <c r="C85" s="171">
        <v>148592</v>
      </c>
      <c r="D85" s="174">
        <v>44302</v>
      </c>
      <c r="E85" s="175">
        <v>10.6</v>
      </c>
      <c r="F85" s="175">
        <v>0.2838</v>
      </c>
      <c r="G85" s="175">
        <v>0.56930000000000003</v>
      </c>
      <c r="H85" s="175">
        <v>-1.2116</v>
      </c>
      <c r="I85" s="175">
        <v>-1.2116</v>
      </c>
      <c r="J85" s="175">
        <v>-1.3953</v>
      </c>
      <c r="K85" s="175">
        <v>2.5145</v>
      </c>
      <c r="L85" s="175"/>
      <c r="M85" s="175"/>
      <c r="N85" s="175"/>
      <c r="O85" s="175"/>
      <c r="P85" s="175"/>
      <c r="Q85" s="175">
        <v>6</v>
      </c>
      <c r="R85" s="175"/>
      <c r="S85" s="171"/>
      <c r="T85" s="174"/>
      <c r="U85" s="175"/>
      <c r="V85" s="175"/>
      <c r="W85" s="175"/>
      <c r="X85" s="175"/>
      <c r="Y85" s="175"/>
      <c r="Z85" s="175"/>
      <c r="AA85" s="175"/>
      <c r="AB85" s="175"/>
      <c r="AC85" s="175"/>
      <c r="AD85" s="175"/>
      <c r="AE85" s="175"/>
      <c r="AF85" s="175"/>
      <c r="AG85" s="175"/>
      <c r="AH85" s="175"/>
    </row>
    <row r="86" spans="1:34" x14ac:dyDescent="0.3">
      <c r="A86" s="171" t="s">
        <v>477</v>
      </c>
      <c r="B86" s="171" t="s">
        <v>1863</v>
      </c>
      <c r="C86" s="171">
        <v>148591</v>
      </c>
      <c r="D86" s="174">
        <v>44302</v>
      </c>
      <c r="E86" s="175">
        <v>10.56</v>
      </c>
      <c r="F86" s="175">
        <v>0.28489999999999999</v>
      </c>
      <c r="G86" s="175">
        <v>0.57140000000000002</v>
      </c>
      <c r="H86" s="175">
        <v>-1.2161</v>
      </c>
      <c r="I86" s="175">
        <v>-1.3084</v>
      </c>
      <c r="J86" s="175">
        <v>-1.4924999999999999</v>
      </c>
      <c r="K86" s="175">
        <v>2.2265000000000001</v>
      </c>
      <c r="L86" s="175"/>
      <c r="M86" s="175"/>
      <c r="N86" s="175"/>
      <c r="O86" s="175"/>
      <c r="P86" s="175"/>
      <c r="Q86" s="175">
        <v>5.6</v>
      </c>
      <c r="R86" s="175"/>
      <c r="S86" s="171"/>
      <c r="T86" s="174"/>
      <c r="U86" s="175"/>
      <c r="V86" s="175"/>
      <c r="W86" s="175"/>
      <c r="X86" s="175"/>
      <c r="Y86" s="175"/>
      <c r="Z86" s="175"/>
      <c r="AA86" s="175"/>
      <c r="AB86" s="175"/>
      <c r="AC86" s="175"/>
      <c r="AD86" s="175"/>
      <c r="AE86" s="175"/>
      <c r="AF86" s="175"/>
      <c r="AG86" s="175"/>
      <c r="AH86" s="175"/>
    </row>
    <row r="87" spans="1:34" x14ac:dyDescent="0.3">
      <c r="A87" s="171" t="s">
        <v>477</v>
      </c>
      <c r="B87" s="171" t="s">
        <v>541</v>
      </c>
      <c r="C87" s="171">
        <v>120674</v>
      </c>
      <c r="D87" s="174">
        <v>44302</v>
      </c>
      <c r="E87" s="175">
        <v>215.95359999999999</v>
      </c>
      <c r="F87" s="175">
        <v>0.59009999999999996</v>
      </c>
      <c r="G87" s="175">
        <v>0.85709999999999997</v>
      </c>
      <c r="H87" s="175">
        <v>-1.2246999999999999</v>
      </c>
      <c r="I87" s="175">
        <v>-0.86199999999999999</v>
      </c>
      <c r="J87" s="175">
        <v>-0.93820000000000003</v>
      </c>
      <c r="K87" s="175">
        <v>3.8639000000000001</v>
      </c>
      <c r="L87" s="175">
        <v>25.9834</v>
      </c>
      <c r="M87" s="175">
        <v>33.965299999999999</v>
      </c>
      <c r="N87" s="175">
        <v>52.787799999999997</v>
      </c>
      <c r="O87" s="175">
        <v>7.5071000000000003</v>
      </c>
      <c r="P87" s="175">
        <v>11.3111</v>
      </c>
      <c r="Q87" s="175">
        <v>11.408099999999999</v>
      </c>
      <c r="R87" s="175">
        <v>10.499499999999999</v>
      </c>
      <c r="S87" s="171"/>
      <c r="T87" s="174"/>
      <c r="U87" s="175"/>
      <c r="V87" s="175"/>
      <c r="W87" s="175"/>
      <c r="X87" s="175"/>
      <c r="Y87" s="175"/>
      <c r="Z87" s="175"/>
      <c r="AA87" s="175"/>
      <c r="AB87" s="175"/>
      <c r="AC87" s="175"/>
      <c r="AD87" s="175"/>
      <c r="AE87" s="175"/>
      <c r="AF87" s="175"/>
      <c r="AG87" s="175"/>
      <c r="AH87" s="175"/>
    </row>
    <row r="88" spans="1:34" x14ac:dyDescent="0.3">
      <c r="A88" s="171" t="s">
        <v>477</v>
      </c>
      <c r="B88" s="171" t="s">
        <v>542</v>
      </c>
      <c r="C88" s="171">
        <v>100684</v>
      </c>
      <c r="D88" s="174">
        <v>44302</v>
      </c>
      <c r="E88" s="175">
        <v>211.475145210102</v>
      </c>
      <c r="F88" s="175">
        <v>0.5887</v>
      </c>
      <c r="G88" s="175">
        <v>0.85140000000000005</v>
      </c>
      <c r="H88" s="175">
        <v>-1.2375</v>
      </c>
      <c r="I88" s="175">
        <v>-0.88919999999999999</v>
      </c>
      <c r="J88" s="175">
        <v>-0.99470000000000003</v>
      </c>
      <c r="K88" s="175">
        <v>3.6909000000000001</v>
      </c>
      <c r="L88" s="175">
        <v>25.565300000000001</v>
      </c>
      <c r="M88" s="175">
        <v>33.172899999999998</v>
      </c>
      <c r="N88" s="175">
        <v>51.612400000000001</v>
      </c>
      <c r="O88" s="175">
        <v>6.7344999999999997</v>
      </c>
      <c r="P88" s="175">
        <v>10.535500000000001</v>
      </c>
      <c r="Q88" s="175">
        <v>12.300599999999999</v>
      </c>
      <c r="R88" s="175">
        <v>9.6983999999999995</v>
      </c>
      <c r="S88" s="171"/>
      <c r="T88" s="174"/>
      <c r="U88" s="175"/>
      <c r="V88" s="175"/>
      <c r="W88" s="175"/>
      <c r="X88" s="175"/>
      <c r="Y88" s="175"/>
      <c r="Z88" s="175"/>
      <c r="AA88" s="175"/>
      <c r="AB88" s="175"/>
      <c r="AC88" s="175"/>
      <c r="AD88" s="175"/>
      <c r="AE88" s="175"/>
      <c r="AF88" s="175"/>
      <c r="AG88" s="175"/>
      <c r="AH88" s="175"/>
    </row>
    <row r="89" spans="1:34" x14ac:dyDescent="0.3">
      <c r="A89" s="176" t="s">
        <v>27</v>
      </c>
      <c r="B89" s="171"/>
      <c r="C89" s="171"/>
      <c r="D89" s="171"/>
      <c r="E89" s="171"/>
      <c r="F89" s="177">
        <v>0.39695789473684201</v>
      </c>
      <c r="G89" s="177">
        <v>0.70390131578947346</v>
      </c>
      <c r="H89" s="177">
        <v>-1.2850894736842107</v>
      </c>
      <c r="I89" s="177">
        <v>-0.88170526315789477</v>
      </c>
      <c r="J89" s="177">
        <v>-0.99479473684210507</v>
      </c>
      <c r="K89" s="177">
        <v>2.7151473684210528</v>
      </c>
      <c r="L89" s="177">
        <v>21.739495945945944</v>
      </c>
      <c r="M89" s="177">
        <v>30.360128378378377</v>
      </c>
      <c r="N89" s="177">
        <v>46.637691891891897</v>
      </c>
      <c r="O89" s="177">
        <v>9.4931655172413816</v>
      </c>
      <c r="P89" s="177">
        <v>12.059976000000001</v>
      </c>
      <c r="Q89" s="177">
        <v>12.24515921052631</v>
      </c>
      <c r="R89" s="177">
        <v>12.373901428571431</v>
      </c>
      <c r="S89" s="171"/>
      <c r="T89" s="171"/>
      <c r="U89" s="177">
        <v>3847.7537000000002</v>
      </c>
      <c r="V89" s="177">
        <v>-13.5212</v>
      </c>
      <c r="W89" s="177">
        <v>-37.631100000000004</v>
      </c>
      <c r="X89" s="177">
        <v>-14.154400000000001</v>
      </c>
      <c r="Y89" s="177">
        <v>5.57</v>
      </c>
      <c r="Z89" s="177">
        <v>17.7211</v>
      </c>
      <c r="AA89" s="177">
        <v>-0.12280000000000001</v>
      </c>
      <c r="AB89" s="177">
        <v>2.6629999999999998</v>
      </c>
      <c r="AC89" s="177">
        <v>3.2505000000000002</v>
      </c>
      <c r="AD89" s="177">
        <v>8.9678000000000004</v>
      </c>
      <c r="AE89" s="177">
        <v>9.0890000000000004</v>
      </c>
      <c r="AF89" s="177">
        <v>8.4783000000000008</v>
      </c>
      <c r="AG89" s="177" t="e">
        <v>#DIV/0!</v>
      </c>
      <c r="AH89" s="177">
        <v>10.385400000000001</v>
      </c>
    </row>
    <row r="90" spans="1:34" x14ac:dyDescent="0.3">
      <c r="A90" s="176" t="s">
        <v>408</v>
      </c>
      <c r="B90" s="171"/>
      <c r="C90" s="171"/>
      <c r="D90" s="171"/>
      <c r="E90" s="171"/>
      <c r="F90" s="177">
        <v>0.37</v>
      </c>
      <c r="G90" s="177">
        <v>0.68764999999999998</v>
      </c>
      <c r="H90" s="177">
        <v>-1.2690999999999999</v>
      </c>
      <c r="I90" s="177">
        <v>-0.97340000000000004</v>
      </c>
      <c r="J90" s="177">
        <v>-1.2929499999999998</v>
      </c>
      <c r="K90" s="177">
        <v>2.3365499999999999</v>
      </c>
      <c r="L90" s="177">
        <v>21.42165</v>
      </c>
      <c r="M90" s="177">
        <v>29.776200000000003</v>
      </c>
      <c r="N90" s="177">
        <v>46.2288</v>
      </c>
      <c r="O90" s="177">
        <v>9.3401500000000013</v>
      </c>
      <c r="P90" s="177">
        <v>11.982949999999999</v>
      </c>
      <c r="Q90" s="177">
        <v>12.2883</v>
      </c>
      <c r="R90" s="177">
        <v>11.748699999999999</v>
      </c>
      <c r="S90" s="171"/>
      <c r="T90" s="171"/>
      <c r="U90" s="177">
        <v>3847.7537000000002</v>
      </c>
      <c r="V90" s="177">
        <v>-13.5212</v>
      </c>
      <c r="W90" s="177">
        <v>-37.631100000000004</v>
      </c>
      <c r="X90" s="177">
        <v>-14.154400000000001</v>
      </c>
      <c r="Y90" s="177">
        <v>5.57</v>
      </c>
      <c r="Z90" s="177">
        <v>17.7211</v>
      </c>
      <c r="AA90" s="177">
        <v>-0.12280000000000001</v>
      </c>
      <c r="AB90" s="177">
        <v>2.6629999999999998</v>
      </c>
      <c r="AC90" s="177">
        <v>3.2505000000000002</v>
      </c>
      <c r="AD90" s="177">
        <v>8.9678000000000004</v>
      </c>
      <c r="AE90" s="177">
        <v>9.0890000000000004</v>
      </c>
      <c r="AF90" s="177">
        <v>8.4783000000000008</v>
      </c>
      <c r="AG90" s="177" t="e">
        <v>#NUM!</v>
      </c>
      <c r="AH90" s="177">
        <v>10.385400000000001</v>
      </c>
    </row>
    <row r="91" spans="1:34" x14ac:dyDescent="0.3">
      <c r="A91" s="119"/>
      <c r="B91" s="119"/>
      <c r="C91" s="119"/>
      <c r="D91" s="121"/>
      <c r="E91" s="122"/>
      <c r="F91" s="122"/>
      <c r="G91" s="122"/>
      <c r="H91" s="122"/>
      <c r="I91" s="122"/>
      <c r="J91" s="122"/>
      <c r="K91" s="122"/>
      <c r="L91" s="122"/>
      <c r="M91" s="122"/>
      <c r="N91" s="122"/>
      <c r="O91" s="122"/>
      <c r="P91" s="122"/>
      <c r="Q91" s="122"/>
      <c r="R91" s="122"/>
      <c r="S91" s="119"/>
      <c r="T91" s="119"/>
      <c r="U91" s="119"/>
      <c r="V91" s="119"/>
      <c r="W91" s="119"/>
      <c r="X91" s="119"/>
      <c r="Y91" s="119"/>
      <c r="Z91" s="119"/>
      <c r="AA91" s="119"/>
      <c r="AB91" s="119"/>
      <c r="AC91" s="119"/>
      <c r="AD91" s="119"/>
      <c r="AE91" s="119"/>
      <c r="AF91" s="119"/>
      <c r="AG91" s="119"/>
      <c r="AH91" s="119"/>
    </row>
    <row r="92" spans="1:34" x14ac:dyDescent="0.3">
      <c r="A92" s="173" t="s">
        <v>1783</v>
      </c>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row>
    <row r="93" spans="1:34" x14ac:dyDescent="0.3">
      <c r="A93" s="171" t="s">
        <v>1784</v>
      </c>
      <c r="B93" s="171" t="s">
        <v>1756</v>
      </c>
      <c r="C93" s="171">
        <v>112088</v>
      </c>
      <c r="D93" s="174">
        <v>44302</v>
      </c>
      <c r="E93" s="175">
        <v>20.869700000000002</v>
      </c>
      <c r="F93" s="175">
        <v>-5.0000000000000001E-4</v>
      </c>
      <c r="G93" s="175">
        <v>5.6599999999999998E-2</v>
      </c>
      <c r="H93" s="175">
        <v>0.2089</v>
      </c>
      <c r="I93" s="175">
        <v>0.33410000000000001</v>
      </c>
      <c r="J93" s="175">
        <v>0.59819999999999995</v>
      </c>
      <c r="K93" s="175">
        <v>1.1531</v>
      </c>
      <c r="L93" s="175">
        <v>1.9028</v>
      </c>
      <c r="M93" s="175">
        <v>2.6339999999999999</v>
      </c>
      <c r="N93" s="175">
        <v>3.8056000000000001</v>
      </c>
      <c r="O93" s="175">
        <v>5.2324999999999999</v>
      </c>
      <c r="P93" s="175">
        <v>5.5486000000000004</v>
      </c>
      <c r="Q93" s="175">
        <v>6.4690000000000003</v>
      </c>
      <c r="R93" s="175">
        <v>4.9073000000000002</v>
      </c>
      <c r="S93" s="171"/>
      <c r="T93" s="174"/>
      <c r="U93" s="175"/>
      <c r="V93" s="175"/>
      <c r="W93" s="175"/>
      <c r="X93" s="175"/>
      <c r="Y93" s="175"/>
      <c r="Z93" s="175"/>
      <c r="AA93" s="175"/>
      <c r="AB93" s="175"/>
      <c r="AC93" s="175"/>
      <c r="AD93" s="175"/>
      <c r="AE93" s="175"/>
      <c r="AF93" s="175"/>
      <c r="AG93" s="175"/>
      <c r="AH93" s="175"/>
    </row>
    <row r="94" spans="1:34" x14ac:dyDescent="0.3">
      <c r="A94" s="171" t="s">
        <v>1784</v>
      </c>
      <c r="B94" s="171" t="s">
        <v>1729</v>
      </c>
      <c r="C94" s="171">
        <v>119526</v>
      </c>
      <c r="D94" s="174">
        <v>44302</v>
      </c>
      <c r="E94" s="175">
        <v>21.844999999999999</v>
      </c>
      <c r="F94" s="175">
        <v>8.9999999999999998E-4</v>
      </c>
      <c r="G94" s="175">
        <v>6.1800000000000001E-2</v>
      </c>
      <c r="H94" s="175">
        <v>0.22159999999999999</v>
      </c>
      <c r="I94" s="175">
        <v>0.36109999999999998</v>
      </c>
      <c r="J94" s="175">
        <v>0.65380000000000005</v>
      </c>
      <c r="K94" s="175">
        <v>1.3120000000000001</v>
      </c>
      <c r="L94" s="175">
        <v>2.218</v>
      </c>
      <c r="M94" s="175">
        <v>3.1061999999999999</v>
      </c>
      <c r="N94" s="175">
        <v>4.4381000000000004</v>
      </c>
      <c r="O94" s="175">
        <v>5.8625999999999996</v>
      </c>
      <c r="P94" s="175">
        <v>6.1947000000000001</v>
      </c>
      <c r="Q94" s="175">
        <v>7.2084000000000001</v>
      </c>
      <c r="R94" s="175">
        <v>5.5340999999999996</v>
      </c>
      <c r="S94" s="171"/>
      <c r="T94" s="174"/>
      <c r="U94" s="175"/>
      <c r="V94" s="175"/>
      <c r="W94" s="175"/>
      <c r="X94" s="175"/>
      <c r="Y94" s="175"/>
      <c r="Z94" s="175"/>
      <c r="AA94" s="175"/>
      <c r="AB94" s="175"/>
      <c r="AC94" s="175"/>
      <c r="AD94" s="175"/>
      <c r="AE94" s="175"/>
      <c r="AF94" s="175"/>
      <c r="AG94" s="175"/>
      <c r="AH94" s="175"/>
    </row>
    <row r="95" spans="1:34" x14ac:dyDescent="0.3">
      <c r="A95" s="171" t="s">
        <v>1784</v>
      </c>
      <c r="B95" s="171" t="s">
        <v>1730</v>
      </c>
      <c r="C95" s="171">
        <v>130773</v>
      </c>
      <c r="D95" s="174">
        <v>44302</v>
      </c>
      <c r="E95" s="175">
        <v>15.484999999999999</v>
      </c>
      <c r="F95" s="175">
        <v>-8.9999999999999993E-3</v>
      </c>
      <c r="G95" s="175">
        <v>5.2299999999999999E-2</v>
      </c>
      <c r="H95" s="175">
        <v>0.19800000000000001</v>
      </c>
      <c r="I95" s="175">
        <v>0.3044</v>
      </c>
      <c r="J95" s="175">
        <v>0.61919999999999997</v>
      </c>
      <c r="K95" s="175">
        <v>1.2223999999999999</v>
      </c>
      <c r="L95" s="175">
        <v>2.1154999999999999</v>
      </c>
      <c r="M95" s="175">
        <v>2.9725000000000001</v>
      </c>
      <c r="N95" s="175">
        <v>4.3520000000000003</v>
      </c>
      <c r="O95" s="175">
        <v>5.8741000000000003</v>
      </c>
      <c r="P95" s="175">
        <v>6.3246000000000002</v>
      </c>
      <c r="Q95" s="175">
        <v>6.7686999999999999</v>
      </c>
      <c r="R95" s="175">
        <v>5.4359999999999999</v>
      </c>
      <c r="S95" s="171"/>
      <c r="T95" s="174"/>
      <c r="U95" s="175"/>
      <c r="V95" s="175"/>
      <c r="W95" s="175"/>
      <c r="X95" s="175"/>
      <c r="Y95" s="175"/>
      <c r="Z95" s="175"/>
      <c r="AA95" s="175"/>
      <c r="AB95" s="175"/>
      <c r="AC95" s="175"/>
      <c r="AD95" s="175"/>
      <c r="AE95" s="175"/>
      <c r="AF95" s="175"/>
      <c r="AG95" s="175"/>
      <c r="AH95" s="175"/>
    </row>
    <row r="96" spans="1:34" x14ac:dyDescent="0.3">
      <c r="A96" s="171" t="s">
        <v>1784</v>
      </c>
      <c r="B96" s="171" t="s">
        <v>1757</v>
      </c>
      <c r="C96" s="171">
        <v>130771</v>
      </c>
      <c r="D96" s="174">
        <v>44302</v>
      </c>
      <c r="E96" s="175">
        <v>14.6854</v>
      </c>
      <c r="F96" s="175">
        <v>-1.09E-2</v>
      </c>
      <c r="G96" s="175">
        <v>4.6300000000000001E-2</v>
      </c>
      <c r="H96" s="175">
        <v>0.1835</v>
      </c>
      <c r="I96" s="175">
        <v>0.27379999999999999</v>
      </c>
      <c r="J96" s="175">
        <v>0.55530000000000002</v>
      </c>
      <c r="K96" s="175">
        <v>1.032</v>
      </c>
      <c r="L96" s="175">
        <v>1.7325999999999999</v>
      </c>
      <c r="M96" s="175">
        <v>2.3915000000000002</v>
      </c>
      <c r="N96" s="175">
        <v>3.5737000000000001</v>
      </c>
      <c r="O96" s="175">
        <v>5.0898000000000003</v>
      </c>
      <c r="P96" s="175">
        <v>5.5050999999999997</v>
      </c>
      <c r="Q96" s="175">
        <v>5.9241999999999999</v>
      </c>
      <c r="R96" s="175">
        <v>4.6681999999999997</v>
      </c>
      <c r="S96" s="171"/>
      <c r="T96" s="174"/>
      <c r="U96" s="175"/>
      <c r="V96" s="175"/>
      <c r="W96" s="175"/>
      <c r="X96" s="175"/>
      <c r="Y96" s="175"/>
      <c r="Z96" s="175"/>
      <c r="AA96" s="175"/>
      <c r="AB96" s="175"/>
      <c r="AC96" s="175"/>
      <c r="AD96" s="175"/>
      <c r="AE96" s="175"/>
      <c r="AF96" s="175"/>
      <c r="AG96" s="175"/>
      <c r="AH96" s="175"/>
    </row>
    <row r="97" spans="1:34" x14ac:dyDescent="0.3">
      <c r="A97" s="171" t="s">
        <v>1784</v>
      </c>
      <c r="B97" s="171" t="s">
        <v>1731</v>
      </c>
      <c r="C97" s="171">
        <v>140386</v>
      </c>
      <c r="D97" s="174">
        <v>44302</v>
      </c>
      <c r="E97" s="175">
        <v>13.021000000000001</v>
      </c>
      <c r="F97" s="175">
        <v>-2.3E-2</v>
      </c>
      <c r="G97" s="175">
        <v>3.0700000000000002E-2</v>
      </c>
      <c r="H97" s="175">
        <v>0.16919999999999999</v>
      </c>
      <c r="I97" s="175">
        <v>0.30809999999999998</v>
      </c>
      <c r="J97" s="175">
        <v>0.5716</v>
      </c>
      <c r="K97" s="175">
        <v>1.2047000000000001</v>
      </c>
      <c r="L97" s="175">
        <v>2.2458</v>
      </c>
      <c r="M97" s="175">
        <v>3.202</v>
      </c>
      <c r="N97" s="175">
        <v>4.3935000000000004</v>
      </c>
      <c r="O97" s="175">
        <v>6.0709</v>
      </c>
      <c r="P97" s="175"/>
      <c r="Q97" s="175">
        <v>6.3292999999999999</v>
      </c>
      <c r="R97" s="175">
        <v>5.6807999999999996</v>
      </c>
      <c r="S97" s="171"/>
      <c r="T97" s="174"/>
      <c r="U97" s="175"/>
      <c r="V97" s="175"/>
      <c r="W97" s="175"/>
      <c r="X97" s="175"/>
      <c r="Y97" s="175"/>
      <c r="Z97" s="175"/>
      <c r="AA97" s="175"/>
      <c r="AB97" s="175"/>
      <c r="AC97" s="175"/>
      <c r="AD97" s="175"/>
      <c r="AE97" s="175"/>
      <c r="AF97" s="175"/>
      <c r="AG97" s="175"/>
      <c r="AH97" s="175"/>
    </row>
    <row r="98" spans="1:34" x14ac:dyDescent="0.3">
      <c r="A98" s="171" t="s">
        <v>1784</v>
      </c>
      <c r="B98" s="171" t="s">
        <v>1758</v>
      </c>
      <c r="C98" s="171">
        <v>140385</v>
      </c>
      <c r="D98" s="174">
        <v>44302</v>
      </c>
      <c r="E98" s="175">
        <v>12.694000000000001</v>
      </c>
      <c r="F98" s="175">
        <v>-3.15E-2</v>
      </c>
      <c r="G98" s="175">
        <v>2.3599999999999999E-2</v>
      </c>
      <c r="H98" s="175">
        <v>0.1578</v>
      </c>
      <c r="I98" s="175">
        <v>0.28439999999999999</v>
      </c>
      <c r="J98" s="175">
        <v>0.51470000000000005</v>
      </c>
      <c r="K98" s="175">
        <v>1.0427</v>
      </c>
      <c r="L98" s="175">
        <v>1.9189000000000001</v>
      </c>
      <c r="M98" s="175">
        <v>2.7189000000000001</v>
      </c>
      <c r="N98" s="175">
        <v>3.7515000000000001</v>
      </c>
      <c r="O98" s="175">
        <v>5.4474</v>
      </c>
      <c r="P98" s="175"/>
      <c r="Q98" s="175">
        <v>5.7023999999999999</v>
      </c>
      <c r="R98" s="175">
        <v>5.0651999999999999</v>
      </c>
      <c r="S98" s="171"/>
      <c r="T98" s="174"/>
      <c r="U98" s="175"/>
      <c r="V98" s="175"/>
      <c r="W98" s="175"/>
      <c r="X98" s="175"/>
      <c r="Y98" s="175"/>
      <c r="Z98" s="175"/>
      <c r="AA98" s="175"/>
      <c r="AB98" s="175"/>
      <c r="AC98" s="175"/>
      <c r="AD98" s="175"/>
      <c r="AE98" s="175"/>
      <c r="AF98" s="175"/>
      <c r="AG98" s="175"/>
      <c r="AH98" s="175"/>
    </row>
    <row r="99" spans="1:34" x14ac:dyDescent="0.3">
      <c r="A99" s="171" t="s">
        <v>1784</v>
      </c>
      <c r="B99" s="171" t="s">
        <v>1732</v>
      </c>
      <c r="C99" s="171">
        <v>143614</v>
      </c>
      <c r="D99" s="174">
        <v>44302</v>
      </c>
      <c r="E99" s="175">
        <v>11.4796</v>
      </c>
      <c r="F99" s="175">
        <v>-2.4400000000000002E-2</v>
      </c>
      <c r="G99" s="175">
        <v>4.36E-2</v>
      </c>
      <c r="H99" s="175">
        <v>0.19289999999999999</v>
      </c>
      <c r="I99" s="175">
        <v>0.33389999999999997</v>
      </c>
      <c r="J99" s="175">
        <v>0.5131</v>
      </c>
      <c r="K99" s="175">
        <v>0.89470000000000005</v>
      </c>
      <c r="L99" s="175">
        <v>1.4511000000000001</v>
      </c>
      <c r="M99" s="175">
        <v>2.4205000000000001</v>
      </c>
      <c r="N99" s="175">
        <v>3.4887999999999999</v>
      </c>
      <c r="O99" s="175"/>
      <c r="P99" s="175"/>
      <c r="Q99" s="175">
        <v>4.9964000000000004</v>
      </c>
      <c r="R99" s="175">
        <v>4.4888000000000003</v>
      </c>
      <c r="S99" s="171"/>
      <c r="T99" s="174"/>
      <c r="U99" s="175"/>
      <c r="V99" s="175"/>
      <c r="W99" s="175"/>
      <c r="X99" s="175"/>
      <c r="Y99" s="175"/>
      <c r="Z99" s="175"/>
      <c r="AA99" s="175"/>
      <c r="AB99" s="175"/>
      <c r="AC99" s="175"/>
      <c r="AD99" s="175"/>
      <c r="AE99" s="175"/>
      <c r="AF99" s="175"/>
      <c r="AG99" s="175"/>
      <c r="AH99" s="175"/>
    </row>
    <row r="100" spans="1:34" x14ac:dyDescent="0.3">
      <c r="A100" s="171" t="s">
        <v>1784</v>
      </c>
      <c r="B100" s="171" t="s">
        <v>1759</v>
      </c>
      <c r="C100" s="171">
        <v>143620</v>
      </c>
      <c r="D100" s="174">
        <v>44302</v>
      </c>
      <c r="E100" s="175">
        <v>11.2536</v>
      </c>
      <c r="F100" s="175">
        <v>-2.6700000000000002E-2</v>
      </c>
      <c r="G100" s="175">
        <v>3.73E-2</v>
      </c>
      <c r="H100" s="175">
        <v>0.17710000000000001</v>
      </c>
      <c r="I100" s="175">
        <v>0.30130000000000001</v>
      </c>
      <c r="J100" s="175">
        <v>0.44629999999999997</v>
      </c>
      <c r="K100" s="175">
        <v>0.69610000000000005</v>
      </c>
      <c r="L100" s="175">
        <v>1.0550999999999999</v>
      </c>
      <c r="M100" s="175">
        <v>1.8204</v>
      </c>
      <c r="N100" s="175">
        <v>2.6854</v>
      </c>
      <c r="O100" s="175"/>
      <c r="P100" s="175"/>
      <c r="Q100" s="175">
        <v>4.2613000000000003</v>
      </c>
      <c r="R100" s="175">
        <v>3.7002000000000002</v>
      </c>
      <c r="S100" s="171"/>
      <c r="T100" s="174"/>
      <c r="U100" s="175"/>
      <c r="V100" s="175"/>
      <c r="W100" s="175"/>
      <c r="X100" s="175"/>
      <c r="Y100" s="175"/>
      <c r="Z100" s="175"/>
      <c r="AA100" s="175"/>
      <c r="AB100" s="175"/>
      <c r="AC100" s="175"/>
      <c r="AD100" s="175"/>
      <c r="AE100" s="175"/>
      <c r="AF100" s="175"/>
      <c r="AG100" s="175"/>
      <c r="AH100" s="175"/>
    </row>
    <row r="101" spans="1:34" x14ac:dyDescent="0.3">
      <c r="A101" s="171" t="s">
        <v>1784</v>
      </c>
      <c r="B101" s="171" t="s">
        <v>1733</v>
      </c>
      <c r="C101" s="171">
        <v>142283</v>
      </c>
      <c r="D101" s="174">
        <v>44302</v>
      </c>
      <c r="E101" s="175">
        <v>12.013</v>
      </c>
      <c r="F101" s="175">
        <v>0</v>
      </c>
      <c r="G101" s="175">
        <v>4.1599999999999998E-2</v>
      </c>
      <c r="H101" s="175">
        <v>0.20849999999999999</v>
      </c>
      <c r="I101" s="175">
        <v>0.33410000000000001</v>
      </c>
      <c r="J101" s="175">
        <v>0.59450000000000003</v>
      </c>
      <c r="K101" s="175">
        <v>1.0089999999999999</v>
      </c>
      <c r="L101" s="175">
        <v>1.9087000000000001</v>
      </c>
      <c r="M101" s="175">
        <v>2.851</v>
      </c>
      <c r="N101" s="175">
        <v>4.1710000000000003</v>
      </c>
      <c r="O101" s="175">
        <v>5.7759999999999998</v>
      </c>
      <c r="P101" s="175"/>
      <c r="Q101" s="175">
        <v>5.8524000000000003</v>
      </c>
      <c r="R101" s="175">
        <v>5.3613</v>
      </c>
      <c r="S101" s="171"/>
      <c r="T101" s="174"/>
      <c r="U101" s="175"/>
      <c r="V101" s="175"/>
      <c r="W101" s="175"/>
      <c r="X101" s="175"/>
      <c r="Y101" s="175"/>
      <c r="Z101" s="175"/>
      <c r="AA101" s="175"/>
      <c r="AB101" s="175"/>
      <c r="AC101" s="175"/>
      <c r="AD101" s="175"/>
      <c r="AE101" s="175"/>
      <c r="AF101" s="175"/>
      <c r="AG101" s="175"/>
      <c r="AH101" s="175"/>
    </row>
    <row r="102" spans="1:34" x14ac:dyDescent="0.3">
      <c r="A102" s="171" t="s">
        <v>1784</v>
      </c>
      <c r="B102" s="171" t="s">
        <v>1760</v>
      </c>
      <c r="C102" s="171">
        <v>142282</v>
      </c>
      <c r="D102" s="174">
        <v>44302</v>
      </c>
      <c r="E102" s="175">
        <v>11.782999999999999</v>
      </c>
      <c r="F102" s="175">
        <v>0</v>
      </c>
      <c r="G102" s="175">
        <v>4.2500000000000003E-2</v>
      </c>
      <c r="H102" s="175">
        <v>0.2041</v>
      </c>
      <c r="I102" s="175">
        <v>0.315</v>
      </c>
      <c r="J102" s="175">
        <v>0.55469999999999997</v>
      </c>
      <c r="K102" s="175">
        <v>0.88180000000000003</v>
      </c>
      <c r="L102" s="175">
        <v>1.6302000000000001</v>
      </c>
      <c r="M102" s="175">
        <v>2.4163000000000001</v>
      </c>
      <c r="N102" s="175">
        <v>3.5777000000000001</v>
      </c>
      <c r="O102" s="175">
        <v>5.1455000000000002</v>
      </c>
      <c r="P102" s="175"/>
      <c r="Q102" s="175">
        <v>5.2196999999999996</v>
      </c>
      <c r="R102" s="175">
        <v>4.7413999999999996</v>
      </c>
      <c r="S102" s="171"/>
      <c r="T102" s="174"/>
      <c r="U102" s="175"/>
      <c r="V102" s="175"/>
      <c r="W102" s="175"/>
      <c r="X102" s="175"/>
      <c r="Y102" s="175"/>
      <c r="Z102" s="175"/>
      <c r="AA102" s="175"/>
      <c r="AB102" s="175"/>
      <c r="AC102" s="175"/>
      <c r="AD102" s="175"/>
      <c r="AE102" s="175"/>
      <c r="AF102" s="175"/>
      <c r="AG102" s="175"/>
      <c r="AH102" s="175"/>
    </row>
    <row r="103" spans="1:34" x14ac:dyDescent="0.3">
      <c r="A103" s="171" t="s">
        <v>1784</v>
      </c>
      <c r="B103" s="171" t="s">
        <v>1734</v>
      </c>
      <c r="C103" s="171">
        <v>130206</v>
      </c>
      <c r="D103" s="174">
        <v>44302</v>
      </c>
      <c r="E103" s="175">
        <v>15.7898</v>
      </c>
      <c r="F103" s="175">
        <v>-5.1000000000000004E-3</v>
      </c>
      <c r="G103" s="175">
        <v>4.9399999999999999E-2</v>
      </c>
      <c r="H103" s="175">
        <v>0.21640000000000001</v>
      </c>
      <c r="I103" s="175">
        <v>0.317</v>
      </c>
      <c r="J103" s="175">
        <v>0.57899999999999996</v>
      </c>
      <c r="K103" s="175">
        <v>1.2588999999999999</v>
      </c>
      <c r="L103" s="175">
        <v>2.1802000000000001</v>
      </c>
      <c r="M103" s="175">
        <v>3.14</v>
      </c>
      <c r="N103" s="175">
        <v>4.4527000000000001</v>
      </c>
      <c r="O103" s="175">
        <v>6.0768000000000004</v>
      </c>
      <c r="P103" s="175">
        <v>6.4036</v>
      </c>
      <c r="Q103" s="175">
        <v>6.9394</v>
      </c>
      <c r="R103" s="175">
        <v>5.7598000000000003</v>
      </c>
      <c r="S103" s="171"/>
      <c r="T103" s="174"/>
      <c r="U103" s="175"/>
      <c r="V103" s="175"/>
      <c r="W103" s="175"/>
      <c r="X103" s="175"/>
      <c r="Y103" s="175"/>
      <c r="Z103" s="175"/>
      <c r="AA103" s="175"/>
      <c r="AB103" s="175"/>
      <c r="AC103" s="175"/>
      <c r="AD103" s="175"/>
      <c r="AE103" s="175"/>
      <c r="AF103" s="175"/>
      <c r="AG103" s="175"/>
      <c r="AH103" s="175"/>
    </row>
    <row r="104" spans="1:34" x14ac:dyDescent="0.3">
      <c r="A104" s="171" t="s">
        <v>1784</v>
      </c>
      <c r="B104" s="171" t="s">
        <v>1761</v>
      </c>
      <c r="C104" s="171">
        <v>130205</v>
      </c>
      <c r="D104" s="174">
        <v>44302</v>
      </c>
      <c r="E104" s="175">
        <v>15.156000000000001</v>
      </c>
      <c r="F104" s="175">
        <v>-6.6E-3</v>
      </c>
      <c r="G104" s="175">
        <v>4.4200000000000003E-2</v>
      </c>
      <c r="H104" s="175">
        <v>0.20300000000000001</v>
      </c>
      <c r="I104" s="175">
        <v>0.28720000000000001</v>
      </c>
      <c r="J104" s="175">
        <v>0.51859999999999995</v>
      </c>
      <c r="K104" s="175">
        <v>1.0818000000000001</v>
      </c>
      <c r="L104" s="175">
        <v>1.8233999999999999</v>
      </c>
      <c r="M104" s="175">
        <v>2.5960000000000001</v>
      </c>
      <c r="N104" s="175">
        <v>3.7101999999999999</v>
      </c>
      <c r="O104" s="175">
        <v>5.3395000000000001</v>
      </c>
      <c r="P104" s="175">
        <v>5.6833</v>
      </c>
      <c r="Q104" s="175">
        <v>6.2979000000000003</v>
      </c>
      <c r="R104" s="175">
        <v>5.0057</v>
      </c>
      <c r="S104" s="171"/>
      <c r="T104" s="174"/>
      <c r="U104" s="175"/>
      <c r="V104" s="175"/>
      <c r="W104" s="175"/>
      <c r="X104" s="175"/>
      <c r="Y104" s="175"/>
      <c r="Z104" s="175"/>
      <c r="AA104" s="175"/>
      <c r="AB104" s="175"/>
      <c r="AC104" s="175"/>
      <c r="AD104" s="175"/>
      <c r="AE104" s="175"/>
      <c r="AF104" s="175"/>
      <c r="AG104" s="175"/>
      <c r="AH104" s="175"/>
    </row>
    <row r="105" spans="1:34" x14ac:dyDescent="0.3">
      <c r="A105" s="171" t="s">
        <v>1784</v>
      </c>
      <c r="B105" s="171" t="s">
        <v>1735</v>
      </c>
      <c r="C105" s="171">
        <v>144658</v>
      </c>
      <c r="D105" s="174">
        <v>44302</v>
      </c>
      <c r="E105" s="175">
        <v>10.8674</v>
      </c>
      <c r="F105" s="175">
        <v>3.7000000000000002E-3</v>
      </c>
      <c r="G105" s="175">
        <v>1.0999999999999999E-2</v>
      </c>
      <c r="H105" s="175">
        <v>2.4899999999999999E-2</v>
      </c>
      <c r="I105" s="175">
        <v>9.5799999999999996E-2</v>
      </c>
      <c r="J105" s="175">
        <v>0.27129999999999999</v>
      </c>
      <c r="K105" s="175">
        <v>0.4279</v>
      </c>
      <c r="L105" s="175">
        <v>0.80330000000000001</v>
      </c>
      <c r="M105" s="175">
        <v>0.75</v>
      </c>
      <c r="N105" s="175">
        <v>0.94</v>
      </c>
      <c r="O105" s="175"/>
      <c r="P105" s="175"/>
      <c r="Q105" s="175">
        <v>3.2063999999999999</v>
      </c>
      <c r="R105" s="175">
        <v>2.2639999999999998</v>
      </c>
      <c r="S105" s="171"/>
      <c r="T105" s="174"/>
      <c r="U105" s="175"/>
      <c r="V105" s="175"/>
      <c r="W105" s="175"/>
      <c r="X105" s="175"/>
      <c r="Y105" s="175"/>
      <c r="Z105" s="175"/>
      <c r="AA105" s="175"/>
      <c r="AB105" s="175"/>
      <c r="AC105" s="175"/>
      <c r="AD105" s="175"/>
      <c r="AE105" s="175"/>
      <c r="AF105" s="175"/>
      <c r="AG105" s="175"/>
      <c r="AH105" s="175"/>
    </row>
    <row r="106" spans="1:34" x14ac:dyDescent="0.3">
      <c r="A106" s="171" t="s">
        <v>1784</v>
      </c>
      <c r="B106" s="171" t="s">
        <v>1762</v>
      </c>
      <c r="C106" s="171">
        <v>144784</v>
      </c>
      <c r="D106" s="174">
        <v>44302</v>
      </c>
      <c r="E106" s="175">
        <v>10.694000000000001</v>
      </c>
      <c r="F106" s="175">
        <v>1.9E-3</v>
      </c>
      <c r="G106" s="175">
        <v>4.7000000000000002E-3</v>
      </c>
      <c r="H106" s="175">
        <v>1.03E-2</v>
      </c>
      <c r="I106" s="175">
        <v>6.5500000000000003E-2</v>
      </c>
      <c r="J106" s="175">
        <v>0.20799999999999999</v>
      </c>
      <c r="K106" s="175">
        <v>0.23710000000000001</v>
      </c>
      <c r="L106" s="175">
        <v>0.41689999999999999</v>
      </c>
      <c r="M106" s="175">
        <v>0.2127</v>
      </c>
      <c r="N106" s="175">
        <v>0.28129999999999999</v>
      </c>
      <c r="O106" s="175"/>
      <c r="P106" s="175"/>
      <c r="Q106" s="175">
        <v>2.5785</v>
      </c>
      <c r="R106" s="175">
        <v>1.6906000000000001</v>
      </c>
      <c r="S106" s="171"/>
      <c r="T106" s="174"/>
      <c r="U106" s="175"/>
      <c r="V106" s="175"/>
      <c r="W106" s="175"/>
      <c r="X106" s="175"/>
      <c r="Y106" s="175"/>
      <c r="Z106" s="175"/>
      <c r="AA106" s="175"/>
      <c r="AB106" s="175"/>
      <c r="AC106" s="175"/>
      <c r="AD106" s="175"/>
      <c r="AE106" s="175"/>
      <c r="AF106" s="175"/>
      <c r="AG106" s="175"/>
      <c r="AH106" s="175"/>
    </row>
    <row r="107" spans="1:34" x14ac:dyDescent="0.3">
      <c r="A107" s="171" t="s">
        <v>1784</v>
      </c>
      <c r="B107" s="171" t="s">
        <v>1864</v>
      </c>
      <c r="C107" s="171">
        <v>118931</v>
      </c>
      <c r="D107" s="174">
        <v>44302</v>
      </c>
      <c r="E107" s="175">
        <v>24.533999999999999</v>
      </c>
      <c r="F107" s="175">
        <v>-2.0400000000000001E-2</v>
      </c>
      <c r="G107" s="175">
        <v>6.5299999999999997E-2</v>
      </c>
      <c r="H107" s="175">
        <v>0.20830000000000001</v>
      </c>
      <c r="I107" s="175">
        <v>0.33950000000000002</v>
      </c>
      <c r="J107" s="175">
        <v>0.64400000000000002</v>
      </c>
      <c r="K107" s="175">
        <v>1.1837</v>
      </c>
      <c r="L107" s="175">
        <v>2.1314000000000002</v>
      </c>
      <c r="M107" s="175">
        <v>3.0320999999999998</v>
      </c>
      <c r="N107" s="175">
        <v>4.1384999999999996</v>
      </c>
      <c r="O107" s="175">
        <v>5.4150999999999998</v>
      </c>
      <c r="P107" s="175">
        <v>5.8489000000000004</v>
      </c>
      <c r="Q107" s="175">
        <v>6.7141999999999999</v>
      </c>
      <c r="R107" s="175">
        <v>5.1111000000000004</v>
      </c>
      <c r="S107" s="171"/>
      <c r="T107" s="174"/>
      <c r="U107" s="175"/>
      <c r="V107" s="175"/>
      <c r="W107" s="175"/>
      <c r="X107" s="175"/>
      <c r="Y107" s="175"/>
      <c r="Z107" s="175"/>
      <c r="AA107" s="175"/>
      <c r="AB107" s="175"/>
      <c r="AC107" s="175"/>
      <c r="AD107" s="175"/>
      <c r="AE107" s="175"/>
      <c r="AF107" s="175"/>
      <c r="AG107" s="175"/>
      <c r="AH107" s="175"/>
    </row>
    <row r="108" spans="1:34" x14ac:dyDescent="0.3">
      <c r="A108" s="171" t="s">
        <v>1784</v>
      </c>
      <c r="B108" s="171" t="s">
        <v>1763</v>
      </c>
      <c r="C108" s="171">
        <v>106793</v>
      </c>
      <c r="D108" s="174">
        <v>44302</v>
      </c>
      <c r="E108" s="175">
        <v>24.045000000000002</v>
      </c>
      <c r="F108" s="175">
        <v>-2.0799999999999999E-2</v>
      </c>
      <c r="G108" s="175">
        <v>6.6600000000000006E-2</v>
      </c>
      <c r="H108" s="175">
        <v>0.2</v>
      </c>
      <c r="I108" s="175">
        <v>0.31709999999999999</v>
      </c>
      <c r="J108" s="175">
        <v>0.59830000000000005</v>
      </c>
      <c r="K108" s="175">
        <v>1.0506</v>
      </c>
      <c r="L108" s="175">
        <v>1.8553999999999999</v>
      </c>
      <c r="M108" s="175">
        <v>2.6073</v>
      </c>
      <c r="N108" s="175">
        <v>3.5708000000000002</v>
      </c>
      <c r="O108" s="175">
        <v>4.8727</v>
      </c>
      <c r="P108" s="175">
        <v>5.3074000000000003</v>
      </c>
      <c r="Q108" s="175">
        <v>6.7195999999999998</v>
      </c>
      <c r="R108" s="175">
        <v>4.5571000000000002</v>
      </c>
      <c r="S108" s="171"/>
      <c r="T108" s="174"/>
      <c r="U108" s="175"/>
      <c r="V108" s="175"/>
      <c r="W108" s="175"/>
      <c r="X108" s="175"/>
      <c r="Y108" s="175"/>
      <c r="Z108" s="175"/>
      <c r="AA108" s="175"/>
      <c r="AB108" s="175"/>
      <c r="AC108" s="175"/>
      <c r="AD108" s="175"/>
      <c r="AE108" s="175"/>
      <c r="AF108" s="175"/>
      <c r="AG108" s="175"/>
      <c r="AH108" s="175"/>
    </row>
    <row r="109" spans="1:34" x14ac:dyDescent="0.3">
      <c r="A109" s="171" t="s">
        <v>1784</v>
      </c>
      <c r="B109" s="171" t="s">
        <v>1736</v>
      </c>
      <c r="C109" s="171">
        <v>129052</v>
      </c>
      <c r="D109" s="174">
        <v>44302</v>
      </c>
      <c r="E109" s="175">
        <v>15.478</v>
      </c>
      <c r="F109" s="175">
        <v>-1.9400000000000001E-2</v>
      </c>
      <c r="G109" s="175">
        <v>6.4600000000000005E-2</v>
      </c>
      <c r="H109" s="175">
        <v>0.2072</v>
      </c>
      <c r="I109" s="175">
        <v>0.33710000000000001</v>
      </c>
      <c r="J109" s="175">
        <v>0.64370000000000005</v>
      </c>
      <c r="K109" s="175">
        <v>1.1832</v>
      </c>
      <c r="L109" s="175">
        <v>2.1313</v>
      </c>
      <c r="M109" s="175">
        <v>3.0287000000000002</v>
      </c>
      <c r="N109" s="175">
        <v>4.1378000000000004</v>
      </c>
      <c r="O109" s="175">
        <v>5.4184000000000001</v>
      </c>
      <c r="P109" s="175">
        <v>5.8517999999999999</v>
      </c>
      <c r="Q109" s="175">
        <v>6.3929</v>
      </c>
      <c r="R109" s="175">
        <v>5.1127000000000002</v>
      </c>
      <c r="S109" s="171"/>
      <c r="T109" s="174"/>
      <c r="U109" s="175"/>
      <c r="V109" s="175"/>
      <c r="W109" s="175"/>
      <c r="X109" s="175"/>
      <c r="Y109" s="175"/>
      <c r="Z109" s="175"/>
      <c r="AA109" s="175"/>
      <c r="AB109" s="175"/>
      <c r="AC109" s="175"/>
      <c r="AD109" s="175"/>
      <c r="AE109" s="175"/>
      <c r="AF109" s="175"/>
      <c r="AG109" s="175"/>
      <c r="AH109" s="175"/>
    </row>
    <row r="110" spans="1:34" x14ac:dyDescent="0.3">
      <c r="A110" s="171" t="s">
        <v>1784</v>
      </c>
      <c r="B110" s="171" t="s">
        <v>1764</v>
      </c>
      <c r="C110" s="171">
        <v>104683</v>
      </c>
      <c r="D110" s="174">
        <v>44302</v>
      </c>
      <c r="E110" s="175">
        <v>26.8736</v>
      </c>
      <c r="F110" s="175">
        <v>-2.4899999999999999E-2</v>
      </c>
      <c r="G110" s="175">
        <v>4.58E-2</v>
      </c>
      <c r="H110" s="175">
        <v>0.21260000000000001</v>
      </c>
      <c r="I110" s="175">
        <v>0.33040000000000003</v>
      </c>
      <c r="J110" s="175">
        <v>0.59330000000000005</v>
      </c>
      <c r="K110" s="175">
        <v>1.0616000000000001</v>
      </c>
      <c r="L110" s="175">
        <v>1.8479000000000001</v>
      </c>
      <c r="M110" s="175">
        <v>2.5859000000000001</v>
      </c>
      <c r="N110" s="175">
        <v>3.8136000000000001</v>
      </c>
      <c r="O110" s="175">
        <v>5.2488999999999999</v>
      </c>
      <c r="P110" s="175">
        <v>5.5735000000000001</v>
      </c>
      <c r="Q110" s="175">
        <v>7.1554000000000002</v>
      </c>
      <c r="R110" s="175">
        <v>4.8449999999999998</v>
      </c>
      <c r="S110" s="171"/>
      <c r="T110" s="174"/>
      <c r="U110" s="175"/>
      <c r="V110" s="175"/>
      <c r="W110" s="175"/>
      <c r="X110" s="175"/>
      <c r="Y110" s="175"/>
      <c r="Z110" s="175"/>
      <c r="AA110" s="175"/>
      <c r="AB110" s="175"/>
      <c r="AC110" s="175"/>
      <c r="AD110" s="175"/>
      <c r="AE110" s="175"/>
      <c r="AF110" s="175"/>
      <c r="AG110" s="175"/>
      <c r="AH110" s="175"/>
    </row>
    <row r="111" spans="1:34" x14ac:dyDescent="0.3">
      <c r="A111" s="171" t="s">
        <v>1784</v>
      </c>
      <c r="B111" s="171" t="s">
        <v>1737</v>
      </c>
      <c r="C111" s="171">
        <v>120364</v>
      </c>
      <c r="D111" s="174">
        <v>44302</v>
      </c>
      <c r="E111" s="175">
        <v>28.1356</v>
      </c>
      <c r="F111" s="175">
        <v>-2.3800000000000002E-2</v>
      </c>
      <c r="G111" s="175">
        <v>5.0099999999999999E-2</v>
      </c>
      <c r="H111" s="175">
        <v>0.22259999999999999</v>
      </c>
      <c r="I111" s="175">
        <v>0.35199999999999998</v>
      </c>
      <c r="J111" s="175">
        <v>0.63849999999999996</v>
      </c>
      <c r="K111" s="175">
        <v>1.1952</v>
      </c>
      <c r="L111" s="175">
        <v>2.1173999999999999</v>
      </c>
      <c r="M111" s="175">
        <v>2.9952000000000001</v>
      </c>
      <c r="N111" s="175">
        <v>4.3555000000000001</v>
      </c>
      <c r="O111" s="175">
        <v>5.8423999999999996</v>
      </c>
      <c r="P111" s="175">
        <v>6.1925999999999997</v>
      </c>
      <c r="Q111" s="175">
        <v>7.3109999999999999</v>
      </c>
      <c r="R111" s="175">
        <v>5.4158999999999997</v>
      </c>
      <c r="S111" s="171"/>
      <c r="T111" s="174"/>
      <c r="U111" s="175"/>
      <c r="V111" s="175"/>
      <c r="W111" s="175"/>
      <c r="X111" s="175"/>
      <c r="Y111" s="175"/>
      <c r="Z111" s="175"/>
      <c r="AA111" s="175"/>
      <c r="AB111" s="175"/>
      <c r="AC111" s="175"/>
      <c r="AD111" s="175"/>
      <c r="AE111" s="175"/>
      <c r="AF111" s="175"/>
      <c r="AG111" s="175"/>
      <c r="AH111" s="175"/>
    </row>
    <row r="112" spans="1:34" x14ac:dyDescent="0.3">
      <c r="A112" s="171" t="s">
        <v>1784</v>
      </c>
      <c r="B112" s="171" t="s">
        <v>1738</v>
      </c>
      <c r="C112" s="171">
        <v>118474</v>
      </c>
      <c r="D112" s="174">
        <v>44302</v>
      </c>
      <c r="E112" s="175">
        <v>26.832000000000001</v>
      </c>
      <c r="F112" s="175">
        <v>-3.1699999999999999E-2</v>
      </c>
      <c r="G112" s="175">
        <v>4.5100000000000001E-2</v>
      </c>
      <c r="H112" s="175">
        <v>0.183</v>
      </c>
      <c r="I112" s="175">
        <v>0.31819999999999998</v>
      </c>
      <c r="J112" s="175">
        <v>0.62670000000000003</v>
      </c>
      <c r="K112" s="175">
        <v>1.1920999999999999</v>
      </c>
      <c r="L112" s="175">
        <v>2.1086</v>
      </c>
      <c r="M112" s="175">
        <v>3.0430999999999999</v>
      </c>
      <c r="N112" s="175">
        <v>4.3587999999999996</v>
      </c>
      <c r="O112" s="175">
        <v>5.8708</v>
      </c>
      <c r="P112" s="175">
        <v>6.1704999999999997</v>
      </c>
      <c r="Q112" s="175">
        <v>7.1765999999999996</v>
      </c>
      <c r="R112" s="175">
        <v>5.3362999999999996</v>
      </c>
      <c r="S112" s="171"/>
      <c r="T112" s="174"/>
      <c r="U112" s="175"/>
      <c r="V112" s="175"/>
      <c r="W112" s="175"/>
      <c r="X112" s="175"/>
      <c r="Y112" s="175"/>
      <c r="Z112" s="175"/>
      <c r="AA112" s="175"/>
      <c r="AB112" s="175"/>
      <c r="AC112" s="175"/>
      <c r="AD112" s="175"/>
      <c r="AE112" s="175"/>
      <c r="AF112" s="175"/>
      <c r="AG112" s="175"/>
      <c r="AH112" s="175"/>
    </row>
    <row r="113" spans="1:34" x14ac:dyDescent="0.3">
      <c r="A113" s="171" t="s">
        <v>1784</v>
      </c>
      <c r="B113" s="171" t="s">
        <v>1765</v>
      </c>
      <c r="C113" s="171">
        <v>108845</v>
      </c>
      <c r="D113" s="174">
        <v>44302</v>
      </c>
      <c r="E113" s="175">
        <v>25.537099999999999</v>
      </c>
      <c r="F113" s="175">
        <v>-3.3700000000000001E-2</v>
      </c>
      <c r="G113" s="175">
        <v>3.9600000000000003E-2</v>
      </c>
      <c r="H113" s="175">
        <v>0.16950000000000001</v>
      </c>
      <c r="I113" s="175">
        <v>0.29139999999999999</v>
      </c>
      <c r="J113" s="175">
        <v>0.5746</v>
      </c>
      <c r="K113" s="175">
        <v>1.0398000000000001</v>
      </c>
      <c r="L113" s="175">
        <v>1.7633000000000001</v>
      </c>
      <c r="M113" s="175">
        <v>2.4977</v>
      </c>
      <c r="N113" s="175">
        <v>3.6025999999999998</v>
      </c>
      <c r="O113" s="175">
        <v>5.1172000000000004</v>
      </c>
      <c r="P113" s="175">
        <v>5.4644000000000004</v>
      </c>
      <c r="Q113" s="175">
        <v>6.7618999999999998</v>
      </c>
      <c r="R113" s="175">
        <v>4.5833000000000004</v>
      </c>
      <c r="S113" s="171"/>
      <c r="T113" s="174"/>
      <c r="U113" s="175"/>
      <c r="V113" s="175"/>
      <c r="W113" s="175"/>
      <c r="X113" s="175"/>
      <c r="Y113" s="175"/>
      <c r="Z113" s="175"/>
      <c r="AA113" s="175"/>
      <c r="AB113" s="175"/>
      <c r="AC113" s="175"/>
      <c r="AD113" s="175"/>
      <c r="AE113" s="175"/>
      <c r="AF113" s="175"/>
      <c r="AG113" s="175"/>
      <c r="AH113" s="175"/>
    </row>
    <row r="114" spans="1:34" x14ac:dyDescent="0.3">
      <c r="A114" s="171" t="s">
        <v>1784</v>
      </c>
      <c r="B114" s="171" t="s">
        <v>1739</v>
      </c>
      <c r="C114" s="171">
        <v>133181</v>
      </c>
      <c r="D114" s="174">
        <v>44302</v>
      </c>
      <c r="E114" s="175">
        <v>14.815300000000001</v>
      </c>
      <c r="F114" s="175">
        <v>-0.06</v>
      </c>
      <c r="G114" s="175">
        <v>2.3E-2</v>
      </c>
      <c r="H114" s="175">
        <v>0.1399</v>
      </c>
      <c r="I114" s="175">
        <v>0.29520000000000002</v>
      </c>
      <c r="J114" s="175">
        <v>0.50470000000000004</v>
      </c>
      <c r="K114" s="175">
        <v>0.9829</v>
      </c>
      <c r="L114" s="175">
        <v>1.4212</v>
      </c>
      <c r="M114" s="175">
        <v>2.0977000000000001</v>
      </c>
      <c r="N114" s="175">
        <v>3.0364</v>
      </c>
      <c r="O114" s="175">
        <v>5.1104000000000003</v>
      </c>
      <c r="P114" s="175">
        <v>5.8536999999999999</v>
      </c>
      <c r="Q114" s="175">
        <v>6.4078999999999997</v>
      </c>
      <c r="R114" s="175">
        <v>4.6726999999999999</v>
      </c>
      <c r="S114" s="171"/>
      <c r="T114" s="174"/>
      <c r="U114" s="175"/>
      <c r="V114" s="175"/>
      <c r="W114" s="175"/>
      <c r="X114" s="175"/>
      <c r="Y114" s="175"/>
      <c r="Z114" s="175"/>
      <c r="AA114" s="175"/>
      <c r="AB114" s="175"/>
      <c r="AC114" s="175"/>
      <c r="AD114" s="175"/>
      <c r="AE114" s="175"/>
      <c r="AF114" s="175"/>
      <c r="AG114" s="175"/>
      <c r="AH114" s="175"/>
    </row>
    <row r="115" spans="1:34" x14ac:dyDescent="0.3">
      <c r="A115" s="171" t="s">
        <v>1784</v>
      </c>
      <c r="B115" s="171" t="s">
        <v>1766</v>
      </c>
      <c r="C115" s="171">
        <v>133184</v>
      </c>
      <c r="D115" s="174">
        <v>44302</v>
      </c>
      <c r="E115" s="175">
        <v>14.2653</v>
      </c>
      <c r="F115" s="175">
        <v>-6.2399999999999997E-2</v>
      </c>
      <c r="G115" s="175">
        <v>1.6799999999999999E-2</v>
      </c>
      <c r="H115" s="175">
        <v>0.1263</v>
      </c>
      <c r="I115" s="175">
        <v>0.26640000000000003</v>
      </c>
      <c r="J115" s="175">
        <v>0.44429999999999997</v>
      </c>
      <c r="K115" s="175">
        <v>0.80630000000000002</v>
      </c>
      <c r="L115" s="175">
        <v>1.0677000000000001</v>
      </c>
      <c r="M115" s="175">
        <v>1.5627</v>
      </c>
      <c r="N115" s="175">
        <v>2.3174000000000001</v>
      </c>
      <c r="O115" s="175">
        <v>4.5015000000000001</v>
      </c>
      <c r="P115" s="175">
        <v>5.2431999999999999</v>
      </c>
      <c r="Q115" s="175">
        <v>5.7736999999999998</v>
      </c>
      <c r="R115" s="175">
        <v>4.0270000000000001</v>
      </c>
      <c r="S115" s="171"/>
      <c r="T115" s="174"/>
      <c r="U115" s="175"/>
      <c r="V115" s="175"/>
      <c r="W115" s="175"/>
      <c r="X115" s="175"/>
      <c r="Y115" s="175"/>
      <c r="Z115" s="175"/>
      <c r="AA115" s="175"/>
      <c r="AB115" s="175"/>
      <c r="AC115" s="175"/>
      <c r="AD115" s="175"/>
      <c r="AE115" s="175"/>
      <c r="AF115" s="175"/>
      <c r="AG115" s="175"/>
      <c r="AH115" s="175"/>
    </row>
    <row r="116" spans="1:34" x14ac:dyDescent="0.3">
      <c r="A116" s="171" t="s">
        <v>1784</v>
      </c>
      <c r="B116" s="171" t="s">
        <v>1767</v>
      </c>
      <c r="C116" s="171">
        <v>105603</v>
      </c>
      <c r="D116" s="174">
        <v>44302</v>
      </c>
      <c r="E116" s="175">
        <v>24.8003</v>
      </c>
      <c r="F116" s="175">
        <v>-2.7E-2</v>
      </c>
      <c r="G116" s="175">
        <v>5.8500000000000003E-2</v>
      </c>
      <c r="H116" s="175">
        <v>0.1555</v>
      </c>
      <c r="I116" s="175">
        <v>0.29559999999999997</v>
      </c>
      <c r="J116" s="175">
        <v>0.53390000000000004</v>
      </c>
      <c r="K116" s="175">
        <v>0.99319999999999997</v>
      </c>
      <c r="L116" s="175">
        <v>1.6827000000000001</v>
      </c>
      <c r="M116" s="175">
        <v>2.4277000000000002</v>
      </c>
      <c r="N116" s="175">
        <v>3.7404999999999999</v>
      </c>
      <c r="O116" s="175">
        <v>5.0894000000000004</v>
      </c>
      <c r="P116" s="175">
        <v>5.4551999999999996</v>
      </c>
      <c r="Q116" s="175">
        <v>6.7163000000000004</v>
      </c>
      <c r="R116" s="175">
        <v>4.7827000000000002</v>
      </c>
      <c r="S116" s="171"/>
      <c r="T116" s="174"/>
      <c r="U116" s="175"/>
      <c r="V116" s="175"/>
      <c r="W116" s="175"/>
      <c r="X116" s="175"/>
      <c r="Y116" s="175"/>
      <c r="Z116" s="175"/>
      <c r="AA116" s="175"/>
      <c r="AB116" s="175"/>
      <c r="AC116" s="175"/>
      <c r="AD116" s="175"/>
      <c r="AE116" s="175"/>
      <c r="AF116" s="175"/>
      <c r="AG116" s="175"/>
      <c r="AH116" s="175"/>
    </row>
    <row r="117" spans="1:34" x14ac:dyDescent="0.3">
      <c r="A117" s="171" t="s">
        <v>1784</v>
      </c>
      <c r="B117" s="171" t="s">
        <v>1740</v>
      </c>
      <c r="C117" s="171">
        <v>120401</v>
      </c>
      <c r="D117" s="174">
        <v>44302</v>
      </c>
      <c r="E117" s="175">
        <v>26.0808</v>
      </c>
      <c r="F117" s="175">
        <v>-2.53E-2</v>
      </c>
      <c r="G117" s="175">
        <v>6.4100000000000004E-2</v>
      </c>
      <c r="H117" s="175">
        <v>0.16900000000000001</v>
      </c>
      <c r="I117" s="175">
        <v>0.32429999999999998</v>
      </c>
      <c r="J117" s="175">
        <v>0.59360000000000002</v>
      </c>
      <c r="K117" s="175">
        <v>1.1695</v>
      </c>
      <c r="L117" s="175">
        <v>2.0396000000000001</v>
      </c>
      <c r="M117" s="175">
        <v>2.9714</v>
      </c>
      <c r="N117" s="175">
        <v>4.4752999999999998</v>
      </c>
      <c r="O117" s="175">
        <v>5.7672999999999996</v>
      </c>
      <c r="P117" s="175">
        <v>6.1094999999999997</v>
      </c>
      <c r="Q117" s="175">
        <v>7.0334000000000003</v>
      </c>
      <c r="R117" s="175">
        <v>5.4813999999999998</v>
      </c>
      <c r="S117" s="171"/>
      <c r="T117" s="174"/>
      <c r="U117" s="175"/>
      <c r="V117" s="175"/>
      <c r="W117" s="175"/>
      <c r="X117" s="175"/>
      <c r="Y117" s="175"/>
      <c r="Z117" s="175"/>
      <c r="AA117" s="175"/>
      <c r="AB117" s="175"/>
      <c r="AC117" s="175"/>
      <c r="AD117" s="175"/>
      <c r="AE117" s="175"/>
      <c r="AF117" s="175"/>
      <c r="AG117" s="175"/>
      <c r="AH117" s="175"/>
    </row>
    <row r="118" spans="1:34" x14ac:dyDescent="0.3">
      <c r="A118" s="171" t="s">
        <v>1784</v>
      </c>
      <c r="B118" s="171" t="s">
        <v>1741</v>
      </c>
      <c r="C118" s="171">
        <v>147617</v>
      </c>
      <c r="D118" s="174">
        <v>44302</v>
      </c>
      <c r="E118" s="175">
        <v>10.6571</v>
      </c>
      <c r="F118" s="175">
        <v>-8.0600000000000005E-2</v>
      </c>
      <c r="G118" s="175">
        <v>3.7499999999999999E-2</v>
      </c>
      <c r="H118" s="175">
        <v>0.27660000000000001</v>
      </c>
      <c r="I118" s="175">
        <v>0.30020000000000002</v>
      </c>
      <c r="J118" s="175">
        <v>0.52449999999999997</v>
      </c>
      <c r="K118" s="175">
        <v>0.83360000000000001</v>
      </c>
      <c r="L118" s="175">
        <v>1.4836</v>
      </c>
      <c r="M118" s="175">
        <v>2.3609</v>
      </c>
      <c r="N118" s="175">
        <v>3.5122</v>
      </c>
      <c r="O118" s="175"/>
      <c r="P118" s="175"/>
      <c r="Q118" s="175">
        <v>4.0507</v>
      </c>
      <c r="R118" s="175"/>
      <c r="S118" s="171"/>
      <c r="T118" s="174"/>
      <c r="U118" s="175"/>
      <c r="V118" s="175"/>
      <c r="W118" s="175"/>
      <c r="X118" s="175"/>
      <c r="Y118" s="175"/>
      <c r="Z118" s="175"/>
      <c r="AA118" s="175"/>
      <c r="AB118" s="175"/>
      <c r="AC118" s="175"/>
      <c r="AD118" s="175"/>
      <c r="AE118" s="175"/>
      <c r="AF118" s="175"/>
      <c r="AG118" s="175"/>
      <c r="AH118" s="175"/>
    </row>
    <row r="119" spans="1:34" x14ac:dyDescent="0.3">
      <c r="A119" s="171" t="s">
        <v>1784</v>
      </c>
      <c r="B119" s="171" t="s">
        <v>1768</v>
      </c>
      <c r="C119" s="171">
        <v>147618</v>
      </c>
      <c r="D119" s="174">
        <v>44302</v>
      </c>
      <c r="E119" s="175">
        <v>10.5299</v>
      </c>
      <c r="F119" s="175">
        <v>-8.2600000000000007E-2</v>
      </c>
      <c r="G119" s="175">
        <v>3.1300000000000001E-2</v>
      </c>
      <c r="H119" s="175">
        <v>0.26179999999999998</v>
      </c>
      <c r="I119" s="175">
        <v>0.26950000000000002</v>
      </c>
      <c r="J119" s="175">
        <v>0.46179999999999999</v>
      </c>
      <c r="K119" s="175">
        <v>0.64610000000000001</v>
      </c>
      <c r="L119" s="175">
        <v>1.1061000000000001</v>
      </c>
      <c r="M119" s="175">
        <v>1.7873000000000001</v>
      </c>
      <c r="N119" s="175">
        <v>2.7397999999999998</v>
      </c>
      <c r="O119" s="175"/>
      <c r="P119" s="175"/>
      <c r="Q119" s="175">
        <v>3.274</v>
      </c>
      <c r="R119" s="175"/>
      <c r="S119" s="171"/>
      <c r="T119" s="174"/>
      <c r="U119" s="175"/>
      <c r="V119" s="175"/>
      <c r="W119" s="175"/>
      <c r="X119" s="175"/>
      <c r="Y119" s="175"/>
      <c r="Z119" s="175"/>
      <c r="AA119" s="175"/>
      <c r="AB119" s="175"/>
      <c r="AC119" s="175"/>
      <c r="AD119" s="175"/>
      <c r="AE119" s="175"/>
      <c r="AF119" s="175"/>
      <c r="AG119" s="175"/>
      <c r="AH119" s="175"/>
    </row>
    <row r="120" spans="1:34" x14ac:dyDescent="0.3">
      <c r="A120" s="171" t="s">
        <v>1784</v>
      </c>
      <c r="B120" s="171" t="s">
        <v>1769</v>
      </c>
      <c r="C120" s="171">
        <v>103780</v>
      </c>
      <c r="D120" s="174">
        <v>44302</v>
      </c>
      <c r="E120" s="175">
        <v>26.0578</v>
      </c>
      <c r="F120" s="175">
        <v>-1.61E-2</v>
      </c>
      <c r="G120" s="175">
        <v>5.3800000000000001E-2</v>
      </c>
      <c r="H120" s="175">
        <v>0.13600000000000001</v>
      </c>
      <c r="I120" s="175">
        <v>0.24929999999999999</v>
      </c>
      <c r="J120" s="175">
        <v>0.439</v>
      </c>
      <c r="K120" s="175">
        <v>0.58320000000000005</v>
      </c>
      <c r="L120" s="175">
        <v>1.0810999999999999</v>
      </c>
      <c r="M120" s="175">
        <v>1.62</v>
      </c>
      <c r="N120" s="175">
        <v>2.1970999999999998</v>
      </c>
      <c r="O120" s="175">
        <v>4.0987</v>
      </c>
      <c r="P120" s="175">
        <v>4.7850999999999999</v>
      </c>
      <c r="Q120" s="175">
        <v>6.7055999999999996</v>
      </c>
      <c r="R120" s="175">
        <v>3.5358000000000001</v>
      </c>
      <c r="S120" s="171"/>
      <c r="T120" s="174"/>
      <c r="U120" s="175"/>
      <c r="V120" s="175"/>
      <c r="W120" s="175"/>
      <c r="X120" s="175"/>
      <c r="Y120" s="175"/>
      <c r="Z120" s="175"/>
      <c r="AA120" s="175"/>
      <c r="AB120" s="175"/>
      <c r="AC120" s="175"/>
      <c r="AD120" s="175"/>
      <c r="AE120" s="175"/>
      <c r="AF120" s="175"/>
      <c r="AG120" s="175"/>
      <c r="AH120" s="175"/>
    </row>
    <row r="121" spans="1:34" x14ac:dyDescent="0.3">
      <c r="A121" s="171" t="s">
        <v>1784</v>
      </c>
      <c r="B121" s="171" t="s">
        <v>1742</v>
      </c>
      <c r="C121" s="171">
        <v>120482</v>
      </c>
      <c r="D121" s="174">
        <v>44302</v>
      </c>
      <c r="E121" s="175">
        <v>27.0624</v>
      </c>
      <c r="F121" s="175">
        <v>-1.5100000000000001E-2</v>
      </c>
      <c r="G121" s="175">
        <v>5.6899999999999999E-2</v>
      </c>
      <c r="H121" s="175">
        <v>0.14360000000000001</v>
      </c>
      <c r="I121" s="175">
        <v>0.2656</v>
      </c>
      <c r="J121" s="175">
        <v>0.47299999999999998</v>
      </c>
      <c r="K121" s="175">
        <v>0.68340000000000001</v>
      </c>
      <c r="L121" s="175">
        <v>1.2826</v>
      </c>
      <c r="M121" s="175">
        <v>1.9253</v>
      </c>
      <c r="N121" s="175">
        <v>2.6065999999999998</v>
      </c>
      <c r="O121" s="175">
        <v>4.5152000000000001</v>
      </c>
      <c r="P121" s="175">
        <v>5.2176999999999998</v>
      </c>
      <c r="Q121" s="175">
        <v>6.5704000000000002</v>
      </c>
      <c r="R121" s="175">
        <v>3.9500999999999999</v>
      </c>
      <c r="S121" s="171"/>
      <c r="T121" s="174"/>
      <c r="U121" s="175"/>
      <c r="V121" s="175"/>
      <c r="W121" s="175"/>
      <c r="X121" s="175"/>
      <c r="Y121" s="175"/>
      <c r="Z121" s="175"/>
      <c r="AA121" s="175"/>
      <c r="AB121" s="175"/>
      <c r="AC121" s="175"/>
      <c r="AD121" s="175"/>
      <c r="AE121" s="175"/>
      <c r="AF121" s="175"/>
      <c r="AG121" s="175"/>
      <c r="AH121" s="175"/>
    </row>
    <row r="122" spans="1:34" x14ac:dyDescent="0.3">
      <c r="A122" s="171" t="s">
        <v>1784</v>
      </c>
      <c r="B122" s="171" t="s">
        <v>1770</v>
      </c>
      <c r="C122" s="171">
        <v>105968</v>
      </c>
      <c r="D122" s="174">
        <v>44302</v>
      </c>
      <c r="E122" s="175">
        <v>29.13</v>
      </c>
      <c r="F122" s="175">
        <v>-1.06E-2</v>
      </c>
      <c r="G122" s="175">
        <v>4.2200000000000001E-2</v>
      </c>
      <c r="H122" s="175">
        <v>0.19980000000000001</v>
      </c>
      <c r="I122" s="175">
        <v>0.32579999999999998</v>
      </c>
      <c r="J122" s="175">
        <v>0.57630000000000003</v>
      </c>
      <c r="K122" s="175">
        <v>1.1436999999999999</v>
      </c>
      <c r="L122" s="175">
        <v>1.9646999999999999</v>
      </c>
      <c r="M122" s="175">
        <v>2.7875999999999999</v>
      </c>
      <c r="N122" s="175">
        <v>3.9885000000000002</v>
      </c>
      <c r="O122" s="175">
        <v>5.3536000000000001</v>
      </c>
      <c r="P122" s="175">
        <v>5.6817000000000002</v>
      </c>
      <c r="Q122" s="175">
        <v>7.1147999999999998</v>
      </c>
      <c r="R122" s="175">
        <v>4.9279000000000002</v>
      </c>
      <c r="S122" s="171"/>
      <c r="T122" s="174"/>
      <c r="U122" s="175"/>
      <c r="V122" s="175"/>
      <c r="W122" s="175"/>
      <c r="X122" s="175"/>
      <c r="Y122" s="175"/>
      <c r="Z122" s="175"/>
      <c r="AA122" s="175"/>
      <c r="AB122" s="175"/>
      <c r="AC122" s="175"/>
      <c r="AD122" s="175"/>
      <c r="AE122" s="175"/>
      <c r="AF122" s="175"/>
      <c r="AG122" s="175"/>
      <c r="AH122" s="175"/>
    </row>
    <row r="123" spans="1:34" x14ac:dyDescent="0.3">
      <c r="A123" s="171" t="s">
        <v>1784</v>
      </c>
      <c r="B123" s="171" t="s">
        <v>1743</v>
      </c>
      <c r="C123" s="171">
        <v>119771</v>
      </c>
      <c r="D123" s="174">
        <v>44302</v>
      </c>
      <c r="E123" s="175">
        <v>30.3691</v>
      </c>
      <c r="F123" s="175">
        <v>-9.1999999999999998E-3</v>
      </c>
      <c r="G123" s="175">
        <v>4.7100000000000003E-2</v>
      </c>
      <c r="H123" s="175">
        <v>0.2112</v>
      </c>
      <c r="I123" s="175">
        <v>0.35060000000000002</v>
      </c>
      <c r="J123" s="175">
        <v>0.62660000000000005</v>
      </c>
      <c r="K123" s="175">
        <v>1.2935000000000001</v>
      </c>
      <c r="L123" s="175">
        <v>2.2608000000000001</v>
      </c>
      <c r="M123" s="175">
        <v>3.2309000000000001</v>
      </c>
      <c r="N123" s="175">
        <v>4.5781999999999998</v>
      </c>
      <c r="O123" s="175">
        <v>5.9021999999999997</v>
      </c>
      <c r="P123" s="175">
        <v>6.2157</v>
      </c>
      <c r="Q123" s="175">
        <v>7.2954999999999997</v>
      </c>
      <c r="R123" s="175">
        <v>5.4951999999999996</v>
      </c>
      <c r="S123" s="171"/>
      <c r="T123" s="174"/>
      <c r="U123" s="175"/>
      <c r="V123" s="175"/>
      <c r="W123" s="175"/>
      <c r="X123" s="175"/>
      <c r="Y123" s="175"/>
      <c r="Z123" s="175"/>
      <c r="AA123" s="175"/>
      <c r="AB123" s="175"/>
      <c r="AC123" s="175"/>
      <c r="AD123" s="175"/>
      <c r="AE123" s="175"/>
      <c r="AF123" s="175"/>
      <c r="AG123" s="175"/>
      <c r="AH123" s="175"/>
    </row>
    <row r="124" spans="1:34" x14ac:dyDescent="0.3">
      <c r="A124" s="171" t="s">
        <v>1784</v>
      </c>
      <c r="B124" s="171" t="s">
        <v>1744</v>
      </c>
      <c r="C124" s="171">
        <v>130450</v>
      </c>
      <c r="D124" s="174">
        <v>44302</v>
      </c>
      <c r="E124" s="175">
        <v>15.628</v>
      </c>
      <c r="F124" s="175">
        <v>-1.2800000000000001E-2</v>
      </c>
      <c r="G124" s="175">
        <v>5.7599999999999998E-2</v>
      </c>
      <c r="H124" s="175">
        <v>0.1988</v>
      </c>
      <c r="I124" s="175">
        <v>0.33379999999999999</v>
      </c>
      <c r="J124" s="175">
        <v>0.65049999999999997</v>
      </c>
      <c r="K124" s="175">
        <v>1.2766999999999999</v>
      </c>
      <c r="L124" s="175">
        <v>2.2507000000000001</v>
      </c>
      <c r="M124" s="175">
        <v>3.3871000000000002</v>
      </c>
      <c r="N124" s="175">
        <v>4.7594000000000003</v>
      </c>
      <c r="O124" s="175">
        <v>5.9958999999999998</v>
      </c>
      <c r="P124" s="175">
        <v>6.2919</v>
      </c>
      <c r="Q124" s="175">
        <v>6.7862</v>
      </c>
      <c r="R124" s="175">
        <v>5.7408000000000001</v>
      </c>
      <c r="S124" s="171"/>
      <c r="T124" s="174"/>
      <c r="U124" s="175"/>
      <c r="V124" s="175"/>
      <c r="W124" s="175"/>
      <c r="X124" s="175"/>
      <c r="Y124" s="175"/>
      <c r="Z124" s="175"/>
      <c r="AA124" s="175"/>
      <c r="AB124" s="175"/>
      <c r="AC124" s="175"/>
      <c r="AD124" s="175"/>
      <c r="AE124" s="175"/>
      <c r="AF124" s="175"/>
      <c r="AG124" s="175"/>
      <c r="AH124" s="175"/>
    </row>
    <row r="125" spans="1:34" x14ac:dyDescent="0.3">
      <c r="A125" s="171" t="s">
        <v>1784</v>
      </c>
      <c r="B125" s="171" t="s">
        <v>1771</v>
      </c>
      <c r="C125" s="171">
        <v>130446</v>
      </c>
      <c r="D125" s="174">
        <v>44302</v>
      </c>
      <c r="E125" s="175">
        <v>15.015000000000001</v>
      </c>
      <c r="F125" s="175">
        <v>-1.3299999999999999E-2</v>
      </c>
      <c r="G125" s="175">
        <v>5.33E-2</v>
      </c>
      <c r="H125" s="175">
        <v>0.18679999999999999</v>
      </c>
      <c r="I125" s="175">
        <v>0.30730000000000002</v>
      </c>
      <c r="J125" s="175">
        <v>0.58950000000000002</v>
      </c>
      <c r="K125" s="175">
        <v>1.0974999999999999</v>
      </c>
      <c r="L125" s="175">
        <v>1.9001999999999999</v>
      </c>
      <c r="M125" s="175">
        <v>2.9058999999999999</v>
      </c>
      <c r="N125" s="175">
        <v>4.1406999999999998</v>
      </c>
      <c r="O125" s="175">
        <v>5.3987999999999996</v>
      </c>
      <c r="P125" s="175">
        <v>5.6764999999999999</v>
      </c>
      <c r="Q125" s="175">
        <v>6.1597</v>
      </c>
      <c r="R125" s="175">
        <v>5.1630000000000003</v>
      </c>
      <c r="S125" s="171"/>
      <c r="T125" s="174"/>
      <c r="U125" s="175"/>
      <c r="V125" s="175"/>
      <c r="W125" s="175"/>
      <c r="X125" s="175"/>
      <c r="Y125" s="175"/>
      <c r="Z125" s="175"/>
      <c r="AA125" s="175"/>
      <c r="AB125" s="175"/>
      <c r="AC125" s="175"/>
      <c r="AD125" s="175"/>
      <c r="AE125" s="175"/>
      <c r="AF125" s="175"/>
      <c r="AG125" s="175"/>
      <c r="AH125" s="175"/>
    </row>
    <row r="126" spans="1:34" x14ac:dyDescent="0.3">
      <c r="A126" s="171" t="s">
        <v>1784</v>
      </c>
      <c r="B126" s="171" t="s">
        <v>1745</v>
      </c>
      <c r="C126" s="171">
        <v>145895</v>
      </c>
      <c r="D126" s="174">
        <v>44302</v>
      </c>
      <c r="E126" s="175">
        <v>11.1449</v>
      </c>
      <c r="F126" s="175">
        <v>-2.06E-2</v>
      </c>
      <c r="G126" s="175">
        <v>5.4800000000000001E-2</v>
      </c>
      <c r="H126" s="175">
        <v>0.20499999999999999</v>
      </c>
      <c r="I126" s="175">
        <v>0.31950000000000001</v>
      </c>
      <c r="J126" s="175">
        <v>0.61299999999999999</v>
      </c>
      <c r="K126" s="175">
        <v>0.98309999999999997</v>
      </c>
      <c r="L126" s="175">
        <v>1.7668999999999999</v>
      </c>
      <c r="M126" s="175">
        <v>2.3801999999999999</v>
      </c>
      <c r="N126" s="175">
        <v>3.4674999999999998</v>
      </c>
      <c r="O126" s="175"/>
      <c r="P126" s="175"/>
      <c r="Q126" s="175">
        <v>4.9931999999999999</v>
      </c>
      <c r="R126" s="175">
        <v>4.8643999999999998</v>
      </c>
      <c r="S126" s="171"/>
      <c r="T126" s="174"/>
      <c r="U126" s="175"/>
      <c r="V126" s="175"/>
      <c r="W126" s="175"/>
      <c r="X126" s="175"/>
      <c r="Y126" s="175"/>
      <c r="Z126" s="175"/>
      <c r="AA126" s="175"/>
      <c r="AB126" s="175"/>
      <c r="AC126" s="175"/>
      <c r="AD126" s="175"/>
      <c r="AE126" s="175"/>
      <c r="AF126" s="175"/>
      <c r="AG126" s="175"/>
      <c r="AH126" s="175"/>
    </row>
    <row r="127" spans="1:34" x14ac:dyDescent="0.3">
      <c r="A127" s="171" t="s">
        <v>1784</v>
      </c>
      <c r="B127" s="171" t="s">
        <v>1772</v>
      </c>
      <c r="C127" s="171">
        <v>145890</v>
      </c>
      <c r="D127" s="174">
        <v>44302</v>
      </c>
      <c r="E127" s="175">
        <v>10.9931</v>
      </c>
      <c r="F127" s="175">
        <v>-2.2700000000000001E-2</v>
      </c>
      <c r="G127" s="175">
        <v>5.0099999999999999E-2</v>
      </c>
      <c r="H127" s="175">
        <v>0.19409999999999999</v>
      </c>
      <c r="I127" s="175">
        <v>0.29559999999999997</v>
      </c>
      <c r="J127" s="175">
        <v>0.56530000000000002</v>
      </c>
      <c r="K127" s="175">
        <v>0.84299999999999997</v>
      </c>
      <c r="L127" s="175">
        <v>1.4843999999999999</v>
      </c>
      <c r="M127" s="175">
        <v>1.9532</v>
      </c>
      <c r="N127" s="175">
        <v>2.8738999999999999</v>
      </c>
      <c r="O127" s="175"/>
      <c r="P127" s="175"/>
      <c r="Q127" s="175">
        <v>4.3479000000000001</v>
      </c>
      <c r="R127" s="175">
        <v>4.2248000000000001</v>
      </c>
      <c r="S127" s="171"/>
      <c r="T127" s="174"/>
      <c r="U127" s="175"/>
      <c r="V127" s="175"/>
      <c r="W127" s="175"/>
      <c r="X127" s="175"/>
      <c r="Y127" s="175"/>
      <c r="Z127" s="175"/>
      <c r="AA127" s="175"/>
      <c r="AB127" s="175"/>
      <c r="AC127" s="175"/>
      <c r="AD127" s="175"/>
      <c r="AE127" s="175"/>
      <c r="AF127" s="175"/>
      <c r="AG127" s="175"/>
      <c r="AH127" s="175"/>
    </row>
    <row r="128" spans="1:34" x14ac:dyDescent="0.3">
      <c r="A128" s="171" t="s">
        <v>1784</v>
      </c>
      <c r="B128" s="171" t="s">
        <v>1746</v>
      </c>
      <c r="C128" s="171">
        <v>148468</v>
      </c>
      <c r="D128" s="174">
        <v>44302</v>
      </c>
      <c r="E128" s="175">
        <v>10.234400000000001</v>
      </c>
      <c r="F128" s="175">
        <v>2E-3</v>
      </c>
      <c r="G128" s="175">
        <v>0.1145</v>
      </c>
      <c r="H128" s="175">
        <v>0.2586</v>
      </c>
      <c r="I128" s="175">
        <v>0.30280000000000001</v>
      </c>
      <c r="J128" s="175">
        <v>0.53539999999999999</v>
      </c>
      <c r="K128" s="175">
        <v>1.0754999999999999</v>
      </c>
      <c r="L128" s="175">
        <v>1.8237000000000001</v>
      </c>
      <c r="M128" s="175"/>
      <c r="N128" s="175"/>
      <c r="O128" s="175"/>
      <c r="P128" s="175"/>
      <c r="Q128" s="175">
        <v>2.3439999999999999</v>
      </c>
      <c r="R128" s="175"/>
      <c r="S128" s="171"/>
      <c r="T128" s="174"/>
      <c r="U128" s="175"/>
      <c r="V128" s="175"/>
      <c r="W128" s="175"/>
      <c r="X128" s="175"/>
      <c r="Y128" s="175"/>
      <c r="Z128" s="175"/>
      <c r="AA128" s="175"/>
      <c r="AB128" s="175"/>
      <c r="AC128" s="175"/>
      <c r="AD128" s="175"/>
      <c r="AE128" s="175"/>
      <c r="AF128" s="175"/>
      <c r="AG128" s="175"/>
      <c r="AH128" s="175"/>
    </row>
    <row r="129" spans="1:34" x14ac:dyDescent="0.3">
      <c r="A129" s="171" t="s">
        <v>1784</v>
      </c>
      <c r="B129" s="171" t="s">
        <v>1773</v>
      </c>
      <c r="C129" s="171">
        <v>148467</v>
      </c>
      <c r="D129" s="174">
        <v>44302</v>
      </c>
      <c r="E129" s="175">
        <v>10.1785</v>
      </c>
      <c r="F129" s="175">
        <v>1E-3</v>
      </c>
      <c r="G129" s="175">
        <v>0.1082</v>
      </c>
      <c r="H129" s="175">
        <v>0.24329999999999999</v>
      </c>
      <c r="I129" s="175">
        <v>0.26889999999999997</v>
      </c>
      <c r="J129" s="175">
        <v>0.46489999999999998</v>
      </c>
      <c r="K129" s="175">
        <v>0.86409999999999998</v>
      </c>
      <c r="L129" s="175">
        <v>1.3946000000000001</v>
      </c>
      <c r="M129" s="175"/>
      <c r="N129" s="175"/>
      <c r="O129" s="175"/>
      <c r="P129" s="175"/>
      <c r="Q129" s="175">
        <v>1.7849999999999999</v>
      </c>
      <c r="R129" s="175"/>
      <c r="S129" s="171"/>
      <c r="T129" s="174"/>
      <c r="U129" s="175"/>
      <c r="V129" s="175"/>
      <c r="W129" s="175"/>
      <c r="X129" s="175"/>
      <c r="Y129" s="175"/>
      <c r="Z129" s="175"/>
      <c r="AA129" s="175"/>
      <c r="AB129" s="175"/>
      <c r="AC129" s="175"/>
      <c r="AD129" s="175"/>
      <c r="AE129" s="175"/>
      <c r="AF129" s="175"/>
      <c r="AG129" s="175"/>
      <c r="AH129" s="175"/>
    </row>
    <row r="130" spans="1:34" x14ac:dyDescent="0.3">
      <c r="A130" s="171" t="s">
        <v>1784</v>
      </c>
      <c r="B130" s="171" t="s">
        <v>1747</v>
      </c>
      <c r="C130" s="171">
        <v>148401</v>
      </c>
      <c r="D130" s="174">
        <v>44302</v>
      </c>
      <c r="E130" s="175">
        <v>10.334</v>
      </c>
      <c r="F130" s="175">
        <v>9.7000000000000003E-3</v>
      </c>
      <c r="G130" s="175">
        <v>5.8099999999999999E-2</v>
      </c>
      <c r="H130" s="175">
        <v>0.24249999999999999</v>
      </c>
      <c r="I130" s="175">
        <v>0.36909999999999998</v>
      </c>
      <c r="J130" s="175">
        <v>0.64280000000000004</v>
      </c>
      <c r="K130" s="175">
        <v>1.1452</v>
      </c>
      <c r="L130" s="175">
        <v>2.1246999999999998</v>
      </c>
      <c r="M130" s="175">
        <v>3.1337000000000002</v>
      </c>
      <c r="N130" s="175"/>
      <c r="O130" s="175"/>
      <c r="P130" s="175"/>
      <c r="Q130" s="175">
        <v>3.34</v>
      </c>
      <c r="R130" s="175"/>
      <c r="S130" s="171"/>
      <c r="T130" s="174"/>
      <c r="U130" s="175"/>
      <c r="V130" s="175"/>
      <c r="W130" s="175"/>
      <c r="X130" s="175"/>
      <c r="Y130" s="175"/>
      <c r="Z130" s="175"/>
      <c r="AA130" s="175"/>
      <c r="AB130" s="175"/>
      <c r="AC130" s="175"/>
      <c r="AD130" s="175"/>
      <c r="AE130" s="175"/>
      <c r="AF130" s="175"/>
      <c r="AG130" s="175"/>
      <c r="AH130" s="175"/>
    </row>
    <row r="131" spans="1:34" x14ac:dyDescent="0.3">
      <c r="A131" s="171" t="s">
        <v>1784</v>
      </c>
      <c r="B131" s="171" t="s">
        <v>1774</v>
      </c>
      <c r="C131" s="171">
        <v>148400</v>
      </c>
      <c r="D131" s="174">
        <v>44302</v>
      </c>
      <c r="E131" s="175">
        <v>10.276</v>
      </c>
      <c r="F131" s="175">
        <v>9.7000000000000003E-3</v>
      </c>
      <c r="G131" s="175">
        <v>4.87E-2</v>
      </c>
      <c r="H131" s="175">
        <v>0.2341</v>
      </c>
      <c r="I131" s="175">
        <v>0.34179999999999999</v>
      </c>
      <c r="J131" s="175">
        <v>0.58730000000000004</v>
      </c>
      <c r="K131" s="175">
        <v>0.98270000000000002</v>
      </c>
      <c r="L131" s="175">
        <v>1.7828999999999999</v>
      </c>
      <c r="M131" s="175">
        <v>2.6061000000000001</v>
      </c>
      <c r="N131" s="175"/>
      <c r="O131" s="175"/>
      <c r="P131" s="175"/>
      <c r="Q131" s="175">
        <v>2.76</v>
      </c>
      <c r="R131" s="175"/>
      <c r="S131" s="171"/>
      <c r="T131" s="174"/>
      <c r="U131" s="175"/>
      <c r="V131" s="175"/>
      <c r="W131" s="175"/>
      <c r="X131" s="175"/>
      <c r="Y131" s="175"/>
      <c r="Z131" s="175"/>
      <c r="AA131" s="175"/>
      <c r="AB131" s="175"/>
      <c r="AC131" s="175"/>
      <c r="AD131" s="175"/>
      <c r="AE131" s="175"/>
      <c r="AF131" s="175"/>
      <c r="AG131" s="175"/>
      <c r="AH131" s="175"/>
    </row>
    <row r="132" spans="1:34" x14ac:dyDescent="0.3">
      <c r="A132" s="171" t="s">
        <v>1784</v>
      </c>
      <c r="B132" s="171" t="s">
        <v>1775</v>
      </c>
      <c r="C132" s="171">
        <v>113345</v>
      </c>
      <c r="D132" s="174">
        <v>44302</v>
      </c>
      <c r="E132" s="175">
        <v>20.88</v>
      </c>
      <c r="F132" s="175">
        <v>-1.9599999999999999E-2</v>
      </c>
      <c r="G132" s="175">
        <v>4.07E-2</v>
      </c>
      <c r="H132" s="175">
        <v>0.19769999999999999</v>
      </c>
      <c r="I132" s="175">
        <v>0.30020000000000002</v>
      </c>
      <c r="J132" s="175">
        <v>0.55869999999999997</v>
      </c>
      <c r="K132" s="175">
        <v>1.0550999999999999</v>
      </c>
      <c r="L132" s="175">
        <v>1.8173999999999999</v>
      </c>
      <c r="M132" s="175">
        <v>2.5863</v>
      </c>
      <c r="N132" s="175">
        <v>3.8961000000000001</v>
      </c>
      <c r="O132" s="175">
        <v>5.3490000000000002</v>
      </c>
      <c r="P132" s="175">
        <v>5.7031999999999998</v>
      </c>
      <c r="Q132" s="175">
        <v>7.2542999999999997</v>
      </c>
      <c r="R132" s="175">
        <v>4.9130000000000003</v>
      </c>
      <c r="S132" s="171"/>
      <c r="T132" s="174"/>
      <c r="U132" s="175"/>
      <c r="V132" s="175"/>
      <c r="W132" s="175"/>
      <c r="X132" s="175"/>
      <c r="Y132" s="175"/>
      <c r="Z132" s="175"/>
      <c r="AA132" s="175"/>
      <c r="AB132" s="175"/>
      <c r="AC132" s="175"/>
      <c r="AD132" s="175"/>
      <c r="AE132" s="175"/>
      <c r="AF132" s="175"/>
      <c r="AG132" s="175"/>
      <c r="AH132" s="175"/>
    </row>
    <row r="133" spans="1:34" x14ac:dyDescent="0.3">
      <c r="A133" s="171" t="s">
        <v>1784</v>
      </c>
      <c r="B133" s="171" t="s">
        <v>1748</v>
      </c>
      <c r="C133" s="171">
        <v>118585</v>
      </c>
      <c r="D133" s="174">
        <v>44302</v>
      </c>
      <c r="E133" s="175">
        <v>21.887499999999999</v>
      </c>
      <c r="F133" s="175">
        <v>-1.83E-2</v>
      </c>
      <c r="G133" s="175">
        <v>4.5699999999999998E-2</v>
      </c>
      <c r="H133" s="175">
        <v>0.21060000000000001</v>
      </c>
      <c r="I133" s="175">
        <v>0.32769999999999999</v>
      </c>
      <c r="J133" s="175">
        <v>0.61550000000000005</v>
      </c>
      <c r="K133" s="175">
        <v>1.2237</v>
      </c>
      <c r="L133" s="175">
        <v>2.1577000000000002</v>
      </c>
      <c r="M133" s="175">
        <v>3.1048</v>
      </c>
      <c r="N133" s="175">
        <v>4.6177999999999999</v>
      </c>
      <c r="O133" s="175">
        <v>6.0655000000000001</v>
      </c>
      <c r="P133" s="175">
        <v>6.3912000000000004</v>
      </c>
      <c r="Q133" s="175">
        <v>7.3691000000000004</v>
      </c>
      <c r="R133" s="175">
        <v>5.6334</v>
      </c>
      <c r="S133" s="171"/>
      <c r="T133" s="174"/>
      <c r="U133" s="175"/>
      <c r="V133" s="175"/>
      <c r="W133" s="175"/>
      <c r="X133" s="175"/>
      <c r="Y133" s="175"/>
      <c r="Z133" s="175"/>
      <c r="AA133" s="175"/>
      <c r="AB133" s="175"/>
      <c r="AC133" s="175"/>
      <c r="AD133" s="175"/>
      <c r="AE133" s="175"/>
      <c r="AF133" s="175"/>
      <c r="AG133" s="175"/>
      <c r="AH133" s="175"/>
    </row>
    <row r="134" spans="1:34" x14ac:dyDescent="0.3">
      <c r="A134" s="171" t="s">
        <v>1784</v>
      </c>
      <c r="B134" s="171" t="s">
        <v>1749</v>
      </c>
      <c r="C134" s="171">
        <v>138875</v>
      </c>
      <c r="D134" s="174">
        <v>44302</v>
      </c>
      <c r="E134" s="175">
        <v>15.195</v>
      </c>
      <c r="F134" s="175">
        <v>2.5000000000000001E-2</v>
      </c>
      <c r="G134" s="175">
        <v>7.9000000000000001E-2</v>
      </c>
      <c r="H134" s="175">
        <v>0.2137</v>
      </c>
      <c r="I134" s="175">
        <v>0.34599999999999997</v>
      </c>
      <c r="J134" s="175">
        <v>0.58450000000000002</v>
      </c>
      <c r="K134" s="175">
        <v>1.1463000000000001</v>
      </c>
      <c r="L134" s="175">
        <v>2.0806</v>
      </c>
      <c r="M134" s="175">
        <v>3.2850999999999999</v>
      </c>
      <c r="N134" s="175">
        <v>4.3339999999999996</v>
      </c>
      <c r="O134" s="175">
        <v>5.4820000000000002</v>
      </c>
      <c r="P134" s="175">
        <v>5.9715999999999996</v>
      </c>
      <c r="Q134" s="175">
        <v>6.5026000000000002</v>
      </c>
      <c r="R134" s="175">
        <v>5.2127999999999997</v>
      </c>
      <c r="S134" s="171"/>
      <c r="T134" s="174"/>
      <c r="U134" s="175"/>
      <c r="V134" s="175"/>
      <c r="W134" s="175"/>
      <c r="X134" s="175"/>
      <c r="Y134" s="175"/>
      <c r="Z134" s="175"/>
      <c r="AA134" s="175"/>
      <c r="AB134" s="175"/>
      <c r="AC134" s="175"/>
      <c r="AD134" s="175"/>
      <c r="AE134" s="175"/>
      <c r="AF134" s="175"/>
      <c r="AG134" s="175"/>
      <c r="AH134" s="175"/>
    </row>
    <row r="135" spans="1:34" x14ac:dyDescent="0.3">
      <c r="A135" s="171" t="s">
        <v>1784</v>
      </c>
      <c r="B135" s="171" t="s">
        <v>1776</v>
      </c>
      <c r="C135" s="171">
        <v>138876</v>
      </c>
      <c r="D135" s="174">
        <v>44302</v>
      </c>
      <c r="E135" s="175">
        <v>14.636699999999999</v>
      </c>
      <c r="F135" s="175">
        <v>2.3199999999999998E-2</v>
      </c>
      <c r="G135" s="175">
        <v>7.3200000000000001E-2</v>
      </c>
      <c r="H135" s="175">
        <v>0.2006</v>
      </c>
      <c r="I135" s="175">
        <v>0.31940000000000002</v>
      </c>
      <c r="J135" s="175">
        <v>0.5302</v>
      </c>
      <c r="K135" s="175">
        <v>0.98519999999999996</v>
      </c>
      <c r="L135" s="175">
        <v>1.7554000000000001</v>
      </c>
      <c r="M135" s="175">
        <v>2.7930000000000001</v>
      </c>
      <c r="N135" s="175">
        <v>3.6791999999999998</v>
      </c>
      <c r="O135" s="175">
        <v>4.8800999999999997</v>
      </c>
      <c r="P135" s="175">
        <v>5.3658000000000001</v>
      </c>
      <c r="Q135" s="175">
        <v>5.9039000000000001</v>
      </c>
      <c r="R135" s="175">
        <v>4.6269999999999998</v>
      </c>
      <c r="S135" s="171"/>
      <c r="T135" s="174"/>
      <c r="U135" s="175"/>
      <c r="V135" s="175"/>
      <c r="W135" s="175"/>
      <c r="X135" s="175"/>
      <c r="Y135" s="175"/>
      <c r="Z135" s="175"/>
      <c r="AA135" s="175"/>
      <c r="AB135" s="175"/>
      <c r="AC135" s="175"/>
      <c r="AD135" s="175"/>
      <c r="AE135" s="175"/>
      <c r="AF135" s="175"/>
      <c r="AG135" s="175"/>
      <c r="AH135" s="175"/>
    </row>
    <row r="136" spans="1:34" x14ac:dyDescent="0.3">
      <c r="A136" s="171" t="s">
        <v>1784</v>
      </c>
      <c r="B136" s="171" t="s">
        <v>1777</v>
      </c>
      <c r="C136" s="171">
        <v>139224</v>
      </c>
      <c r="D136" s="174">
        <v>44302</v>
      </c>
      <c r="E136" s="175">
        <v>11.6088</v>
      </c>
      <c r="F136" s="175">
        <v>-2.24E-2</v>
      </c>
      <c r="G136" s="175">
        <v>4.9099999999999998E-2</v>
      </c>
      <c r="H136" s="175">
        <v>0.18640000000000001</v>
      </c>
      <c r="I136" s="175">
        <v>0.28249999999999997</v>
      </c>
      <c r="J136" s="175">
        <v>0.50470000000000004</v>
      </c>
      <c r="K136" s="175">
        <v>0.75070000000000003</v>
      </c>
      <c r="L136" s="175">
        <v>1.2057</v>
      </c>
      <c r="M136" s="175">
        <v>1.6123000000000001</v>
      </c>
      <c r="N136" s="175">
        <v>1.9343999999999999</v>
      </c>
      <c r="O136" s="175">
        <v>1.4196</v>
      </c>
      <c r="P136" s="175"/>
      <c r="Q136" s="175">
        <v>3.0352999999999999</v>
      </c>
      <c r="R136" s="175">
        <v>2.8237999999999999</v>
      </c>
      <c r="S136" s="171"/>
      <c r="T136" s="174"/>
      <c r="U136" s="175"/>
      <c r="V136" s="175"/>
      <c r="W136" s="175"/>
      <c r="X136" s="175"/>
      <c r="Y136" s="175"/>
      <c r="Z136" s="175"/>
      <c r="AA136" s="175"/>
      <c r="AB136" s="175"/>
      <c r="AC136" s="175"/>
      <c r="AD136" s="175"/>
      <c r="AE136" s="175"/>
      <c r="AF136" s="175"/>
      <c r="AG136" s="175"/>
      <c r="AH136" s="175"/>
    </row>
    <row r="137" spans="1:34" x14ac:dyDescent="0.3">
      <c r="A137" s="171" t="s">
        <v>1784</v>
      </c>
      <c r="B137" s="171" t="s">
        <v>1750</v>
      </c>
      <c r="C137" s="171">
        <v>139221</v>
      </c>
      <c r="D137" s="174">
        <v>44302</v>
      </c>
      <c r="E137" s="175">
        <v>11.933999999999999</v>
      </c>
      <c r="F137" s="175">
        <v>-2.18E-2</v>
      </c>
      <c r="G137" s="175">
        <v>5.28E-2</v>
      </c>
      <c r="H137" s="175">
        <v>0.1948</v>
      </c>
      <c r="I137" s="175">
        <v>0.3009</v>
      </c>
      <c r="J137" s="175">
        <v>0.54169999999999996</v>
      </c>
      <c r="K137" s="175">
        <v>0.85699999999999998</v>
      </c>
      <c r="L137" s="175">
        <v>1.4200999999999999</v>
      </c>
      <c r="M137" s="175">
        <v>1.9380999999999999</v>
      </c>
      <c r="N137" s="175">
        <v>2.3815</v>
      </c>
      <c r="O137" s="175">
        <v>1.8953</v>
      </c>
      <c r="P137" s="175"/>
      <c r="Q137" s="175">
        <v>3.6074000000000002</v>
      </c>
      <c r="R137" s="175">
        <v>3.2907999999999999</v>
      </c>
      <c r="S137" s="171"/>
      <c r="T137" s="174"/>
      <c r="U137" s="175"/>
      <c r="V137" s="175"/>
      <c r="W137" s="175"/>
      <c r="X137" s="175"/>
      <c r="Y137" s="175"/>
      <c r="Z137" s="175"/>
      <c r="AA137" s="175"/>
      <c r="AB137" s="175"/>
      <c r="AC137" s="175"/>
      <c r="AD137" s="175"/>
      <c r="AE137" s="175"/>
      <c r="AF137" s="175"/>
      <c r="AG137" s="175"/>
      <c r="AH137" s="175"/>
    </row>
    <row r="138" spans="1:34" x14ac:dyDescent="0.3">
      <c r="A138" s="171" t="s">
        <v>1784</v>
      </c>
      <c r="B138" s="171" t="s">
        <v>1751</v>
      </c>
      <c r="C138" s="171">
        <v>119574</v>
      </c>
      <c r="D138" s="174">
        <v>44302</v>
      </c>
      <c r="E138" s="175">
        <v>27.3506</v>
      </c>
      <c r="F138" s="175">
        <v>-1.32E-2</v>
      </c>
      <c r="G138" s="175">
        <v>4.3200000000000002E-2</v>
      </c>
      <c r="H138" s="175">
        <v>0.21540000000000001</v>
      </c>
      <c r="I138" s="175">
        <v>0.3221</v>
      </c>
      <c r="J138" s="175">
        <v>0.58950000000000002</v>
      </c>
      <c r="K138" s="175">
        <v>1.0973999999999999</v>
      </c>
      <c r="L138" s="175">
        <v>1.8898999999999999</v>
      </c>
      <c r="M138" s="175">
        <v>2.6166</v>
      </c>
      <c r="N138" s="175">
        <v>3.4558</v>
      </c>
      <c r="O138" s="175">
        <v>5.4378000000000002</v>
      </c>
      <c r="P138" s="175">
        <v>5.8821000000000003</v>
      </c>
      <c r="Q138" s="175">
        <v>6.9398</v>
      </c>
      <c r="R138" s="175">
        <v>4.9264999999999999</v>
      </c>
      <c r="S138" s="171"/>
      <c r="T138" s="174"/>
      <c r="U138" s="175"/>
      <c r="V138" s="175"/>
      <c r="W138" s="175"/>
      <c r="X138" s="175"/>
      <c r="Y138" s="175"/>
      <c r="Z138" s="175"/>
      <c r="AA138" s="175"/>
      <c r="AB138" s="175"/>
      <c r="AC138" s="175"/>
      <c r="AD138" s="175"/>
      <c r="AE138" s="175"/>
      <c r="AF138" s="175"/>
      <c r="AG138" s="175"/>
      <c r="AH138" s="175"/>
    </row>
    <row r="139" spans="1:34" x14ac:dyDescent="0.3">
      <c r="A139" s="171" t="s">
        <v>1784</v>
      </c>
      <c r="B139" s="171" t="s">
        <v>1778</v>
      </c>
      <c r="C139" s="171">
        <v>104457</v>
      </c>
      <c r="D139" s="174">
        <v>44302</v>
      </c>
      <c r="E139" s="175">
        <v>26.265000000000001</v>
      </c>
      <c r="F139" s="175">
        <v>-1.41E-2</v>
      </c>
      <c r="G139" s="175">
        <v>3.9600000000000003E-2</v>
      </c>
      <c r="H139" s="175">
        <v>0.2072</v>
      </c>
      <c r="I139" s="175">
        <v>0.30359999999999998</v>
      </c>
      <c r="J139" s="175">
        <v>0.55089999999999995</v>
      </c>
      <c r="K139" s="175">
        <v>0.9839</v>
      </c>
      <c r="L139" s="175">
        <v>1.6619999999999999</v>
      </c>
      <c r="M139" s="175">
        <v>2.2713000000000001</v>
      </c>
      <c r="N139" s="175">
        <v>2.9914999999999998</v>
      </c>
      <c r="O139" s="175">
        <v>4.9061000000000003</v>
      </c>
      <c r="P139" s="175">
        <v>5.3403</v>
      </c>
      <c r="Q139" s="175">
        <v>6.9059999999999997</v>
      </c>
      <c r="R139" s="175">
        <v>4.4569999999999999</v>
      </c>
      <c r="S139" s="171"/>
      <c r="T139" s="174"/>
      <c r="U139" s="175"/>
      <c r="V139" s="175"/>
      <c r="W139" s="175"/>
      <c r="X139" s="175"/>
      <c r="Y139" s="175"/>
      <c r="Z139" s="175"/>
      <c r="AA139" s="175"/>
      <c r="AB139" s="175"/>
      <c r="AC139" s="175"/>
      <c r="AD139" s="175"/>
      <c r="AE139" s="175"/>
      <c r="AF139" s="175"/>
      <c r="AG139" s="175"/>
      <c r="AH139" s="175"/>
    </row>
    <row r="140" spans="1:34" x14ac:dyDescent="0.3">
      <c r="A140" s="171" t="s">
        <v>1784</v>
      </c>
      <c r="B140" s="171" t="s">
        <v>1752</v>
      </c>
      <c r="C140" s="171">
        <v>147927</v>
      </c>
      <c r="D140" s="174">
        <v>44302</v>
      </c>
      <c r="E140" s="175">
        <v>10.5388</v>
      </c>
      <c r="F140" s="175">
        <v>-1.9900000000000001E-2</v>
      </c>
      <c r="G140" s="175">
        <v>8.4500000000000006E-2</v>
      </c>
      <c r="H140" s="175">
        <v>0.22059999999999999</v>
      </c>
      <c r="I140" s="175">
        <v>0.49199999999999999</v>
      </c>
      <c r="J140" s="175">
        <v>0.76970000000000005</v>
      </c>
      <c r="K140" s="175">
        <v>1.3657999999999999</v>
      </c>
      <c r="L140" s="175">
        <v>2.2915999999999999</v>
      </c>
      <c r="M140" s="175">
        <v>3.7263000000000002</v>
      </c>
      <c r="N140" s="175">
        <v>4.2908999999999997</v>
      </c>
      <c r="O140" s="175"/>
      <c r="P140" s="175"/>
      <c r="Q140" s="175">
        <v>4.4806999999999997</v>
      </c>
      <c r="R140" s="175"/>
      <c r="S140" s="171"/>
      <c r="T140" s="174"/>
      <c r="U140" s="175"/>
      <c r="V140" s="175"/>
      <c r="W140" s="175"/>
      <c r="X140" s="175"/>
      <c r="Y140" s="175"/>
      <c r="Z140" s="175"/>
      <c r="AA140" s="175"/>
      <c r="AB140" s="175"/>
      <c r="AC140" s="175"/>
      <c r="AD140" s="175"/>
      <c r="AE140" s="175"/>
      <c r="AF140" s="175"/>
      <c r="AG140" s="175"/>
      <c r="AH140" s="175"/>
    </row>
    <row r="141" spans="1:34" x14ac:dyDescent="0.3">
      <c r="A141" s="171" t="s">
        <v>1784</v>
      </c>
      <c r="B141" s="171" t="s">
        <v>1779</v>
      </c>
      <c r="C141" s="171">
        <v>147922</v>
      </c>
      <c r="D141" s="174">
        <v>44302</v>
      </c>
      <c r="E141" s="175">
        <v>10.4526</v>
      </c>
      <c r="F141" s="175">
        <v>-2.1000000000000001E-2</v>
      </c>
      <c r="G141" s="175">
        <v>7.85E-2</v>
      </c>
      <c r="H141" s="175">
        <v>0.20710000000000001</v>
      </c>
      <c r="I141" s="175">
        <v>0.46329999999999999</v>
      </c>
      <c r="J141" s="175">
        <v>0.70909999999999995</v>
      </c>
      <c r="K141" s="175">
        <v>1.1859</v>
      </c>
      <c r="L141" s="175">
        <v>1.9289000000000001</v>
      </c>
      <c r="M141" s="175">
        <v>3.1804999999999999</v>
      </c>
      <c r="N141" s="175">
        <v>3.5752000000000002</v>
      </c>
      <c r="O141" s="175"/>
      <c r="P141" s="175"/>
      <c r="Q141" s="175">
        <v>3.7664</v>
      </c>
      <c r="R141" s="175"/>
      <c r="S141" s="171"/>
      <c r="T141" s="174"/>
      <c r="U141" s="175"/>
      <c r="V141" s="175"/>
      <c r="W141" s="175"/>
      <c r="X141" s="175"/>
      <c r="Y141" s="175"/>
      <c r="Z141" s="175"/>
      <c r="AA141" s="175"/>
      <c r="AB141" s="175"/>
      <c r="AC141" s="175"/>
      <c r="AD141" s="175"/>
      <c r="AE141" s="175"/>
      <c r="AF141" s="175"/>
      <c r="AG141" s="175"/>
      <c r="AH141" s="175"/>
    </row>
    <row r="142" spans="1:34" x14ac:dyDescent="0.3">
      <c r="A142" s="171" t="s">
        <v>1784</v>
      </c>
      <c r="B142" s="171" t="s">
        <v>1753</v>
      </c>
      <c r="C142" s="171">
        <v>145724</v>
      </c>
      <c r="D142" s="174">
        <v>44302</v>
      </c>
      <c r="E142" s="175">
        <v>11.5036</v>
      </c>
      <c r="F142" s="175">
        <v>-1.2200000000000001E-2</v>
      </c>
      <c r="G142" s="175">
        <v>4.6100000000000002E-2</v>
      </c>
      <c r="H142" s="175">
        <v>0.2021</v>
      </c>
      <c r="I142" s="175">
        <v>0.34370000000000001</v>
      </c>
      <c r="J142" s="175">
        <v>0.67300000000000004</v>
      </c>
      <c r="K142" s="175">
        <v>1.3176000000000001</v>
      </c>
      <c r="L142" s="175">
        <v>2.3306</v>
      </c>
      <c r="M142" s="175">
        <v>3.3984999999999999</v>
      </c>
      <c r="N142" s="175">
        <v>4.9923999999999999</v>
      </c>
      <c r="O142" s="175"/>
      <c r="P142" s="175"/>
      <c r="Q142" s="175">
        <v>6.1996000000000002</v>
      </c>
      <c r="R142" s="175">
        <v>6.1151</v>
      </c>
      <c r="S142" s="171"/>
      <c r="T142" s="174"/>
      <c r="U142" s="175"/>
      <c r="V142" s="175"/>
      <c r="W142" s="175"/>
      <c r="X142" s="175"/>
      <c r="Y142" s="175"/>
      <c r="Z142" s="175"/>
      <c r="AA142" s="175"/>
      <c r="AB142" s="175"/>
      <c r="AC142" s="175"/>
      <c r="AD142" s="175"/>
      <c r="AE142" s="175"/>
      <c r="AF142" s="175"/>
      <c r="AG142" s="175"/>
      <c r="AH142" s="175"/>
    </row>
    <row r="143" spans="1:34" x14ac:dyDescent="0.3">
      <c r="A143" s="171" t="s">
        <v>1784</v>
      </c>
      <c r="B143" s="171" t="s">
        <v>1780</v>
      </c>
      <c r="C143" s="171">
        <v>145723</v>
      </c>
      <c r="D143" s="174">
        <v>44302</v>
      </c>
      <c r="E143" s="175">
        <v>11.304</v>
      </c>
      <c r="F143" s="175">
        <v>-1.4200000000000001E-2</v>
      </c>
      <c r="G143" s="175">
        <v>3.9800000000000002E-2</v>
      </c>
      <c r="H143" s="175">
        <v>0.18790000000000001</v>
      </c>
      <c r="I143" s="175">
        <v>0.31240000000000001</v>
      </c>
      <c r="J143" s="175">
        <v>0.60519999999999996</v>
      </c>
      <c r="K143" s="175">
        <v>1.1245000000000001</v>
      </c>
      <c r="L143" s="175">
        <v>1.9461999999999999</v>
      </c>
      <c r="M143" s="175">
        <v>2.8159999999999998</v>
      </c>
      <c r="N143" s="175">
        <v>4.2073999999999998</v>
      </c>
      <c r="O143" s="175"/>
      <c r="P143" s="175"/>
      <c r="Q143" s="175">
        <v>5.4043000000000001</v>
      </c>
      <c r="R143" s="175">
        <v>5.3019999999999996</v>
      </c>
      <c r="S143" s="171"/>
      <c r="T143" s="174"/>
      <c r="U143" s="175"/>
      <c r="V143" s="175"/>
      <c r="W143" s="175"/>
      <c r="X143" s="175"/>
      <c r="Y143" s="175"/>
      <c r="Z143" s="175"/>
      <c r="AA143" s="175"/>
      <c r="AB143" s="175"/>
      <c r="AC143" s="175"/>
      <c r="AD143" s="175"/>
      <c r="AE143" s="175"/>
      <c r="AF143" s="175"/>
      <c r="AG143" s="175"/>
      <c r="AH143" s="175"/>
    </row>
    <row r="144" spans="1:34" x14ac:dyDescent="0.3">
      <c r="A144" s="171" t="s">
        <v>1784</v>
      </c>
      <c r="B144" s="171" t="s">
        <v>1754</v>
      </c>
      <c r="C144" s="171">
        <v>146297</v>
      </c>
      <c r="D144" s="174">
        <v>44302</v>
      </c>
      <c r="E144" s="175">
        <v>11.212</v>
      </c>
      <c r="F144" s="175">
        <v>3.2099999999999997E-2</v>
      </c>
      <c r="G144" s="175">
        <v>5.1799999999999999E-2</v>
      </c>
      <c r="H144" s="175">
        <v>0.2208</v>
      </c>
      <c r="I144" s="175">
        <v>0.35620000000000002</v>
      </c>
      <c r="J144" s="175">
        <v>0.62739999999999996</v>
      </c>
      <c r="K144" s="175">
        <v>1.0236000000000001</v>
      </c>
      <c r="L144" s="175">
        <v>1.8587</v>
      </c>
      <c r="M144" s="175">
        <v>2.754</v>
      </c>
      <c r="N144" s="175">
        <v>4.1543000000000001</v>
      </c>
      <c r="O144" s="175"/>
      <c r="P144" s="175"/>
      <c r="Q144" s="175">
        <v>5.4561000000000002</v>
      </c>
      <c r="R144" s="175">
        <v>5.3673000000000002</v>
      </c>
      <c r="S144" s="171"/>
      <c r="T144" s="174"/>
      <c r="U144" s="175"/>
      <c r="V144" s="175"/>
      <c r="W144" s="175"/>
      <c r="X144" s="175"/>
      <c r="Y144" s="175"/>
      <c r="Z144" s="175"/>
      <c r="AA144" s="175"/>
      <c r="AB144" s="175"/>
      <c r="AC144" s="175"/>
      <c r="AD144" s="175"/>
      <c r="AE144" s="175"/>
      <c r="AF144" s="175"/>
      <c r="AG144" s="175"/>
      <c r="AH144" s="175"/>
    </row>
    <row r="145" spans="1:34" x14ac:dyDescent="0.3">
      <c r="A145" s="171" t="s">
        <v>1784</v>
      </c>
      <c r="B145" s="171" t="s">
        <v>1781</v>
      </c>
      <c r="C145" s="171">
        <v>146294</v>
      </c>
      <c r="D145" s="174">
        <v>44302</v>
      </c>
      <c r="E145" s="175">
        <v>11.092599999999999</v>
      </c>
      <c r="F145" s="175">
        <v>3.1600000000000003E-2</v>
      </c>
      <c r="G145" s="175">
        <v>4.7800000000000002E-2</v>
      </c>
      <c r="H145" s="175">
        <v>0.21229999999999999</v>
      </c>
      <c r="I145" s="175">
        <v>0.33650000000000002</v>
      </c>
      <c r="J145" s="175">
        <v>0.60489999999999999</v>
      </c>
      <c r="K145" s="175">
        <v>0.95009999999999994</v>
      </c>
      <c r="L145" s="175">
        <v>1.6374</v>
      </c>
      <c r="M145" s="175">
        <v>2.3813</v>
      </c>
      <c r="N145" s="175">
        <v>3.6478000000000002</v>
      </c>
      <c r="O145" s="175"/>
      <c r="P145" s="175"/>
      <c r="Q145" s="175">
        <v>4.9330999999999996</v>
      </c>
      <c r="R145" s="175">
        <v>4.8380999999999998</v>
      </c>
      <c r="S145" s="171"/>
      <c r="T145" s="174"/>
      <c r="U145" s="175"/>
      <c r="V145" s="175"/>
      <c r="W145" s="175"/>
      <c r="X145" s="175"/>
      <c r="Y145" s="175"/>
      <c r="Z145" s="175"/>
      <c r="AA145" s="175"/>
      <c r="AB145" s="175"/>
      <c r="AC145" s="175"/>
      <c r="AD145" s="175"/>
      <c r="AE145" s="175"/>
      <c r="AF145" s="175"/>
      <c r="AG145" s="175"/>
      <c r="AH145" s="175"/>
    </row>
    <row r="146" spans="1:34" x14ac:dyDescent="0.3">
      <c r="A146" s="171" t="s">
        <v>1784</v>
      </c>
      <c r="B146" s="171" t="s">
        <v>1755</v>
      </c>
      <c r="C146" s="171">
        <v>120795</v>
      </c>
      <c r="D146" s="174">
        <v>44302</v>
      </c>
      <c r="E146" s="175">
        <v>28.552</v>
      </c>
      <c r="F146" s="175">
        <v>1.1599999999999999E-2</v>
      </c>
      <c r="G146" s="175">
        <v>7.4700000000000003E-2</v>
      </c>
      <c r="H146" s="175">
        <v>0.23799999999999999</v>
      </c>
      <c r="I146" s="175">
        <v>0.38429999999999997</v>
      </c>
      <c r="J146" s="175">
        <v>0.68410000000000004</v>
      </c>
      <c r="K146" s="175">
        <v>1.2734000000000001</v>
      </c>
      <c r="L146" s="175">
        <v>2.1593</v>
      </c>
      <c r="M146" s="175">
        <v>3.0907</v>
      </c>
      <c r="N146" s="175">
        <v>4.5888</v>
      </c>
      <c r="O146" s="175">
        <v>5.8826000000000001</v>
      </c>
      <c r="P146" s="175">
        <v>6.1623000000000001</v>
      </c>
      <c r="Q146" s="175">
        <v>6.9351000000000003</v>
      </c>
      <c r="R146" s="175">
        <v>5.5003000000000002</v>
      </c>
      <c r="S146" s="171"/>
      <c r="T146" s="174"/>
      <c r="U146" s="175"/>
      <c r="V146" s="175"/>
      <c r="W146" s="175"/>
      <c r="X146" s="175"/>
      <c r="Y146" s="175"/>
      <c r="Z146" s="175"/>
      <c r="AA146" s="175"/>
      <c r="AB146" s="175"/>
      <c r="AC146" s="175"/>
      <c r="AD146" s="175"/>
      <c r="AE146" s="175"/>
      <c r="AF146" s="175"/>
      <c r="AG146" s="175"/>
      <c r="AH146" s="175"/>
    </row>
    <row r="147" spans="1:34" x14ac:dyDescent="0.3">
      <c r="A147" s="171" t="s">
        <v>1784</v>
      </c>
      <c r="B147" s="171" t="s">
        <v>1782</v>
      </c>
      <c r="C147" s="171">
        <v>104075</v>
      </c>
      <c r="D147" s="174">
        <v>44302</v>
      </c>
      <c r="E147" s="175">
        <v>27.457100000000001</v>
      </c>
      <c r="F147" s="175">
        <v>1.0200000000000001E-2</v>
      </c>
      <c r="G147" s="175">
        <v>6.9599999999999995E-2</v>
      </c>
      <c r="H147" s="175">
        <v>0.22700000000000001</v>
      </c>
      <c r="I147" s="175">
        <v>0.3604</v>
      </c>
      <c r="J147" s="175">
        <v>0.63519999999999999</v>
      </c>
      <c r="K147" s="175">
        <v>1.1293</v>
      </c>
      <c r="L147" s="175">
        <v>1.8759999999999999</v>
      </c>
      <c r="M147" s="175">
        <v>2.6587000000000001</v>
      </c>
      <c r="N147" s="175">
        <v>4.0018000000000002</v>
      </c>
      <c r="O147" s="175">
        <v>5.3395999999999999</v>
      </c>
      <c r="P147" s="175">
        <v>5.6250999999999998</v>
      </c>
      <c r="Q147" s="175">
        <v>7.0587999999999997</v>
      </c>
      <c r="R147" s="175">
        <v>4.9446000000000003</v>
      </c>
      <c r="S147" s="171"/>
      <c r="T147" s="174"/>
      <c r="U147" s="175"/>
      <c r="V147" s="175"/>
      <c r="W147" s="175"/>
      <c r="X147" s="175"/>
      <c r="Y147" s="175"/>
      <c r="Z147" s="175"/>
      <c r="AA147" s="175"/>
      <c r="AB147" s="175"/>
      <c r="AC147" s="175"/>
      <c r="AD147" s="175"/>
      <c r="AE147" s="175"/>
      <c r="AF147" s="175"/>
      <c r="AG147" s="175"/>
      <c r="AH147" s="175"/>
    </row>
    <row r="148" spans="1:34" x14ac:dyDescent="0.3">
      <c r="A148" s="176" t="s">
        <v>27</v>
      </c>
      <c r="B148" s="171"/>
      <c r="C148" s="171"/>
      <c r="D148" s="171"/>
      <c r="E148" s="171"/>
      <c r="F148" s="177">
        <v>-1.4269090909090908E-2</v>
      </c>
      <c r="G148" s="177">
        <v>5.1187272727272741E-2</v>
      </c>
      <c r="H148" s="177">
        <v>0.19462727272727279</v>
      </c>
      <c r="I148" s="177">
        <v>0.31334363636363632</v>
      </c>
      <c r="J148" s="177">
        <v>0.56596545454545466</v>
      </c>
      <c r="K148" s="177">
        <v>1.0224200000000001</v>
      </c>
      <c r="L148" s="177">
        <v>1.7689727272727276</v>
      </c>
      <c r="M148" s="177">
        <v>2.5730792452830196</v>
      </c>
      <c r="N148" s="177">
        <v>3.6231666666666671</v>
      </c>
      <c r="O148" s="177">
        <v>5.1916540540540534</v>
      </c>
      <c r="P148" s="177">
        <v>5.7755096774193557</v>
      </c>
      <c r="Q148" s="177">
        <v>5.6581163636363634</v>
      </c>
      <c r="R148" s="177">
        <v>4.7677085106382986</v>
      </c>
      <c r="S148" s="171"/>
      <c r="T148" s="171"/>
      <c r="U148" s="177" t="e">
        <v>#DIV/0!</v>
      </c>
      <c r="V148" s="177" t="e">
        <v>#DIV/0!</v>
      </c>
      <c r="W148" s="177" t="e">
        <v>#DIV/0!</v>
      </c>
      <c r="X148" s="177" t="e">
        <v>#DIV/0!</v>
      </c>
      <c r="Y148" s="177" t="e">
        <v>#DIV/0!</v>
      </c>
      <c r="Z148" s="177" t="e">
        <v>#DIV/0!</v>
      </c>
      <c r="AA148" s="177" t="e">
        <v>#DIV/0!</v>
      </c>
      <c r="AB148" s="177" t="e">
        <v>#DIV/0!</v>
      </c>
      <c r="AC148" s="177" t="e">
        <v>#DIV/0!</v>
      </c>
      <c r="AD148" s="177" t="e">
        <v>#DIV/0!</v>
      </c>
      <c r="AE148" s="177" t="e">
        <v>#DIV/0!</v>
      </c>
      <c r="AF148" s="177" t="e">
        <v>#DIV/0!</v>
      </c>
      <c r="AG148" s="177" t="e">
        <v>#DIV/0!</v>
      </c>
      <c r="AH148" s="177" t="e">
        <v>#DIV/0!</v>
      </c>
    </row>
    <row r="149" spans="1:34" x14ac:dyDescent="0.3">
      <c r="A149" s="176" t="s">
        <v>408</v>
      </c>
      <c r="B149" s="171"/>
      <c r="C149" s="171"/>
      <c r="D149" s="171"/>
      <c r="E149" s="171"/>
      <c r="F149" s="177">
        <v>-1.4200000000000001E-2</v>
      </c>
      <c r="G149" s="177">
        <v>4.9099999999999998E-2</v>
      </c>
      <c r="H149" s="177">
        <v>0.20300000000000001</v>
      </c>
      <c r="I149" s="177">
        <v>0.31709999999999999</v>
      </c>
      <c r="J149" s="177">
        <v>0.58450000000000002</v>
      </c>
      <c r="K149" s="177">
        <v>1.0550999999999999</v>
      </c>
      <c r="L149" s="177">
        <v>1.8553999999999999</v>
      </c>
      <c r="M149" s="177">
        <v>2.6339999999999999</v>
      </c>
      <c r="N149" s="177">
        <v>3.7515000000000001</v>
      </c>
      <c r="O149" s="177">
        <v>5.3536000000000001</v>
      </c>
      <c r="P149" s="177">
        <v>5.7031999999999998</v>
      </c>
      <c r="Q149" s="177">
        <v>6.2979000000000003</v>
      </c>
      <c r="R149" s="177">
        <v>4.9264999999999999</v>
      </c>
      <c r="S149" s="171"/>
      <c r="T149" s="171"/>
      <c r="U149" s="177" t="e">
        <v>#NUM!</v>
      </c>
      <c r="V149" s="177" t="e">
        <v>#NUM!</v>
      </c>
      <c r="W149" s="177" t="e">
        <v>#NUM!</v>
      </c>
      <c r="X149" s="177" t="e">
        <v>#NUM!</v>
      </c>
      <c r="Y149" s="177" t="e">
        <v>#NUM!</v>
      </c>
      <c r="Z149" s="177" t="e">
        <v>#NUM!</v>
      </c>
      <c r="AA149" s="177" t="e">
        <v>#NUM!</v>
      </c>
      <c r="AB149" s="177" t="e">
        <v>#NUM!</v>
      </c>
      <c r="AC149" s="177" t="e">
        <v>#NUM!</v>
      </c>
      <c r="AD149" s="177" t="e">
        <v>#NUM!</v>
      </c>
      <c r="AE149" s="177" t="e">
        <v>#NUM!</v>
      </c>
      <c r="AF149" s="177" t="e">
        <v>#NUM!</v>
      </c>
      <c r="AG149" s="177" t="e">
        <v>#NUM!</v>
      </c>
      <c r="AH149" s="177" t="e">
        <v>#NUM!</v>
      </c>
    </row>
    <row r="150" spans="1:34" x14ac:dyDescent="0.3">
      <c r="A150" s="119"/>
      <c r="B150" s="119"/>
      <c r="C150" s="119"/>
      <c r="D150" s="121"/>
      <c r="E150" s="122"/>
      <c r="F150" s="122"/>
      <c r="G150" s="122"/>
      <c r="H150" s="122"/>
      <c r="I150" s="122"/>
      <c r="J150" s="122"/>
      <c r="K150" s="122"/>
      <c r="L150" s="122"/>
      <c r="M150" s="122"/>
      <c r="N150" s="122"/>
      <c r="O150" s="122"/>
      <c r="P150" s="122"/>
      <c r="Q150" s="122"/>
      <c r="R150" s="122"/>
      <c r="S150" s="119"/>
      <c r="T150" s="119"/>
      <c r="U150" s="119"/>
      <c r="V150" s="119"/>
      <c r="W150" s="119"/>
      <c r="X150" s="119"/>
      <c r="Y150" s="119"/>
      <c r="Z150" s="119"/>
      <c r="AA150" s="119"/>
      <c r="AB150" s="119"/>
      <c r="AC150" s="119"/>
      <c r="AD150" s="119"/>
      <c r="AE150" s="119"/>
      <c r="AF150" s="119"/>
      <c r="AG150" s="119"/>
      <c r="AH150" s="119"/>
    </row>
    <row r="151" spans="1:34" x14ac:dyDescent="0.3">
      <c r="A151" s="173" t="s">
        <v>543</v>
      </c>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row>
    <row r="152" spans="1:34" x14ac:dyDescent="0.3">
      <c r="A152" s="171" t="s">
        <v>544</v>
      </c>
      <c r="B152" s="171" t="s">
        <v>545</v>
      </c>
      <c r="C152" s="171">
        <v>131666</v>
      </c>
      <c r="D152" s="174">
        <v>44302</v>
      </c>
      <c r="E152" s="175">
        <v>65.62</v>
      </c>
      <c r="F152" s="175">
        <v>0.29039999999999999</v>
      </c>
      <c r="G152" s="175">
        <v>0.42849999999999999</v>
      </c>
      <c r="H152" s="175">
        <v>-0.66610000000000003</v>
      </c>
      <c r="I152" s="175">
        <v>-0.50039999999999996</v>
      </c>
      <c r="J152" s="175">
        <v>-0.44</v>
      </c>
      <c r="K152" s="175">
        <v>1.0783</v>
      </c>
      <c r="L152" s="175">
        <v>16.0184</v>
      </c>
      <c r="M152" s="175">
        <v>21.8796</v>
      </c>
      <c r="N152" s="175">
        <v>36.480899999999998</v>
      </c>
      <c r="O152" s="175">
        <v>9.0852000000000004</v>
      </c>
      <c r="P152" s="175">
        <v>11.1991</v>
      </c>
      <c r="Q152" s="175">
        <v>9.3772000000000002</v>
      </c>
      <c r="R152" s="175">
        <v>10.920400000000001</v>
      </c>
      <c r="S152" s="171"/>
      <c r="T152" s="174"/>
      <c r="U152" s="175"/>
      <c r="V152" s="175"/>
      <c r="W152" s="175"/>
      <c r="X152" s="175"/>
      <c r="Y152" s="175"/>
      <c r="Z152" s="175"/>
      <c r="AA152" s="175"/>
      <c r="AB152" s="175"/>
      <c r="AC152" s="175"/>
      <c r="AD152" s="175"/>
      <c r="AE152" s="175"/>
      <c r="AF152" s="175"/>
      <c r="AG152" s="175"/>
      <c r="AH152" s="175"/>
    </row>
    <row r="153" spans="1:34" x14ac:dyDescent="0.3">
      <c r="A153" s="171" t="s">
        <v>544</v>
      </c>
      <c r="B153" s="171" t="s">
        <v>546</v>
      </c>
      <c r="C153" s="171">
        <v>131670</v>
      </c>
      <c r="D153" s="174">
        <v>44302</v>
      </c>
      <c r="E153" s="175">
        <v>70.81</v>
      </c>
      <c r="F153" s="175">
        <v>0.29749999999999999</v>
      </c>
      <c r="G153" s="175">
        <v>0.42549999999999999</v>
      </c>
      <c r="H153" s="175">
        <v>-0.65939999999999999</v>
      </c>
      <c r="I153" s="175">
        <v>-0.46389999999999998</v>
      </c>
      <c r="J153" s="175">
        <v>-0.33779999999999999</v>
      </c>
      <c r="K153" s="175">
        <v>1.3744000000000001</v>
      </c>
      <c r="L153" s="175">
        <v>16.694099999999999</v>
      </c>
      <c r="M153" s="175">
        <v>22.912700000000001</v>
      </c>
      <c r="N153" s="175">
        <v>38.058100000000003</v>
      </c>
      <c r="O153" s="175">
        <v>10.2746</v>
      </c>
      <c r="P153" s="175">
        <v>12.3597</v>
      </c>
      <c r="Q153" s="175">
        <v>12.144600000000001</v>
      </c>
      <c r="R153" s="175">
        <v>12.150700000000001</v>
      </c>
      <c r="S153" s="171"/>
      <c r="T153" s="174"/>
      <c r="U153" s="175"/>
      <c r="V153" s="175"/>
      <c r="W153" s="175"/>
      <c r="X153" s="175"/>
      <c r="Y153" s="175"/>
      <c r="Z153" s="175"/>
      <c r="AA153" s="175"/>
      <c r="AB153" s="175"/>
      <c r="AC153" s="175"/>
      <c r="AD153" s="175"/>
      <c r="AE153" s="175"/>
      <c r="AF153" s="175"/>
      <c r="AG153" s="175"/>
      <c r="AH153" s="175"/>
    </row>
    <row r="154" spans="1:34" x14ac:dyDescent="0.3">
      <c r="A154" s="171" t="s">
        <v>544</v>
      </c>
      <c r="B154" s="171" t="s">
        <v>547</v>
      </c>
      <c r="C154" s="171">
        <v>100119</v>
      </c>
      <c r="D154" s="174">
        <v>44302</v>
      </c>
      <c r="E154" s="175">
        <v>232.33099999999999</v>
      </c>
      <c r="F154" s="175">
        <v>4.48E-2</v>
      </c>
      <c r="G154" s="175">
        <v>0.25679999999999997</v>
      </c>
      <c r="H154" s="175">
        <v>-1.7175</v>
      </c>
      <c r="I154" s="175">
        <v>-2.7961</v>
      </c>
      <c r="J154" s="175">
        <v>-4.5217999999999998</v>
      </c>
      <c r="K154" s="175">
        <v>2.1684000000000001</v>
      </c>
      <c r="L154" s="175">
        <v>32.057299999999998</v>
      </c>
      <c r="M154" s="175">
        <v>34.786999999999999</v>
      </c>
      <c r="N154" s="175">
        <v>46.33</v>
      </c>
      <c r="O154" s="175">
        <v>8.0281000000000002</v>
      </c>
      <c r="P154" s="175">
        <v>12.6873</v>
      </c>
      <c r="Q154" s="175">
        <v>16.490200000000002</v>
      </c>
      <c r="R154" s="175">
        <v>7.5744999999999996</v>
      </c>
      <c r="S154" s="171"/>
      <c r="T154" s="174"/>
      <c r="U154" s="175"/>
      <c r="V154" s="175"/>
      <c r="W154" s="175"/>
      <c r="X154" s="175"/>
      <c r="Y154" s="175"/>
      <c r="Z154" s="175"/>
      <c r="AA154" s="175"/>
      <c r="AB154" s="175"/>
      <c r="AC154" s="175"/>
      <c r="AD154" s="175"/>
      <c r="AE154" s="175"/>
      <c r="AF154" s="175"/>
      <c r="AG154" s="175"/>
      <c r="AH154" s="175"/>
    </row>
    <row r="155" spans="1:34" x14ac:dyDescent="0.3">
      <c r="A155" s="171" t="s">
        <v>544</v>
      </c>
      <c r="B155" s="171" t="s">
        <v>1865</v>
      </c>
      <c r="C155" s="171"/>
      <c r="D155" s="174">
        <v>44302</v>
      </c>
      <c r="E155" s="175">
        <v>232.33099999999999</v>
      </c>
      <c r="F155" s="175">
        <v>4.48E-2</v>
      </c>
      <c r="G155" s="175">
        <v>0.25679999999999997</v>
      </c>
      <c r="H155" s="175">
        <v>-1.7175</v>
      </c>
      <c r="I155" s="175">
        <v>-2.7961</v>
      </c>
      <c r="J155" s="175">
        <v>-4.5217999999999998</v>
      </c>
      <c r="K155" s="175">
        <v>2.1684000000000001</v>
      </c>
      <c r="L155" s="175">
        <v>32.057299999999998</v>
      </c>
      <c r="M155" s="175">
        <v>34.786999999999999</v>
      </c>
      <c r="N155" s="175">
        <v>46.33</v>
      </c>
      <c r="O155" s="175">
        <v>7.8912000000000004</v>
      </c>
      <c r="P155" s="175">
        <v>11.5579</v>
      </c>
      <c r="Q155" s="175">
        <v>17.7774</v>
      </c>
      <c r="R155" s="175">
        <v>7.5744999999999996</v>
      </c>
      <c r="S155" s="171"/>
      <c r="T155" s="174"/>
      <c r="U155" s="175"/>
      <c r="V155" s="175"/>
      <c r="W155" s="175"/>
      <c r="X155" s="175"/>
      <c r="Y155" s="175"/>
      <c r="Z155" s="175"/>
      <c r="AA155" s="175"/>
      <c r="AB155" s="175"/>
      <c r="AC155" s="175"/>
      <c r="AD155" s="175"/>
      <c r="AE155" s="175"/>
      <c r="AF155" s="175"/>
      <c r="AG155" s="175"/>
      <c r="AH155" s="175"/>
    </row>
    <row r="156" spans="1:34" x14ac:dyDescent="0.3">
      <c r="A156" s="171" t="s">
        <v>544</v>
      </c>
      <c r="B156" s="171" t="s">
        <v>1866</v>
      </c>
      <c r="C156" s="171">
        <v>118968</v>
      </c>
      <c r="D156" s="174">
        <v>44302</v>
      </c>
      <c r="E156" s="175">
        <v>244.51599999999999</v>
      </c>
      <c r="F156" s="175">
        <v>4.6199999999999998E-2</v>
      </c>
      <c r="G156" s="175">
        <v>0.2616</v>
      </c>
      <c r="H156" s="175">
        <v>-1.7069000000000001</v>
      </c>
      <c r="I156" s="175">
        <v>-2.7753999999999999</v>
      </c>
      <c r="J156" s="175">
        <v>-4.4721000000000002</v>
      </c>
      <c r="K156" s="175">
        <v>2.3199000000000001</v>
      </c>
      <c r="L156" s="175">
        <v>32.4328</v>
      </c>
      <c r="M156" s="175">
        <v>35.369199999999999</v>
      </c>
      <c r="N156" s="175">
        <v>47.170200000000001</v>
      </c>
      <c r="O156" s="175">
        <v>8.8213000000000008</v>
      </c>
      <c r="P156" s="175">
        <v>13.4802</v>
      </c>
      <c r="Q156" s="175">
        <v>12.2354</v>
      </c>
      <c r="R156" s="175">
        <v>8.2033000000000005</v>
      </c>
      <c r="S156" s="171"/>
      <c r="T156" s="174"/>
      <c r="U156" s="175"/>
      <c r="V156" s="175"/>
      <c r="W156" s="175"/>
      <c r="X156" s="175"/>
      <c r="Y156" s="175"/>
      <c r="Z156" s="175"/>
      <c r="AA156" s="175"/>
      <c r="AB156" s="175"/>
      <c r="AC156" s="175"/>
      <c r="AD156" s="175"/>
      <c r="AE156" s="175"/>
      <c r="AF156" s="175"/>
      <c r="AG156" s="175"/>
      <c r="AH156" s="175"/>
    </row>
    <row r="157" spans="1:34" x14ac:dyDescent="0.3">
      <c r="A157" s="171" t="s">
        <v>544</v>
      </c>
      <c r="B157" s="171" t="s">
        <v>548</v>
      </c>
      <c r="C157" s="171"/>
      <c r="D157" s="174">
        <v>44302</v>
      </c>
      <c r="E157" s="175">
        <v>244.51599999999999</v>
      </c>
      <c r="F157" s="175">
        <v>4.6199999999999998E-2</v>
      </c>
      <c r="G157" s="175">
        <v>0.2616</v>
      </c>
      <c r="H157" s="175">
        <v>-1.7069000000000001</v>
      </c>
      <c r="I157" s="175">
        <v>-2.7753999999999999</v>
      </c>
      <c r="J157" s="175">
        <v>-4.4721000000000002</v>
      </c>
      <c r="K157" s="175">
        <v>2.3199000000000001</v>
      </c>
      <c r="L157" s="175">
        <v>32.4328</v>
      </c>
      <c r="M157" s="175">
        <v>35.369199999999999</v>
      </c>
      <c r="N157" s="175">
        <v>47.170200000000001</v>
      </c>
      <c r="O157" s="175">
        <v>8.7089999999999996</v>
      </c>
      <c r="P157" s="175">
        <v>12.5642</v>
      </c>
      <c r="Q157" s="175">
        <v>12.9472</v>
      </c>
      <c r="R157" s="175">
        <v>8.2033000000000005</v>
      </c>
      <c r="S157" s="171"/>
      <c r="T157" s="174"/>
      <c r="U157" s="175"/>
      <c r="V157" s="175"/>
      <c r="W157" s="175"/>
      <c r="X157" s="175"/>
      <c r="Y157" s="175"/>
      <c r="Z157" s="175"/>
      <c r="AA157" s="175"/>
      <c r="AB157" s="175"/>
      <c r="AC157" s="175"/>
      <c r="AD157" s="175"/>
      <c r="AE157" s="175"/>
      <c r="AF157" s="175"/>
      <c r="AG157" s="175"/>
      <c r="AH157" s="175"/>
    </row>
    <row r="158" spans="1:34" x14ac:dyDescent="0.3">
      <c r="A158" s="171" t="s">
        <v>544</v>
      </c>
      <c r="B158" s="171" t="s">
        <v>549</v>
      </c>
      <c r="C158" s="171">
        <v>104685</v>
      </c>
      <c r="D158" s="174">
        <v>44302</v>
      </c>
      <c r="E158" s="175">
        <v>44.12</v>
      </c>
      <c r="F158" s="175">
        <v>0.1817</v>
      </c>
      <c r="G158" s="175">
        <v>0.29549999999999998</v>
      </c>
      <c r="H158" s="175">
        <v>-0.56340000000000001</v>
      </c>
      <c r="I158" s="175">
        <v>-0.72009999999999996</v>
      </c>
      <c r="J158" s="175">
        <v>-0.92069999999999996</v>
      </c>
      <c r="K158" s="175">
        <v>1.9409000000000001</v>
      </c>
      <c r="L158" s="175">
        <v>14.895799999999999</v>
      </c>
      <c r="M158" s="175">
        <v>21.878499999999999</v>
      </c>
      <c r="N158" s="175">
        <v>38.134</v>
      </c>
      <c r="O158" s="175">
        <v>9.4520999999999997</v>
      </c>
      <c r="P158" s="175">
        <v>11.121600000000001</v>
      </c>
      <c r="Q158" s="175">
        <v>10.9345</v>
      </c>
      <c r="R158" s="175">
        <v>11.230700000000001</v>
      </c>
      <c r="S158" s="171"/>
      <c r="T158" s="174"/>
      <c r="U158" s="175"/>
      <c r="V158" s="175"/>
      <c r="W158" s="175"/>
      <c r="X158" s="175"/>
      <c r="Y158" s="175"/>
      <c r="Z158" s="175"/>
      <c r="AA158" s="175"/>
      <c r="AB158" s="175"/>
      <c r="AC158" s="175"/>
      <c r="AD158" s="175"/>
      <c r="AE158" s="175"/>
      <c r="AF158" s="175"/>
      <c r="AG158" s="175"/>
      <c r="AH158" s="175"/>
    </row>
    <row r="159" spans="1:34" x14ac:dyDescent="0.3">
      <c r="A159" s="171" t="s">
        <v>544</v>
      </c>
      <c r="B159" s="171" t="s">
        <v>550</v>
      </c>
      <c r="C159" s="171">
        <v>120377</v>
      </c>
      <c r="D159" s="174">
        <v>44302</v>
      </c>
      <c r="E159" s="175">
        <v>47.92</v>
      </c>
      <c r="F159" s="175">
        <v>0.18820000000000001</v>
      </c>
      <c r="G159" s="175">
        <v>0.29299999999999998</v>
      </c>
      <c r="H159" s="175">
        <v>-0.56030000000000002</v>
      </c>
      <c r="I159" s="175">
        <v>-0.70450000000000002</v>
      </c>
      <c r="J159" s="175">
        <v>-0.86880000000000002</v>
      </c>
      <c r="K159" s="175">
        <v>2.0878000000000001</v>
      </c>
      <c r="L159" s="175">
        <v>15.22</v>
      </c>
      <c r="M159" s="175">
        <v>22.401</v>
      </c>
      <c r="N159" s="175">
        <v>38.938800000000001</v>
      </c>
      <c r="O159" s="175">
        <v>10.238799999999999</v>
      </c>
      <c r="P159" s="175">
        <v>12.196400000000001</v>
      </c>
      <c r="Q159" s="175">
        <v>13.079499999999999</v>
      </c>
      <c r="R159" s="175">
        <v>11.838800000000001</v>
      </c>
      <c r="S159" s="171"/>
      <c r="T159" s="174"/>
      <c r="U159" s="175"/>
      <c r="V159" s="175"/>
      <c r="W159" s="175"/>
      <c r="X159" s="175"/>
      <c r="Y159" s="175"/>
      <c r="Z159" s="175"/>
      <c r="AA159" s="175"/>
      <c r="AB159" s="175"/>
      <c r="AC159" s="175"/>
      <c r="AD159" s="175"/>
      <c r="AE159" s="175"/>
      <c r="AF159" s="175"/>
      <c r="AG159" s="175"/>
      <c r="AH159" s="175"/>
    </row>
    <row r="160" spans="1:34" x14ac:dyDescent="0.3">
      <c r="A160" s="171" t="s">
        <v>544</v>
      </c>
      <c r="B160" s="171" t="s">
        <v>551</v>
      </c>
      <c r="C160" s="171">
        <v>147789</v>
      </c>
      <c r="D160" s="174">
        <v>44302</v>
      </c>
      <c r="E160" s="175">
        <v>9.6963000000000008</v>
      </c>
      <c r="F160" s="175">
        <v>0.69789999999999996</v>
      </c>
      <c r="G160" s="175">
        <v>0.93689999999999996</v>
      </c>
      <c r="H160" s="175">
        <v>-1.7588999999999999</v>
      </c>
      <c r="I160" s="175">
        <v>-0.27460000000000001</v>
      </c>
      <c r="J160" s="175">
        <v>-9.9900000000000003E-2</v>
      </c>
      <c r="K160" s="175">
        <v>2.9243999999999999</v>
      </c>
      <c r="L160" s="175">
        <v>10.424899999999999</v>
      </c>
      <c r="M160" s="175">
        <v>10.888400000000001</v>
      </c>
      <c r="N160" s="175">
        <v>19.297999999999998</v>
      </c>
      <c r="O160" s="175"/>
      <c r="P160" s="175"/>
      <c r="Q160" s="175">
        <v>-2.3567</v>
      </c>
      <c r="R160" s="175"/>
      <c r="S160" s="171"/>
      <c r="T160" s="174"/>
      <c r="U160" s="175"/>
      <c r="V160" s="175"/>
      <c r="W160" s="175"/>
      <c r="X160" s="175"/>
      <c r="Y160" s="175"/>
      <c r="Z160" s="175"/>
      <c r="AA160" s="175"/>
      <c r="AB160" s="175"/>
      <c r="AC160" s="175"/>
      <c r="AD160" s="175"/>
      <c r="AE160" s="175"/>
      <c r="AF160" s="175"/>
      <c r="AG160" s="175"/>
      <c r="AH160" s="175"/>
    </row>
    <row r="161" spans="1:34" x14ac:dyDescent="0.3">
      <c r="A161" s="171" t="s">
        <v>544</v>
      </c>
      <c r="B161" s="171" t="s">
        <v>552</v>
      </c>
      <c r="C161" s="171">
        <v>147787</v>
      </c>
      <c r="D161" s="174">
        <v>44302</v>
      </c>
      <c r="E161" s="175">
        <v>9.4390999999999998</v>
      </c>
      <c r="F161" s="175">
        <v>0.69130000000000003</v>
      </c>
      <c r="G161" s="175">
        <v>0.91839999999999999</v>
      </c>
      <c r="H161" s="175">
        <v>-1.7998000000000001</v>
      </c>
      <c r="I161" s="175">
        <v>-0.36309999999999998</v>
      </c>
      <c r="J161" s="175">
        <v>-0.28000000000000003</v>
      </c>
      <c r="K161" s="175">
        <v>2.4175</v>
      </c>
      <c r="L161" s="175">
        <v>9.3133999999999997</v>
      </c>
      <c r="M161" s="175">
        <v>9.1944999999999997</v>
      </c>
      <c r="N161" s="175">
        <v>16.850899999999999</v>
      </c>
      <c r="O161" s="175"/>
      <c r="P161" s="175"/>
      <c r="Q161" s="175">
        <v>-4.3657000000000004</v>
      </c>
      <c r="R161" s="175"/>
      <c r="S161" s="171"/>
      <c r="T161" s="174"/>
      <c r="U161" s="175"/>
      <c r="V161" s="175"/>
      <c r="W161" s="175"/>
      <c r="X161" s="175"/>
      <c r="Y161" s="175"/>
      <c r="Z161" s="175"/>
      <c r="AA161" s="175"/>
      <c r="AB161" s="175"/>
      <c r="AC161" s="175"/>
      <c r="AD161" s="175"/>
      <c r="AE161" s="175"/>
      <c r="AF161" s="175"/>
      <c r="AG161" s="175"/>
      <c r="AH161" s="175"/>
    </row>
    <row r="162" spans="1:34" x14ac:dyDescent="0.3">
      <c r="A162" s="171" t="s">
        <v>544</v>
      </c>
      <c r="B162" s="171" t="s">
        <v>553</v>
      </c>
      <c r="C162" s="171">
        <v>144335</v>
      </c>
      <c r="D162" s="174">
        <v>44302</v>
      </c>
      <c r="E162" s="175">
        <v>13.561999999999999</v>
      </c>
      <c r="F162" s="175">
        <v>0.1847</v>
      </c>
      <c r="G162" s="175">
        <v>0.2291</v>
      </c>
      <c r="H162" s="175">
        <v>-0.64470000000000005</v>
      </c>
      <c r="I162" s="175">
        <v>-0.43319999999999997</v>
      </c>
      <c r="J162" s="175">
        <v>-0.1031</v>
      </c>
      <c r="K162" s="175">
        <v>1.9545999999999999</v>
      </c>
      <c r="L162" s="175">
        <v>11.685700000000001</v>
      </c>
      <c r="M162" s="175">
        <v>19.289300000000001</v>
      </c>
      <c r="N162" s="175">
        <v>38.063699999999997</v>
      </c>
      <c r="O162" s="175"/>
      <c r="P162" s="175"/>
      <c r="Q162" s="175">
        <v>11.9269</v>
      </c>
      <c r="R162" s="175">
        <v>13.333500000000001</v>
      </c>
      <c r="S162" s="171"/>
      <c r="T162" s="174"/>
      <c r="U162" s="175"/>
      <c r="V162" s="175"/>
      <c r="W162" s="175"/>
      <c r="X162" s="175"/>
      <c r="Y162" s="175"/>
      <c r="Z162" s="175"/>
      <c r="AA162" s="175"/>
      <c r="AB162" s="175"/>
      <c r="AC162" s="175"/>
      <c r="AD162" s="175"/>
      <c r="AE162" s="175"/>
      <c r="AF162" s="175"/>
      <c r="AG162" s="175"/>
      <c r="AH162" s="175"/>
    </row>
    <row r="163" spans="1:34" x14ac:dyDescent="0.3">
      <c r="A163" s="171" t="s">
        <v>544</v>
      </c>
      <c r="B163" s="171" t="s">
        <v>554</v>
      </c>
      <c r="C163" s="171">
        <v>144333</v>
      </c>
      <c r="D163" s="174">
        <v>44302</v>
      </c>
      <c r="E163" s="175">
        <v>13.154999999999999</v>
      </c>
      <c r="F163" s="175">
        <v>0.19040000000000001</v>
      </c>
      <c r="G163" s="175">
        <v>0.2286</v>
      </c>
      <c r="H163" s="175">
        <v>-0.65700000000000003</v>
      </c>
      <c r="I163" s="175">
        <v>-0.48420000000000002</v>
      </c>
      <c r="J163" s="175">
        <v>-0.21240000000000001</v>
      </c>
      <c r="K163" s="175">
        <v>1.6379999999999999</v>
      </c>
      <c r="L163" s="175">
        <v>10.9939</v>
      </c>
      <c r="M163" s="175">
        <v>18.162199999999999</v>
      </c>
      <c r="N163" s="175">
        <v>36.363599999999998</v>
      </c>
      <c r="O163" s="175"/>
      <c r="P163" s="175"/>
      <c r="Q163" s="175">
        <v>10.672700000000001</v>
      </c>
      <c r="R163" s="175">
        <v>12.0845</v>
      </c>
      <c r="S163" s="171"/>
      <c r="T163" s="174"/>
      <c r="U163" s="175"/>
      <c r="V163" s="175"/>
      <c r="W163" s="175"/>
      <c r="X163" s="175"/>
      <c r="Y163" s="175"/>
      <c r="Z163" s="175"/>
      <c r="AA163" s="175"/>
      <c r="AB163" s="175"/>
      <c r="AC163" s="175"/>
      <c r="AD163" s="175"/>
      <c r="AE163" s="175"/>
      <c r="AF163" s="175"/>
      <c r="AG163" s="175"/>
      <c r="AH163" s="175"/>
    </row>
    <row r="164" spans="1:34" x14ac:dyDescent="0.3">
      <c r="A164" s="171" t="s">
        <v>544</v>
      </c>
      <c r="B164" s="171" t="s">
        <v>555</v>
      </c>
      <c r="C164" s="171">
        <v>119298</v>
      </c>
      <c r="D164" s="174">
        <v>44302</v>
      </c>
      <c r="E164" s="175">
        <v>31.689</v>
      </c>
      <c r="F164" s="175">
        <v>9.1600000000000001E-2</v>
      </c>
      <c r="G164" s="175">
        <v>0.36099999999999999</v>
      </c>
      <c r="H164" s="175">
        <v>-0.13869999999999999</v>
      </c>
      <c r="I164" s="175">
        <v>0.45329999999999998</v>
      </c>
      <c r="J164" s="175">
        <v>0.75670000000000004</v>
      </c>
      <c r="K164" s="175">
        <v>0.79200000000000004</v>
      </c>
      <c r="L164" s="175">
        <v>7.5332999999999997</v>
      </c>
      <c r="M164" s="175">
        <v>13.4383</v>
      </c>
      <c r="N164" s="175">
        <v>25.7849</v>
      </c>
      <c r="O164" s="175">
        <v>9.0473999999999997</v>
      </c>
      <c r="P164" s="175">
        <v>9.7712000000000003</v>
      </c>
      <c r="Q164" s="175">
        <v>12.390700000000001</v>
      </c>
      <c r="R164" s="175">
        <v>10.8218</v>
      </c>
      <c r="S164" s="171"/>
      <c r="T164" s="174"/>
      <c r="U164" s="175"/>
      <c r="V164" s="175"/>
      <c r="W164" s="175"/>
      <c r="X164" s="175"/>
      <c r="Y164" s="175"/>
      <c r="Z164" s="175"/>
      <c r="AA164" s="175"/>
      <c r="AB164" s="175"/>
      <c r="AC164" s="175"/>
      <c r="AD164" s="175"/>
      <c r="AE164" s="175"/>
      <c r="AF164" s="175"/>
      <c r="AG164" s="175"/>
      <c r="AH164" s="175"/>
    </row>
    <row r="165" spans="1:34" x14ac:dyDescent="0.3">
      <c r="A165" s="171" t="s">
        <v>544</v>
      </c>
      <c r="B165" s="171" t="s">
        <v>556</v>
      </c>
      <c r="C165" s="171">
        <v>118194</v>
      </c>
      <c r="D165" s="174">
        <v>44302</v>
      </c>
      <c r="E165" s="175">
        <v>28.966999999999999</v>
      </c>
      <c r="F165" s="175">
        <v>8.6400000000000005E-2</v>
      </c>
      <c r="G165" s="175">
        <v>0.34989999999999999</v>
      </c>
      <c r="H165" s="175">
        <v>-0.16539999999999999</v>
      </c>
      <c r="I165" s="175">
        <v>0.39510000000000001</v>
      </c>
      <c r="J165" s="175">
        <v>0.64280000000000004</v>
      </c>
      <c r="K165" s="175">
        <v>0.4647</v>
      </c>
      <c r="L165" s="175">
        <v>6.8262</v>
      </c>
      <c r="M165" s="175">
        <v>12.327400000000001</v>
      </c>
      <c r="N165" s="175">
        <v>24.156700000000001</v>
      </c>
      <c r="O165" s="175">
        <v>7.7416999999999998</v>
      </c>
      <c r="P165" s="175">
        <v>8.4844000000000008</v>
      </c>
      <c r="Q165" s="175">
        <v>10.9964</v>
      </c>
      <c r="R165" s="175">
        <v>9.4361999999999995</v>
      </c>
      <c r="S165" s="171"/>
      <c r="T165" s="174"/>
      <c r="U165" s="175"/>
      <c r="V165" s="175"/>
      <c r="W165" s="175"/>
      <c r="X165" s="175"/>
      <c r="Y165" s="175"/>
      <c r="Z165" s="175"/>
      <c r="AA165" s="175"/>
      <c r="AB165" s="175"/>
      <c r="AC165" s="175"/>
      <c r="AD165" s="175"/>
      <c r="AE165" s="175"/>
      <c r="AF165" s="175"/>
      <c r="AG165" s="175"/>
      <c r="AH165" s="175"/>
    </row>
    <row r="166" spans="1:34" x14ac:dyDescent="0.3">
      <c r="A166" s="171" t="s">
        <v>544</v>
      </c>
      <c r="B166" s="171" t="s">
        <v>557</v>
      </c>
      <c r="C166" s="171">
        <v>102846</v>
      </c>
      <c r="D166" s="174">
        <v>44302</v>
      </c>
      <c r="E166" s="175">
        <v>108.4175</v>
      </c>
      <c r="F166" s="175">
        <v>0.1837</v>
      </c>
      <c r="G166" s="175">
        <v>9.2299999999999993E-2</v>
      </c>
      <c r="H166" s="175">
        <v>-1.1438999999999999</v>
      </c>
      <c r="I166" s="175">
        <v>-1.2021999999999999</v>
      </c>
      <c r="J166" s="175">
        <v>-1.5508</v>
      </c>
      <c r="K166" s="175">
        <v>1.6786000000000001</v>
      </c>
      <c r="L166" s="175">
        <v>15.375299999999999</v>
      </c>
      <c r="M166" s="175">
        <v>21.162600000000001</v>
      </c>
      <c r="N166" s="175">
        <v>33.347499999999997</v>
      </c>
      <c r="O166" s="175">
        <v>8.4261999999999997</v>
      </c>
      <c r="P166" s="175">
        <v>11.4741</v>
      </c>
      <c r="Q166" s="175">
        <v>15.614000000000001</v>
      </c>
      <c r="R166" s="175">
        <v>8.6776</v>
      </c>
      <c r="S166" s="171"/>
      <c r="T166" s="174"/>
      <c r="U166" s="175"/>
      <c r="V166" s="175"/>
      <c r="W166" s="175"/>
      <c r="X166" s="175"/>
      <c r="Y166" s="175"/>
      <c r="Z166" s="175"/>
      <c r="AA166" s="175"/>
      <c r="AB166" s="175"/>
      <c r="AC166" s="175"/>
      <c r="AD166" s="175"/>
      <c r="AE166" s="175"/>
      <c r="AF166" s="175"/>
      <c r="AG166" s="175"/>
      <c r="AH166" s="175"/>
    </row>
    <row r="167" spans="1:34" x14ac:dyDescent="0.3">
      <c r="A167" s="171" t="s">
        <v>544</v>
      </c>
      <c r="B167" s="171" t="s">
        <v>558</v>
      </c>
      <c r="C167" s="171">
        <v>118736</v>
      </c>
      <c r="D167" s="174">
        <v>44302</v>
      </c>
      <c r="E167" s="175">
        <v>116.2766</v>
      </c>
      <c r="F167" s="175">
        <v>0.1888</v>
      </c>
      <c r="G167" s="175">
        <v>0.1074</v>
      </c>
      <c r="H167" s="175">
        <v>-1.0705</v>
      </c>
      <c r="I167" s="175">
        <v>-1.0922000000000001</v>
      </c>
      <c r="J167" s="175">
        <v>-1.3766</v>
      </c>
      <c r="K167" s="175">
        <v>2.0459999999999998</v>
      </c>
      <c r="L167" s="175">
        <v>16.162800000000001</v>
      </c>
      <c r="M167" s="175">
        <v>22.412099999999999</v>
      </c>
      <c r="N167" s="175">
        <v>35.150799999999997</v>
      </c>
      <c r="O167" s="175">
        <v>9.8384999999999998</v>
      </c>
      <c r="P167" s="175">
        <v>12.6203</v>
      </c>
      <c r="Q167" s="175">
        <v>12.1266</v>
      </c>
      <c r="R167" s="175">
        <v>10.1158</v>
      </c>
      <c r="S167" s="171"/>
      <c r="T167" s="174"/>
      <c r="U167" s="175"/>
      <c r="V167" s="175"/>
      <c r="W167" s="175"/>
      <c r="X167" s="175"/>
      <c r="Y167" s="175"/>
      <c r="Z167" s="175"/>
      <c r="AA167" s="175"/>
      <c r="AB167" s="175"/>
      <c r="AC167" s="175"/>
      <c r="AD167" s="175"/>
      <c r="AE167" s="175"/>
      <c r="AF167" s="175"/>
      <c r="AG167" s="175"/>
      <c r="AH167" s="175"/>
    </row>
    <row r="168" spans="1:34" x14ac:dyDescent="0.3">
      <c r="A168" s="171" t="s">
        <v>544</v>
      </c>
      <c r="B168" s="171" t="s">
        <v>559</v>
      </c>
      <c r="C168" s="171">
        <v>148026</v>
      </c>
      <c r="D168" s="174">
        <v>44302</v>
      </c>
      <c r="E168" s="175">
        <v>13.3642</v>
      </c>
      <c r="F168" s="175">
        <v>0.22650000000000001</v>
      </c>
      <c r="G168" s="175">
        <v>0.31530000000000002</v>
      </c>
      <c r="H168" s="175">
        <v>-0.76329999999999998</v>
      </c>
      <c r="I168" s="175">
        <v>-0.9274</v>
      </c>
      <c r="J168" s="175">
        <v>-1.0382</v>
      </c>
      <c r="K168" s="175">
        <v>1.5246999999999999</v>
      </c>
      <c r="L168" s="175">
        <v>13.893000000000001</v>
      </c>
      <c r="M168" s="175">
        <v>20.109300000000001</v>
      </c>
      <c r="N168" s="175">
        <v>32.211500000000001</v>
      </c>
      <c r="O168" s="175"/>
      <c r="P168" s="175"/>
      <c r="Q168" s="175">
        <v>29.785</v>
      </c>
      <c r="R168" s="175"/>
      <c r="S168" s="171"/>
      <c r="T168" s="174"/>
      <c r="U168" s="175"/>
      <c r="V168" s="175"/>
      <c r="W168" s="175"/>
      <c r="X168" s="175"/>
      <c r="Y168" s="175"/>
      <c r="Z168" s="175"/>
      <c r="AA168" s="175"/>
      <c r="AB168" s="175"/>
      <c r="AC168" s="175"/>
      <c r="AD168" s="175"/>
      <c r="AE168" s="175"/>
      <c r="AF168" s="175"/>
      <c r="AG168" s="175"/>
      <c r="AH168" s="175"/>
    </row>
    <row r="169" spans="1:34" x14ac:dyDescent="0.3">
      <c r="A169" s="171" t="s">
        <v>544</v>
      </c>
      <c r="B169" s="171" t="s">
        <v>560</v>
      </c>
      <c r="C169" s="171">
        <v>148024</v>
      </c>
      <c r="D169" s="174">
        <v>44302</v>
      </c>
      <c r="E169" s="175">
        <v>13.082800000000001</v>
      </c>
      <c r="F169" s="175">
        <v>0.22140000000000001</v>
      </c>
      <c r="G169" s="175">
        <v>0.29899999999999999</v>
      </c>
      <c r="H169" s="175">
        <v>-0.8</v>
      </c>
      <c r="I169" s="175">
        <v>-1.0019</v>
      </c>
      <c r="J169" s="175">
        <v>-1.1731</v>
      </c>
      <c r="K169" s="175">
        <v>1.0645</v>
      </c>
      <c r="L169" s="175">
        <v>12.826499999999999</v>
      </c>
      <c r="M169" s="175">
        <v>18.408200000000001</v>
      </c>
      <c r="N169" s="175">
        <v>29.695799999999998</v>
      </c>
      <c r="O169" s="175"/>
      <c r="P169" s="175"/>
      <c r="Q169" s="175">
        <v>27.325600000000001</v>
      </c>
      <c r="R169" s="175"/>
      <c r="S169" s="171"/>
      <c r="T169" s="174"/>
      <c r="U169" s="175"/>
      <c r="V169" s="175"/>
      <c r="W169" s="175"/>
      <c r="X169" s="175"/>
      <c r="Y169" s="175"/>
      <c r="Z169" s="175"/>
      <c r="AA169" s="175"/>
      <c r="AB169" s="175"/>
      <c r="AC169" s="175"/>
      <c r="AD169" s="175"/>
      <c r="AE169" s="175"/>
      <c r="AF169" s="175"/>
      <c r="AG169" s="175"/>
      <c r="AH169" s="175"/>
    </row>
    <row r="170" spans="1:34" x14ac:dyDescent="0.3">
      <c r="A170" s="171" t="s">
        <v>544</v>
      </c>
      <c r="B170" s="171" t="s">
        <v>561</v>
      </c>
      <c r="C170" s="171">
        <v>146010</v>
      </c>
      <c r="D170" s="174">
        <v>44302</v>
      </c>
      <c r="E170" s="175">
        <v>13.6007</v>
      </c>
      <c r="F170" s="175">
        <v>0.24990000000000001</v>
      </c>
      <c r="G170" s="175">
        <v>0.43490000000000001</v>
      </c>
      <c r="H170" s="175">
        <v>-0.69069999999999998</v>
      </c>
      <c r="I170" s="175">
        <v>-0.51419999999999999</v>
      </c>
      <c r="J170" s="175">
        <v>-0.41149999999999998</v>
      </c>
      <c r="K170" s="175">
        <v>2.8292000000000002</v>
      </c>
      <c r="L170" s="175">
        <v>15.569699999999999</v>
      </c>
      <c r="M170" s="175">
        <v>22.081199999999999</v>
      </c>
      <c r="N170" s="175">
        <v>35.226700000000001</v>
      </c>
      <c r="O170" s="175"/>
      <c r="P170" s="175"/>
      <c r="Q170" s="175">
        <v>14.884</v>
      </c>
      <c r="R170" s="175">
        <v>14.0907</v>
      </c>
      <c r="S170" s="171"/>
      <c r="T170" s="174"/>
      <c r="U170" s="175"/>
      <c r="V170" s="175"/>
      <c r="W170" s="175"/>
      <c r="X170" s="175"/>
      <c r="Y170" s="175"/>
      <c r="Z170" s="175"/>
      <c r="AA170" s="175"/>
      <c r="AB170" s="175"/>
      <c r="AC170" s="175"/>
      <c r="AD170" s="175"/>
      <c r="AE170" s="175"/>
      <c r="AF170" s="175"/>
      <c r="AG170" s="175"/>
      <c r="AH170" s="175"/>
    </row>
    <row r="171" spans="1:34" x14ac:dyDescent="0.3">
      <c r="A171" s="171" t="s">
        <v>544</v>
      </c>
      <c r="B171" s="171" t="s">
        <v>562</v>
      </c>
      <c r="C171" s="171">
        <v>146007</v>
      </c>
      <c r="D171" s="174">
        <v>44302</v>
      </c>
      <c r="E171" s="175">
        <v>13.0718</v>
      </c>
      <c r="F171" s="175">
        <v>0.24540000000000001</v>
      </c>
      <c r="G171" s="175">
        <v>0.42099999999999999</v>
      </c>
      <c r="H171" s="175">
        <v>-0.72529999999999994</v>
      </c>
      <c r="I171" s="175">
        <v>-0.58179999999999998</v>
      </c>
      <c r="J171" s="175">
        <v>-0.56589999999999996</v>
      </c>
      <c r="K171" s="175">
        <v>2.4041999999999999</v>
      </c>
      <c r="L171" s="175">
        <v>14.5785</v>
      </c>
      <c r="M171" s="175">
        <v>20.5519</v>
      </c>
      <c r="N171" s="175">
        <v>33.016500000000001</v>
      </c>
      <c r="O171" s="175"/>
      <c r="P171" s="175"/>
      <c r="Q171" s="175">
        <v>12.846399999999999</v>
      </c>
      <c r="R171" s="175">
        <v>12.147500000000001</v>
      </c>
      <c r="S171" s="171"/>
      <c r="T171" s="174"/>
      <c r="U171" s="175"/>
      <c r="V171" s="175"/>
      <c r="W171" s="175"/>
      <c r="X171" s="175"/>
      <c r="Y171" s="175"/>
      <c r="Z171" s="175"/>
      <c r="AA171" s="175"/>
      <c r="AB171" s="175"/>
      <c r="AC171" s="175"/>
      <c r="AD171" s="175"/>
      <c r="AE171" s="175"/>
      <c r="AF171" s="175"/>
      <c r="AG171" s="175"/>
      <c r="AH171" s="175"/>
    </row>
    <row r="172" spans="1:34" x14ac:dyDescent="0.3">
      <c r="A172" s="171" t="s">
        <v>544</v>
      </c>
      <c r="B172" s="171" t="s">
        <v>563</v>
      </c>
      <c r="C172" s="171">
        <v>142038</v>
      </c>
      <c r="D172" s="174">
        <v>44302</v>
      </c>
      <c r="E172" s="175">
        <v>14.24</v>
      </c>
      <c r="F172" s="175">
        <v>7.0300000000000001E-2</v>
      </c>
      <c r="G172" s="175">
        <v>0.21110000000000001</v>
      </c>
      <c r="H172" s="175">
        <v>-0.41959999999999997</v>
      </c>
      <c r="I172" s="175">
        <v>-0.34989999999999999</v>
      </c>
      <c r="J172" s="175">
        <v>-0.2102</v>
      </c>
      <c r="K172" s="175">
        <v>0.28170000000000001</v>
      </c>
      <c r="L172" s="175">
        <v>12.4803</v>
      </c>
      <c r="M172" s="175">
        <v>21.0884</v>
      </c>
      <c r="N172" s="175">
        <v>40.711500000000001</v>
      </c>
      <c r="O172" s="175">
        <v>12.009600000000001</v>
      </c>
      <c r="P172" s="175"/>
      <c r="Q172" s="175">
        <v>11.3108</v>
      </c>
      <c r="R172" s="175">
        <v>15.1248</v>
      </c>
      <c r="S172" s="171"/>
      <c r="T172" s="174"/>
      <c r="U172" s="175"/>
      <c r="V172" s="175"/>
      <c r="W172" s="175"/>
      <c r="X172" s="175"/>
      <c r="Y172" s="175"/>
      <c r="Z172" s="175"/>
      <c r="AA172" s="175"/>
      <c r="AB172" s="175"/>
      <c r="AC172" s="175"/>
      <c r="AD172" s="175"/>
      <c r="AE172" s="175"/>
      <c r="AF172" s="175"/>
      <c r="AG172" s="175"/>
      <c r="AH172" s="175"/>
    </row>
    <row r="173" spans="1:34" x14ac:dyDescent="0.3">
      <c r="A173" s="171" t="s">
        <v>544</v>
      </c>
      <c r="B173" s="171" t="s">
        <v>564</v>
      </c>
      <c r="C173" s="171">
        <v>142035</v>
      </c>
      <c r="D173" s="174">
        <v>44302</v>
      </c>
      <c r="E173" s="175">
        <v>13.92</v>
      </c>
      <c r="F173" s="175">
        <v>0.1439</v>
      </c>
      <c r="G173" s="175">
        <v>0.216</v>
      </c>
      <c r="H173" s="175">
        <v>-0.3579</v>
      </c>
      <c r="I173" s="175">
        <v>-0.3579</v>
      </c>
      <c r="J173" s="175">
        <v>-0.28649999999999998</v>
      </c>
      <c r="K173" s="175">
        <v>7.1900000000000006E-2</v>
      </c>
      <c r="L173" s="175">
        <v>11.9871</v>
      </c>
      <c r="M173" s="175">
        <v>20.415199999999999</v>
      </c>
      <c r="N173" s="175">
        <v>39.618899999999996</v>
      </c>
      <c r="O173" s="175">
        <v>11.274800000000001</v>
      </c>
      <c r="P173" s="175"/>
      <c r="Q173" s="175">
        <v>10.5465</v>
      </c>
      <c r="R173" s="175">
        <v>14.305</v>
      </c>
      <c r="S173" s="171"/>
      <c r="T173" s="174"/>
      <c r="U173" s="175"/>
      <c r="V173" s="175"/>
      <c r="W173" s="175"/>
      <c r="X173" s="175"/>
      <c r="Y173" s="175"/>
      <c r="Z173" s="175"/>
      <c r="AA173" s="175"/>
      <c r="AB173" s="175"/>
      <c r="AC173" s="175"/>
      <c r="AD173" s="175"/>
      <c r="AE173" s="175"/>
      <c r="AF173" s="175"/>
      <c r="AG173" s="175"/>
      <c r="AH173" s="175"/>
    </row>
    <row r="174" spans="1:34" x14ac:dyDescent="0.3">
      <c r="A174" s="176" t="s">
        <v>27</v>
      </c>
      <c r="B174" s="171"/>
      <c r="C174" s="171"/>
      <c r="D174" s="171"/>
      <c r="E174" s="171"/>
      <c r="F174" s="177">
        <v>0.20963636363636365</v>
      </c>
      <c r="G174" s="177">
        <v>0.34546363636363636</v>
      </c>
      <c r="H174" s="177">
        <v>-0.92880454545454549</v>
      </c>
      <c r="I174" s="177">
        <v>-0.92118636363636341</v>
      </c>
      <c r="J174" s="177">
        <v>-1.2029000000000003</v>
      </c>
      <c r="K174" s="177">
        <v>1.7068181818181818</v>
      </c>
      <c r="L174" s="177">
        <v>16.429959090909094</v>
      </c>
      <c r="M174" s="177">
        <v>21.768781818181822</v>
      </c>
      <c r="N174" s="177">
        <v>35.368600000000008</v>
      </c>
      <c r="O174" s="177">
        <v>9.3456071428571423</v>
      </c>
      <c r="P174" s="177">
        <v>11.626366666666664</v>
      </c>
      <c r="Q174" s="177">
        <v>12.667690909090908</v>
      </c>
      <c r="R174" s="177">
        <v>10.990755555555557</v>
      </c>
      <c r="S174" s="171"/>
      <c r="T174" s="171"/>
      <c r="U174" s="177" t="e">
        <v>#DIV/0!</v>
      </c>
      <c r="V174" s="177" t="e">
        <v>#DIV/0!</v>
      </c>
      <c r="W174" s="177" t="e">
        <v>#DIV/0!</v>
      </c>
      <c r="X174" s="177" t="e">
        <v>#DIV/0!</v>
      </c>
      <c r="Y174" s="177" t="e">
        <v>#DIV/0!</v>
      </c>
      <c r="Z174" s="177" t="e">
        <v>#DIV/0!</v>
      </c>
      <c r="AA174" s="177" t="e">
        <v>#DIV/0!</v>
      </c>
      <c r="AB174" s="177" t="e">
        <v>#DIV/0!</v>
      </c>
      <c r="AC174" s="177" t="e">
        <v>#DIV/0!</v>
      </c>
      <c r="AD174" s="177" t="e">
        <v>#DIV/0!</v>
      </c>
      <c r="AE174" s="177" t="e">
        <v>#DIV/0!</v>
      </c>
      <c r="AF174" s="177" t="e">
        <v>#DIV/0!</v>
      </c>
      <c r="AG174" s="177" t="e">
        <v>#DIV/0!</v>
      </c>
      <c r="AH174" s="177" t="e">
        <v>#DIV/0!</v>
      </c>
    </row>
    <row r="175" spans="1:34" x14ac:dyDescent="0.3">
      <c r="A175" s="176" t="s">
        <v>408</v>
      </c>
      <c r="B175" s="171"/>
      <c r="C175" s="171"/>
      <c r="D175" s="171"/>
      <c r="E175" s="171"/>
      <c r="F175" s="177">
        <v>0.18645</v>
      </c>
      <c r="G175" s="177">
        <v>0.29425000000000001</v>
      </c>
      <c r="H175" s="177">
        <v>-0.70799999999999996</v>
      </c>
      <c r="I175" s="177">
        <v>-0.54800000000000004</v>
      </c>
      <c r="J175" s="177">
        <v>-0.50295000000000001</v>
      </c>
      <c r="K175" s="177">
        <v>1.9477500000000001</v>
      </c>
      <c r="L175" s="177">
        <v>14.73715</v>
      </c>
      <c r="M175" s="177">
        <v>21.125500000000002</v>
      </c>
      <c r="N175" s="177">
        <v>36.422249999999998</v>
      </c>
      <c r="O175" s="177">
        <v>9.0663</v>
      </c>
      <c r="P175" s="177">
        <v>11.87715</v>
      </c>
      <c r="Q175" s="177">
        <v>12.190000000000001</v>
      </c>
      <c r="R175" s="177">
        <v>11.07555</v>
      </c>
      <c r="S175" s="171"/>
      <c r="T175" s="171"/>
      <c r="U175" s="177" t="e">
        <v>#NUM!</v>
      </c>
      <c r="V175" s="177" t="e">
        <v>#NUM!</v>
      </c>
      <c r="W175" s="177" t="e">
        <v>#NUM!</v>
      </c>
      <c r="X175" s="177" t="e">
        <v>#NUM!</v>
      </c>
      <c r="Y175" s="177" t="e">
        <v>#NUM!</v>
      </c>
      <c r="Z175" s="177" t="e">
        <v>#NUM!</v>
      </c>
      <c r="AA175" s="177" t="e">
        <v>#NUM!</v>
      </c>
      <c r="AB175" s="177" t="e">
        <v>#NUM!</v>
      </c>
      <c r="AC175" s="177" t="e">
        <v>#NUM!</v>
      </c>
      <c r="AD175" s="177" t="e">
        <v>#NUM!</v>
      </c>
      <c r="AE175" s="177" t="e">
        <v>#NUM!</v>
      </c>
      <c r="AF175" s="177" t="e">
        <v>#NUM!</v>
      </c>
      <c r="AG175" s="177" t="e">
        <v>#NUM!</v>
      </c>
      <c r="AH175" s="177" t="e">
        <v>#NUM!</v>
      </c>
    </row>
    <row r="176" spans="1:34" x14ac:dyDescent="0.3">
      <c r="A176" s="119"/>
      <c r="B176" s="119"/>
      <c r="C176" s="119"/>
      <c r="D176" s="121"/>
      <c r="E176" s="122"/>
      <c r="F176" s="122"/>
      <c r="G176" s="122"/>
      <c r="H176" s="122"/>
      <c r="I176" s="122"/>
      <c r="J176" s="122"/>
      <c r="K176" s="122"/>
      <c r="L176" s="122"/>
      <c r="M176" s="122"/>
      <c r="N176" s="122"/>
      <c r="O176" s="122"/>
      <c r="P176" s="122"/>
      <c r="Q176" s="122"/>
      <c r="R176" s="122"/>
      <c r="S176" s="119"/>
      <c r="T176" s="119"/>
      <c r="U176" s="119"/>
      <c r="V176" s="119"/>
      <c r="W176" s="119"/>
      <c r="X176" s="119"/>
      <c r="Y176" s="119"/>
      <c r="Z176" s="119"/>
      <c r="AA176" s="119"/>
      <c r="AB176" s="119"/>
      <c r="AC176" s="119"/>
      <c r="AD176" s="119"/>
      <c r="AE176" s="119"/>
      <c r="AF176" s="119"/>
      <c r="AG176" s="119"/>
      <c r="AH176" s="119"/>
    </row>
    <row r="177" spans="1:34" x14ac:dyDescent="0.3">
      <c r="A177" s="173" t="s">
        <v>565</v>
      </c>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row>
    <row r="178" spans="1:34" x14ac:dyDescent="0.3">
      <c r="A178" s="171" t="s">
        <v>566</v>
      </c>
      <c r="B178" s="171" t="s">
        <v>567</v>
      </c>
      <c r="C178" s="171">
        <v>108273</v>
      </c>
      <c r="D178" s="174">
        <v>44302</v>
      </c>
      <c r="E178" s="175">
        <v>283.94080000000002</v>
      </c>
      <c r="F178" s="175">
        <v>-17.8979</v>
      </c>
      <c r="G178" s="175">
        <v>-11.1251</v>
      </c>
      <c r="H178" s="175">
        <v>-4.29</v>
      </c>
      <c r="I178" s="175">
        <v>5.6241000000000003</v>
      </c>
      <c r="J178" s="175">
        <v>13.8841</v>
      </c>
      <c r="K178" s="175">
        <v>1.1964999999999999</v>
      </c>
      <c r="L178" s="175">
        <v>3.3248000000000002</v>
      </c>
      <c r="M178" s="175">
        <v>3.9708000000000001</v>
      </c>
      <c r="N178" s="175">
        <v>9.2138000000000009</v>
      </c>
      <c r="O178" s="175">
        <v>8.5147999999999993</v>
      </c>
      <c r="P178" s="175">
        <v>8.3364999999999991</v>
      </c>
      <c r="Q178" s="175">
        <v>8.3813999999999993</v>
      </c>
      <c r="R178" s="175">
        <v>9.2317999999999998</v>
      </c>
      <c r="S178" s="171" t="s">
        <v>2024</v>
      </c>
      <c r="T178" s="174">
        <v>44302</v>
      </c>
      <c r="U178" s="175">
        <v>6112.7897999999996</v>
      </c>
      <c r="V178" s="175">
        <v>-17.368200000000002</v>
      </c>
      <c r="W178" s="175">
        <v>3.4828999999999999</v>
      </c>
      <c r="X178" s="175">
        <v>2.6231</v>
      </c>
      <c r="Y178" s="175">
        <v>3.9361000000000002</v>
      </c>
      <c r="Z178" s="175">
        <v>4.0121000000000002</v>
      </c>
      <c r="AA178" s="175">
        <v>4.1891999999999996</v>
      </c>
      <c r="AB178" s="175">
        <v>3.5768</v>
      </c>
      <c r="AC178" s="175">
        <v>3.4933000000000001</v>
      </c>
      <c r="AD178" s="175">
        <v>4.4021999999999997</v>
      </c>
      <c r="AE178" s="175">
        <v>6.4550999999999998</v>
      </c>
      <c r="AF178" s="175">
        <v>6.4467999999999996</v>
      </c>
      <c r="AG178" s="175"/>
      <c r="AH178" s="175">
        <v>6.0243000000000002</v>
      </c>
    </row>
    <row r="179" spans="1:34" x14ac:dyDescent="0.3">
      <c r="A179" s="171" t="s">
        <v>566</v>
      </c>
      <c r="B179" s="171" t="s">
        <v>568</v>
      </c>
      <c r="C179" s="171">
        <v>119550</v>
      </c>
      <c r="D179" s="174">
        <v>44302</v>
      </c>
      <c r="E179" s="175">
        <v>290.47629999999998</v>
      </c>
      <c r="F179" s="175">
        <v>-17.570799999999998</v>
      </c>
      <c r="G179" s="175">
        <v>-10.7967</v>
      </c>
      <c r="H179" s="175">
        <v>-3.9622999999999999</v>
      </c>
      <c r="I179" s="175">
        <v>5.9550999999999998</v>
      </c>
      <c r="J179" s="175">
        <v>14.218400000000001</v>
      </c>
      <c r="K179" s="175">
        <v>1.5276000000000001</v>
      </c>
      <c r="L179" s="175">
        <v>3.6604999999999999</v>
      </c>
      <c r="M179" s="175">
        <v>4.3110999999999997</v>
      </c>
      <c r="N179" s="175">
        <v>9.5823999999999998</v>
      </c>
      <c r="O179" s="175">
        <v>8.8538999999999994</v>
      </c>
      <c r="P179" s="175">
        <v>8.6743000000000006</v>
      </c>
      <c r="Q179" s="175">
        <v>9.4413999999999998</v>
      </c>
      <c r="R179" s="175">
        <v>9.5810999999999993</v>
      </c>
      <c r="S179" s="171" t="s">
        <v>2024</v>
      </c>
      <c r="T179" s="174">
        <v>44302</v>
      </c>
      <c r="U179" s="175">
        <v>6112.7897999999996</v>
      </c>
      <c r="V179" s="175">
        <v>-17.368200000000002</v>
      </c>
      <c r="W179" s="175">
        <v>3.4828999999999999</v>
      </c>
      <c r="X179" s="175">
        <v>2.6231</v>
      </c>
      <c r="Y179" s="175">
        <v>3.9361000000000002</v>
      </c>
      <c r="Z179" s="175">
        <v>4.0121000000000002</v>
      </c>
      <c r="AA179" s="175">
        <v>4.1891999999999996</v>
      </c>
      <c r="AB179" s="175">
        <v>3.5768</v>
      </c>
      <c r="AC179" s="175">
        <v>3.4933000000000001</v>
      </c>
      <c r="AD179" s="175">
        <v>4.4021999999999997</v>
      </c>
      <c r="AE179" s="175">
        <v>6.4550999999999998</v>
      </c>
      <c r="AF179" s="175">
        <v>6.4467999999999996</v>
      </c>
      <c r="AG179" s="175"/>
      <c r="AH179" s="175">
        <v>6.0243000000000002</v>
      </c>
    </row>
    <row r="180" spans="1:34" x14ac:dyDescent="0.3">
      <c r="A180" s="171" t="s">
        <v>566</v>
      </c>
      <c r="B180" s="171" t="s">
        <v>569</v>
      </c>
      <c r="C180" s="171">
        <v>120438</v>
      </c>
      <c r="D180" s="174">
        <v>44302</v>
      </c>
      <c r="E180" s="175">
        <v>2101.3589000000002</v>
      </c>
      <c r="F180" s="175">
        <v>-8.6115999999999993</v>
      </c>
      <c r="G180" s="175">
        <v>-4.7061000000000002</v>
      </c>
      <c r="H180" s="175">
        <v>-0.62819999999999998</v>
      </c>
      <c r="I180" s="175">
        <v>3.8809999999999998</v>
      </c>
      <c r="J180" s="175">
        <v>9.2873000000000001</v>
      </c>
      <c r="K180" s="175">
        <v>3.4312</v>
      </c>
      <c r="L180" s="175">
        <v>3.7816000000000001</v>
      </c>
      <c r="M180" s="175">
        <v>4.4202000000000004</v>
      </c>
      <c r="N180" s="175">
        <v>8.6286000000000005</v>
      </c>
      <c r="O180" s="175">
        <v>8.9487000000000005</v>
      </c>
      <c r="P180" s="175">
        <v>8.4456000000000007</v>
      </c>
      <c r="Q180" s="175">
        <v>8.6905999999999999</v>
      </c>
      <c r="R180" s="175">
        <v>9.0703999999999994</v>
      </c>
      <c r="S180" s="171" t="s">
        <v>2023</v>
      </c>
      <c r="T180" s="174">
        <v>44302</v>
      </c>
      <c r="U180" s="175">
        <v>3847.7537000000002</v>
      </c>
      <c r="V180" s="175">
        <v>-13.5212</v>
      </c>
      <c r="W180" s="175">
        <v>-37.631100000000004</v>
      </c>
      <c r="X180" s="175">
        <v>-14.154400000000001</v>
      </c>
      <c r="Y180" s="175">
        <v>5.57</v>
      </c>
      <c r="Z180" s="175">
        <v>17.7211</v>
      </c>
      <c r="AA180" s="175">
        <v>-0.12280000000000001</v>
      </c>
      <c r="AB180" s="175">
        <v>2.6629999999999998</v>
      </c>
      <c r="AC180" s="175">
        <v>3.2505000000000002</v>
      </c>
      <c r="AD180" s="175">
        <v>8.9678000000000004</v>
      </c>
      <c r="AE180" s="175">
        <v>9.0890000000000004</v>
      </c>
      <c r="AF180" s="175">
        <v>8.4783000000000008</v>
      </c>
      <c r="AG180" s="175"/>
      <c r="AH180" s="175">
        <v>10.385400000000001</v>
      </c>
    </row>
    <row r="181" spans="1:34" x14ac:dyDescent="0.3">
      <c r="A181" s="171" t="s">
        <v>566</v>
      </c>
      <c r="B181" s="171" t="s">
        <v>570</v>
      </c>
      <c r="C181" s="171">
        <v>117446</v>
      </c>
      <c r="D181" s="174">
        <v>44302</v>
      </c>
      <c r="E181" s="175">
        <v>2062.6259</v>
      </c>
      <c r="F181" s="175">
        <v>-8.9219000000000008</v>
      </c>
      <c r="G181" s="175">
        <v>-5.0153999999999996</v>
      </c>
      <c r="H181" s="175">
        <v>-0.93799999999999994</v>
      </c>
      <c r="I181" s="175">
        <v>3.5705</v>
      </c>
      <c r="J181" s="175">
        <v>8.9748999999999999</v>
      </c>
      <c r="K181" s="175">
        <v>3.1185999999999998</v>
      </c>
      <c r="L181" s="175">
        <v>3.4660000000000002</v>
      </c>
      <c r="M181" s="175">
        <v>4.1002999999999998</v>
      </c>
      <c r="N181" s="175">
        <v>8.2935999999999996</v>
      </c>
      <c r="O181" s="175">
        <v>8.6300000000000008</v>
      </c>
      <c r="P181" s="175">
        <v>8.1717999999999993</v>
      </c>
      <c r="Q181" s="175">
        <v>8.5142000000000007</v>
      </c>
      <c r="R181" s="175">
        <v>8.7425999999999995</v>
      </c>
      <c r="S181" s="171" t="s">
        <v>2023</v>
      </c>
      <c r="T181" s="174">
        <v>44302</v>
      </c>
      <c r="U181" s="175">
        <v>3847.7537000000002</v>
      </c>
      <c r="V181" s="175">
        <v>-13.5212</v>
      </c>
      <c r="W181" s="175">
        <v>-37.631100000000004</v>
      </c>
      <c r="X181" s="175">
        <v>-14.154400000000001</v>
      </c>
      <c r="Y181" s="175">
        <v>5.57</v>
      </c>
      <c r="Z181" s="175">
        <v>17.7211</v>
      </c>
      <c r="AA181" s="175">
        <v>-0.12280000000000001</v>
      </c>
      <c r="AB181" s="175">
        <v>2.6629999999999998</v>
      </c>
      <c r="AC181" s="175">
        <v>3.2505000000000002</v>
      </c>
      <c r="AD181" s="175">
        <v>8.9678000000000004</v>
      </c>
      <c r="AE181" s="175">
        <v>9.0890000000000004</v>
      </c>
      <c r="AF181" s="175">
        <v>8.4783000000000008</v>
      </c>
      <c r="AG181" s="175"/>
      <c r="AH181" s="175">
        <v>10.385400000000001</v>
      </c>
    </row>
    <row r="182" spans="1:34" x14ac:dyDescent="0.3">
      <c r="A182" s="171" t="s">
        <v>566</v>
      </c>
      <c r="B182" s="171" t="s">
        <v>1867</v>
      </c>
      <c r="C182" s="171">
        <v>148628</v>
      </c>
      <c r="D182" s="174">
        <v>44302</v>
      </c>
      <c r="E182" s="175">
        <v>10.054500000000001</v>
      </c>
      <c r="F182" s="175">
        <v>-2.9039000000000001</v>
      </c>
      <c r="G182" s="175">
        <v>-10.877700000000001</v>
      </c>
      <c r="H182" s="175">
        <v>-3.9384000000000001</v>
      </c>
      <c r="I182" s="175">
        <v>8.4030000000000005</v>
      </c>
      <c r="J182" s="175">
        <v>16.3371</v>
      </c>
      <c r="K182" s="175">
        <v>2.5209999999999999</v>
      </c>
      <c r="L182" s="175"/>
      <c r="M182" s="175"/>
      <c r="N182" s="175"/>
      <c r="O182" s="175"/>
      <c r="P182" s="175"/>
      <c r="Q182" s="175">
        <v>1.6577</v>
      </c>
      <c r="R182" s="175"/>
      <c r="S182" s="171" t="s">
        <v>2023</v>
      </c>
      <c r="T182" s="174">
        <v>44302</v>
      </c>
      <c r="U182" s="175">
        <v>3847.7537000000002</v>
      </c>
      <c r="V182" s="175">
        <v>-13.5212</v>
      </c>
      <c r="W182" s="175">
        <v>-37.631100000000004</v>
      </c>
      <c r="X182" s="175">
        <v>-14.154400000000001</v>
      </c>
      <c r="Y182" s="175">
        <v>5.57</v>
      </c>
      <c r="Z182" s="175">
        <v>17.7211</v>
      </c>
      <c r="AA182" s="175">
        <v>-0.12280000000000001</v>
      </c>
      <c r="AB182" s="175">
        <v>2.6629999999999998</v>
      </c>
      <c r="AC182" s="175">
        <v>3.2505000000000002</v>
      </c>
      <c r="AD182" s="175">
        <v>8.9678000000000004</v>
      </c>
      <c r="AE182" s="175">
        <v>9.0890000000000004</v>
      </c>
      <c r="AF182" s="175">
        <v>8.4783000000000008</v>
      </c>
      <c r="AG182" s="175"/>
      <c r="AH182" s="175">
        <v>10.385400000000001</v>
      </c>
    </row>
    <row r="183" spans="1:34" x14ac:dyDescent="0.3">
      <c r="A183" s="171" t="s">
        <v>566</v>
      </c>
      <c r="B183" s="171" t="s">
        <v>1868</v>
      </c>
      <c r="C183" s="171">
        <v>148625</v>
      </c>
      <c r="D183" s="174">
        <v>44302</v>
      </c>
      <c r="E183" s="175">
        <v>10.039899999999999</v>
      </c>
      <c r="F183" s="175">
        <v>-2.9081999999999999</v>
      </c>
      <c r="G183" s="175">
        <v>-11.2561</v>
      </c>
      <c r="H183" s="175">
        <v>-4.3071000000000002</v>
      </c>
      <c r="I183" s="175">
        <v>8.0261999999999993</v>
      </c>
      <c r="J183" s="175">
        <v>15.927300000000001</v>
      </c>
      <c r="K183" s="175">
        <v>2.0842000000000001</v>
      </c>
      <c r="L183" s="175"/>
      <c r="M183" s="175"/>
      <c r="N183" s="175"/>
      <c r="O183" s="175"/>
      <c r="P183" s="175"/>
      <c r="Q183" s="175">
        <v>1.2136</v>
      </c>
      <c r="R183" s="175"/>
      <c r="S183" s="171" t="s">
        <v>2025</v>
      </c>
      <c r="T183" s="174">
        <v>44302</v>
      </c>
      <c r="U183" s="175">
        <v>3904.5246999999999</v>
      </c>
      <c r="V183" s="175">
        <v>-7.5918999999999999</v>
      </c>
      <c r="W183" s="175">
        <v>-10.813599999999999</v>
      </c>
      <c r="X183" s="175">
        <v>-1.2644</v>
      </c>
      <c r="Y183" s="175">
        <v>6.7050999999999998</v>
      </c>
      <c r="Z183" s="175">
        <v>11.6439</v>
      </c>
      <c r="AA183" s="175">
        <v>3.1785000000000001</v>
      </c>
      <c r="AB183" s="175">
        <v>4.0439999999999996</v>
      </c>
      <c r="AC183" s="175">
        <v>4.7035</v>
      </c>
      <c r="AD183" s="175">
        <v>8.3476999999999997</v>
      </c>
      <c r="AE183" s="175">
        <v>8.39</v>
      </c>
      <c r="AF183" s="175">
        <v>8.0214999999999996</v>
      </c>
      <c r="AG183" s="175"/>
      <c r="AH183" s="175">
        <v>8.8770000000000007</v>
      </c>
    </row>
    <row r="184" spans="1:34" x14ac:dyDescent="0.3">
      <c r="A184" s="171" t="s">
        <v>566</v>
      </c>
      <c r="B184" s="171" t="s">
        <v>571</v>
      </c>
      <c r="C184" s="171">
        <v>124175</v>
      </c>
      <c r="D184" s="174">
        <v>44302</v>
      </c>
      <c r="E184" s="175">
        <v>19.212299999999999</v>
      </c>
      <c r="F184" s="175">
        <v>-9.8764000000000003</v>
      </c>
      <c r="G184" s="175">
        <v>-7.8775000000000004</v>
      </c>
      <c r="H184" s="175">
        <v>-3.3090000000000002</v>
      </c>
      <c r="I184" s="175">
        <v>3.3772000000000002</v>
      </c>
      <c r="J184" s="175">
        <v>10.049899999999999</v>
      </c>
      <c r="K184" s="175">
        <v>2.6055999999999999</v>
      </c>
      <c r="L184" s="175">
        <v>3.2642000000000002</v>
      </c>
      <c r="M184" s="175">
        <v>4.0641999999999996</v>
      </c>
      <c r="N184" s="175">
        <v>8.9873999999999992</v>
      </c>
      <c r="O184" s="175">
        <v>8.7624999999999993</v>
      </c>
      <c r="P184" s="175">
        <v>8.3442000000000007</v>
      </c>
      <c r="Q184" s="175">
        <v>8.9817</v>
      </c>
      <c r="R184" s="175">
        <v>9.4464000000000006</v>
      </c>
      <c r="S184" s="171" t="s">
        <v>2024</v>
      </c>
      <c r="T184" s="174">
        <v>44302</v>
      </c>
      <c r="U184" s="175">
        <v>6112.7897999999996</v>
      </c>
      <c r="V184" s="175">
        <v>-17.368200000000002</v>
      </c>
      <c r="W184" s="175">
        <v>3.4828999999999999</v>
      </c>
      <c r="X184" s="175">
        <v>2.6231</v>
      </c>
      <c r="Y184" s="175">
        <v>3.9361000000000002</v>
      </c>
      <c r="Z184" s="175">
        <v>4.0121000000000002</v>
      </c>
      <c r="AA184" s="175">
        <v>4.1891999999999996</v>
      </c>
      <c r="AB184" s="175">
        <v>3.5768</v>
      </c>
      <c r="AC184" s="175">
        <v>3.4933000000000001</v>
      </c>
      <c r="AD184" s="175">
        <v>4.4021999999999997</v>
      </c>
      <c r="AE184" s="175">
        <v>6.4550999999999998</v>
      </c>
      <c r="AF184" s="175">
        <v>6.4467999999999996</v>
      </c>
      <c r="AG184" s="175"/>
      <c r="AH184" s="175">
        <v>6.0243000000000002</v>
      </c>
    </row>
    <row r="185" spans="1:34" x14ac:dyDescent="0.3">
      <c r="A185" s="171" t="s">
        <v>566</v>
      </c>
      <c r="B185" s="171" t="s">
        <v>572</v>
      </c>
      <c r="C185" s="171">
        <v>124172</v>
      </c>
      <c r="D185" s="174">
        <v>44302</v>
      </c>
      <c r="E185" s="175">
        <v>18.7576</v>
      </c>
      <c r="F185" s="175">
        <v>-10.1158</v>
      </c>
      <c r="G185" s="175">
        <v>-8.1167999999999996</v>
      </c>
      <c r="H185" s="175">
        <v>-3.5558000000000001</v>
      </c>
      <c r="I185" s="175">
        <v>3.1299000000000001</v>
      </c>
      <c r="J185" s="175">
        <v>9.7849000000000004</v>
      </c>
      <c r="K185" s="175">
        <v>2.3119999999999998</v>
      </c>
      <c r="L185" s="175">
        <v>2.9872999999999998</v>
      </c>
      <c r="M185" s="175">
        <v>3.7959000000000001</v>
      </c>
      <c r="N185" s="175">
        <v>8.7012999999999998</v>
      </c>
      <c r="O185" s="175">
        <v>8.4421999999999997</v>
      </c>
      <c r="P185" s="175">
        <v>8.0213999999999999</v>
      </c>
      <c r="Q185" s="175">
        <v>8.6384000000000007</v>
      </c>
      <c r="R185" s="175">
        <v>9.1380999999999997</v>
      </c>
      <c r="S185" s="171" t="s">
        <v>2024</v>
      </c>
      <c r="T185" s="174">
        <v>44302</v>
      </c>
      <c r="U185" s="175">
        <v>6112.7897999999996</v>
      </c>
      <c r="V185" s="175">
        <v>-17.368200000000002</v>
      </c>
      <c r="W185" s="175">
        <v>3.4828999999999999</v>
      </c>
      <c r="X185" s="175">
        <v>2.6231</v>
      </c>
      <c r="Y185" s="175">
        <v>3.9361000000000002</v>
      </c>
      <c r="Z185" s="175">
        <v>4.0121000000000002</v>
      </c>
      <c r="AA185" s="175">
        <v>4.1891999999999996</v>
      </c>
      <c r="AB185" s="175">
        <v>3.5768</v>
      </c>
      <c r="AC185" s="175">
        <v>3.4933000000000001</v>
      </c>
      <c r="AD185" s="175">
        <v>4.4021999999999997</v>
      </c>
      <c r="AE185" s="175">
        <v>6.4550999999999998</v>
      </c>
      <c r="AF185" s="175">
        <v>6.4467999999999996</v>
      </c>
      <c r="AG185" s="175"/>
      <c r="AH185" s="175">
        <v>6.0243000000000002</v>
      </c>
    </row>
    <row r="186" spans="1:34" x14ac:dyDescent="0.3">
      <c r="A186" s="171" t="s">
        <v>566</v>
      </c>
      <c r="B186" s="171" t="s">
        <v>573</v>
      </c>
      <c r="C186" s="171">
        <v>140286</v>
      </c>
      <c r="D186" s="174">
        <v>44302</v>
      </c>
      <c r="E186" s="175">
        <v>19.531400000000001</v>
      </c>
      <c r="F186" s="175">
        <v>-36.405000000000001</v>
      </c>
      <c r="G186" s="175">
        <v>-40.465800000000002</v>
      </c>
      <c r="H186" s="175">
        <v>-16.367100000000001</v>
      </c>
      <c r="I186" s="175">
        <v>9.0526999999999997</v>
      </c>
      <c r="J186" s="175">
        <v>26.2974</v>
      </c>
      <c r="K186" s="175">
        <v>1.5979000000000001</v>
      </c>
      <c r="L186" s="175">
        <v>3.8469000000000002</v>
      </c>
      <c r="M186" s="175">
        <v>3.4258000000000002</v>
      </c>
      <c r="N186" s="175">
        <v>10.9884</v>
      </c>
      <c r="O186" s="175">
        <v>10.148</v>
      </c>
      <c r="P186" s="175">
        <v>8.8858999999999995</v>
      </c>
      <c r="Q186" s="175">
        <v>9.2149000000000001</v>
      </c>
      <c r="R186" s="175">
        <v>11.739599999999999</v>
      </c>
      <c r="S186" s="171" t="s">
        <v>2024</v>
      </c>
      <c r="T186" s="174">
        <v>44302</v>
      </c>
      <c r="U186" s="175">
        <v>6112.7897999999996</v>
      </c>
      <c r="V186" s="175">
        <v>-17.368200000000002</v>
      </c>
      <c r="W186" s="175">
        <v>3.4828999999999999</v>
      </c>
      <c r="X186" s="175">
        <v>2.6231</v>
      </c>
      <c r="Y186" s="175">
        <v>3.9361000000000002</v>
      </c>
      <c r="Z186" s="175">
        <v>4.0121000000000002</v>
      </c>
      <c r="AA186" s="175">
        <v>4.1891999999999996</v>
      </c>
      <c r="AB186" s="175">
        <v>3.5768</v>
      </c>
      <c r="AC186" s="175">
        <v>3.4933000000000001</v>
      </c>
      <c r="AD186" s="175">
        <v>4.4021999999999997</v>
      </c>
      <c r="AE186" s="175">
        <v>6.4550999999999998</v>
      </c>
      <c r="AF186" s="175">
        <v>6.4467999999999996</v>
      </c>
      <c r="AG186" s="175"/>
      <c r="AH186" s="175">
        <v>6.0243000000000002</v>
      </c>
    </row>
    <row r="187" spans="1:34" x14ac:dyDescent="0.3">
      <c r="A187" s="171" t="s">
        <v>566</v>
      </c>
      <c r="B187" s="171" t="s">
        <v>574</v>
      </c>
      <c r="C187" s="171">
        <v>140283</v>
      </c>
      <c r="D187" s="174">
        <v>44302</v>
      </c>
      <c r="E187" s="175">
        <v>19.101400000000002</v>
      </c>
      <c r="F187" s="175">
        <v>-36.460900000000002</v>
      </c>
      <c r="G187" s="175">
        <v>-40.757199999999997</v>
      </c>
      <c r="H187" s="175">
        <v>-16.652999999999999</v>
      </c>
      <c r="I187" s="175">
        <v>8.7396999999999991</v>
      </c>
      <c r="J187" s="175">
        <v>25.9815</v>
      </c>
      <c r="K187" s="175">
        <v>1.2744</v>
      </c>
      <c r="L187" s="175">
        <v>3.5038999999999998</v>
      </c>
      <c r="M187" s="175">
        <v>3.0758999999999999</v>
      </c>
      <c r="N187" s="175">
        <v>10.607100000000001</v>
      </c>
      <c r="O187" s="175">
        <v>9.8247</v>
      </c>
      <c r="P187" s="175">
        <v>8.5684000000000005</v>
      </c>
      <c r="Q187" s="175">
        <v>8.8953000000000007</v>
      </c>
      <c r="R187" s="175">
        <v>11.3665</v>
      </c>
      <c r="S187" s="171" t="s">
        <v>2024</v>
      </c>
      <c r="T187" s="174">
        <v>44302</v>
      </c>
      <c r="U187" s="175">
        <v>6112.7897999999996</v>
      </c>
      <c r="V187" s="175">
        <v>-17.368200000000002</v>
      </c>
      <c r="W187" s="175">
        <v>3.4828999999999999</v>
      </c>
      <c r="X187" s="175">
        <v>2.6231</v>
      </c>
      <c r="Y187" s="175">
        <v>3.9361000000000002</v>
      </c>
      <c r="Z187" s="175">
        <v>4.0121000000000002</v>
      </c>
      <c r="AA187" s="175">
        <v>4.1891999999999996</v>
      </c>
      <c r="AB187" s="175">
        <v>3.5768</v>
      </c>
      <c r="AC187" s="175">
        <v>3.4933000000000001</v>
      </c>
      <c r="AD187" s="175">
        <v>4.4021999999999997</v>
      </c>
      <c r="AE187" s="175">
        <v>6.4550999999999998</v>
      </c>
      <c r="AF187" s="175">
        <v>6.4467999999999996</v>
      </c>
      <c r="AG187" s="175"/>
      <c r="AH187" s="175">
        <v>6.0243000000000002</v>
      </c>
    </row>
    <row r="188" spans="1:34" x14ac:dyDescent="0.3">
      <c r="A188" s="171" t="s">
        <v>566</v>
      </c>
      <c r="B188" s="171" t="s">
        <v>575</v>
      </c>
      <c r="C188" s="171">
        <v>129006</v>
      </c>
      <c r="D188" s="174">
        <v>44302</v>
      </c>
      <c r="E188" s="175">
        <v>17.536200000000001</v>
      </c>
      <c r="F188" s="175">
        <v>-1.0407</v>
      </c>
      <c r="G188" s="175">
        <v>-4.8367000000000004</v>
      </c>
      <c r="H188" s="175">
        <v>-1.0999000000000001</v>
      </c>
      <c r="I188" s="175">
        <v>5.3592000000000004</v>
      </c>
      <c r="J188" s="175">
        <v>11.17</v>
      </c>
      <c r="K188" s="175">
        <v>2.5851999999999999</v>
      </c>
      <c r="L188" s="175">
        <v>3.3864999999999998</v>
      </c>
      <c r="M188" s="175">
        <v>3.6454</v>
      </c>
      <c r="N188" s="175">
        <v>7.4067999999999996</v>
      </c>
      <c r="O188" s="175">
        <v>8.6173000000000002</v>
      </c>
      <c r="P188" s="175">
        <v>8.0161999999999995</v>
      </c>
      <c r="Q188" s="175">
        <v>8.3786000000000005</v>
      </c>
      <c r="R188" s="175">
        <v>8.6870999999999992</v>
      </c>
      <c r="S188" s="171" t="s">
        <v>2026</v>
      </c>
      <c r="T188" s="174">
        <v>44302</v>
      </c>
      <c r="U188" s="175">
        <v>4048.4108999999999</v>
      </c>
      <c r="V188" s="175">
        <v>66.121200000000002</v>
      </c>
      <c r="W188" s="175">
        <v>-60.410600000000002</v>
      </c>
      <c r="X188" s="175">
        <v>-16.700299999999999</v>
      </c>
      <c r="Y188" s="175">
        <v>19.863700000000001</v>
      </c>
      <c r="Z188" s="175">
        <v>13.969099999999999</v>
      </c>
      <c r="AA188" s="175">
        <v>1.3734999999999999</v>
      </c>
      <c r="AB188" s="175">
        <v>3.0106000000000002</v>
      </c>
      <c r="AC188" s="175">
        <v>2.3624999999999998</v>
      </c>
      <c r="AD188" s="175">
        <v>6.4058000000000002</v>
      </c>
      <c r="AE188" s="175">
        <v>8.6381999999999994</v>
      </c>
      <c r="AF188" s="175">
        <v>7.2378</v>
      </c>
      <c r="AG188" s="175"/>
      <c r="AH188" s="175">
        <v>9.3963999999999999</v>
      </c>
    </row>
    <row r="189" spans="1:34" x14ac:dyDescent="0.3">
      <c r="A189" s="171" t="s">
        <v>566</v>
      </c>
      <c r="B189" s="171" t="s">
        <v>576</v>
      </c>
      <c r="C189" s="171">
        <v>129008</v>
      </c>
      <c r="D189" s="174">
        <v>44302</v>
      </c>
      <c r="E189" s="175">
        <v>18.063199999999998</v>
      </c>
      <c r="F189" s="175">
        <v>-0.80830000000000002</v>
      </c>
      <c r="G189" s="175">
        <v>-4.4938000000000002</v>
      </c>
      <c r="H189" s="175">
        <v>-0.77929999999999999</v>
      </c>
      <c r="I189" s="175">
        <v>5.6719999999999997</v>
      </c>
      <c r="J189" s="175">
        <v>11.4854</v>
      </c>
      <c r="K189" s="175">
        <v>2.8986000000000001</v>
      </c>
      <c r="L189" s="175">
        <v>3.7033</v>
      </c>
      <c r="M189" s="175">
        <v>3.9657</v>
      </c>
      <c r="N189" s="175">
        <v>7.7506000000000004</v>
      </c>
      <c r="O189" s="175">
        <v>8.9862000000000002</v>
      </c>
      <c r="P189" s="175">
        <v>8.4087999999999994</v>
      </c>
      <c r="Q189" s="175">
        <v>8.8392999999999997</v>
      </c>
      <c r="R189" s="175">
        <v>9.0363000000000007</v>
      </c>
      <c r="S189" s="171" t="s">
        <v>2026</v>
      </c>
      <c r="T189" s="174">
        <v>44302</v>
      </c>
      <c r="U189" s="175">
        <v>4048.4108999999999</v>
      </c>
      <c r="V189" s="175">
        <v>66.121200000000002</v>
      </c>
      <c r="W189" s="175">
        <v>-60.410600000000002</v>
      </c>
      <c r="X189" s="175">
        <v>-16.700299999999999</v>
      </c>
      <c r="Y189" s="175">
        <v>19.863700000000001</v>
      </c>
      <c r="Z189" s="175">
        <v>13.969099999999999</v>
      </c>
      <c r="AA189" s="175">
        <v>1.3734999999999999</v>
      </c>
      <c r="AB189" s="175">
        <v>3.0106000000000002</v>
      </c>
      <c r="AC189" s="175">
        <v>2.3624999999999998</v>
      </c>
      <c r="AD189" s="175">
        <v>6.4058000000000002</v>
      </c>
      <c r="AE189" s="175">
        <v>8.6381999999999994</v>
      </c>
      <c r="AF189" s="175">
        <v>7.2378</v>
      </c>
      <c r="AG189" s="175"/>
      <c r="AH189" s="175">
        <v>9.3963999999999999</v>
      </c>
    </row>
    <row r="190" spans="1:34" x14ac:dyDescent="0.3">
      <c r="A190" s="171" t="s">
        <v>566</v>
      </c>
      <c r="B190" s="171" t="s">
        <v>577</v>
      </c>
      <c r="C190" s="171">
        <v>128629</v>
      </c>
      <c r="D190" s="174">
        <v>44302</v>
      </c>
      <c r="E190" s="175">
        <v>18.310700000000001</v>
      </c>
      <c r="F190" s="175">
        <v>-18.927199999999999</v>
      </c>
      <c r="G190" s="175">
        <v>-7.7178000000000004</v>
      </c>
      <c r="H190" s="175">
        <v>-2.5615999999999999</v>
      </c>
      <c r="I190" s="175">
        <v>7.6627999999999998</v>
      </c>
      <c r="J190" s="175">
        <v>13.364100000000001</v>
      </c>
      <c r="K190" s="175">
        <v>1.9613</v>
      </c>
      <c r="L190" s="175">
        <v>4.3438999999999997</v>
      </c>
      <c r="M190" s="175">
        <v>5.2808000000000002</v>
      </c>
      <c r="N190" s="175">
        <v>9.6448999999999998</v>
      </c>
      <c r="O190" s="175">
        <v>8.7883999999999993</v>
      </c>
      <c r="P190" s="175">
        <v>8.577</v>
      </c>
      <c r="Q190" s="175">
        <v>8.9418000000000006</v>
      </c>
      <c r="R190" s="175">
        <v>9.5783000000000005</v>
      </c>
      <c r="S190" s="171" t="s">
        <v>2024</v>
      </c>
      <c r="T190" s="174">
        <v>44302</v>
      </c>
      <c r="U190" s="175">
        <v>6112.7897999999996</v>
      </c>
      <c r="V190" s="175">
        <v>-17.368200000000002</v>
      </c>
      <c r="W190" s="175">
        <v>3.4828999999999999</v>
      </c>
      <c r="X190" s="175">
        <v>2.6231</v>
      </c>
      <c r="Y190" s="175">
        <v>3.9361000000000002</v>
      </c>
      <c r="Z190" s="175">
        <v>4.0121000000000002</v>
      </c>
      <c r="AA190" s="175">
        <v>4.1891999999999996</v>
      </c>
      <c r="AB190" s="175">
        <v>3.5768</v>
      </c>
      <c r="AC190" s="175">
        <v>3.4933000000000001</v>
      </c>
      <c r="AD190" s="175">
        <v>4.4021999999999997</v>
      </c>
      <c r="AE190" s="175">
        <v>6.4550999999999998</v>
      </c>
      <c r="AF190" s="175">
        <v>6.4467999999999996</v>
      </c>
      <c r="AG190" s="175"/>
      <c r="AH190" s="175">
        <v>6.0243000000000002</v>
      </c>
    </row>
    <row r="191" spans="1:34" x14ac:dyDescent="0.3">
      <c r="A191" s="171" t="s">
        <v>566</v>
      </c>
      <c r="B191" s="171" t="s">
        <v>578</v>
      </c>
      <c r="C191" s="171">
        <v>128628</v>
      </c>
      <c r="D191" s="174">
        <v>44302</v>
      </c>
      <c r="E191" s="175">
        <v>17.893999999999998</v>
      </c>
      <c r="F191" s="175">
        <v>-19.367699999999999</v>
      </c>
      <c r="G191" s="175">
        <v>-8.1518999999999995</v>
      </c>
      <c r="H191" s="175">
        <v>-2.9706000000000001</v>
      </c>
      <c r="I191" s="175">
        <v>7.2257999999999996</v>
      </c>
      <c r="J191" s="175">
        <v>12.911799999999999</v>
      </c>
      <c r="K191" s="175">
        <v>1.5052000000000001</v>
      </c>
      <c r="L191" s="175">
        <v>3.8809</v>
      </c>
      <c r="M191" s="175">
        <v>4.8052000000000001</v>
      </c>
      <c r="N191" s="175">
        <v>9.1456999999999997</v>
      </c>
      <c r="O191" s="175">
        <v>8.2974999999999994</v>
      </c>
      <c r="P191" s="175">
        <v>8.1050000000000004</v>
      </c>
      <c r="Q191" s="175">
        <v>8.5873000000000008</v>
      </c>
      <c r="R191" s="175">
        <v>9.0827000000000009</v>
      </c>
      <c r="S191" s="171" t="s">
        <v>2024</v>
      </c>
      <c r="T191" s="174">
        <v>44302</v>
      </c>
      <c r="U191" s="175">
        <v>6112.7897999999996</v>
      </c>
      <c r="V191" s="175">
        <v>-17.368200000000002</v>
      </c>
      <c r="W191" s="175">
        <v>3.4828999999999999</v>
      </c>
      <c r="X191" s="175">
        <v>2.6231</v>
      </c>
      <c r="Y191" s="175">
        <v>3.9361000000000002</v>
      </c>
      <c r="Z191" s="175">
        <v>4.0121000000000002</v>
      </c>
      <c r="AA191" s="175">
        <v>4.1891999999999996</v>
      </c>
      <c r="AB191" s="175">
        <v>3.5768</v>
      </c>
      <c r="AC191" s="175">
        <v>3.4933000000000001</v>
      </c>
      <c r="AD191" s="175">
        <v>4.4021999999999997</v>
      </c>
      <c r="AE191" s="175">
        <v>6.4550999999999998</v>
      </c>
      <c r="AF191" s="175">
        <v>6.4467999999999996</v>
      </c>
      <c r="AG191" s="175"/>
      <c r="AH191" s="175">
        <v>6.0243000000000002</v>
      </c>
    </row>
    <row r="192" spans="1:34" x14ac:dyDescent="0.3">
      <c r="A192" s="171" t="s">
        <v>566</v>
      </c>
      <c r="B192" s="171" t="s">
        <v>579</v>
      </c>
      <c r="C192" s="171">
        <v>112342</v>
      </c>
      <c r="D192" s="174">
        <v>44302</v>
      </c>
      <c r="E192" s="175">
        <v>25.026700000000002</v>
      </c>
      <c r="F192" s="175">
        <v>7.7313999999999998</v>
      </c>
      <c r="G192" s="175">
        <v>-7.3956</v>
      </c>
      <c r="H192" s="175">
        <v>-3.4146999999999998</v>
      </c>
      <c r="I192" s="175">
        <v>4.1367000000000003</v>
      </c>
      <c r="J192" s="175">
        <v>9.5425000000000004</v>
      </c>
      <c r="K192" s="175">
        <v>1.4670000000000001</v>
      </c>
      <c r="L192" s="175">
        <v>4.1041999999999996</v>
      </c>
      <c r="M192" s="175">
        <v>4.3045999999999998</v>
      </c>
      <c r="N192" s="175">
        <v>9.0558999999999994</v>
      </c>
      <c r="O192" s="175">
        <v>7.7390999999999996</v>
      </c>
      <c r="P192" s="175">
        <v>7.9497999999999998</v>
      </c>
      <c r="Q192" s="175">
        <v>8.4600000000000009</v>
      </c>
      <c r="R192" s="175">
        <v>8.5896000000000008</v>
      </c>
      <c r="S192" s="171" t="s">
        <v>2024</v>
      </c>
      <c r="T192" s="174">
        <v>44302</v>
      </c>
      <c r="U192" s="175">
        <v>6112.7897999999996</v>
      </c>
      <c r="V192" s="175">
        <v>-17.368200000000002</v>
      </c>
      <c r="W192" s="175">
        <v>3.4828999999999999</v>
      </c>
      <c r="X192" s="175">
        <v>2.6231</v>
      </c>
      <c r="Y192" s="175">
        <v>3.9361000000000002</v>
      </c>
      <c r="Z192" s="175">
        <v>4.0121000000000002</v>
      </c>
      <c r="AA192" s="175">
        <v>4.1891999999999996</v>
      </c>
      <c r="AB192" s="175">
        <v>3.5768</v>
      </c>
      <c r="AC192" s="175">
        <v>3.4933000000000001</v>
      </c>
      <c r="AD192" s="175">
        <v>4.4021999999999997</v>
      </c>
      <c r="AE192" s="175">
        <v>6.4550999999999998</v>
      </c>
      <c r="AF192" s="175">
        <v>6.4467999999999996</v>
      </c>
      <c r="AG192" s="175"/>
      <c r="AH192" s="175">
        <v>6.0243000000000002</v>
      </c>
    </row>
    <row r="193" spans="1:34" x14ac:dyDescent="0.3">
      <c r="A193" s="171" t="s">
        <v>566</v>
      </c>
      <c r="B193" s="171" t="s">
        <v>580</v>
      </c>
      <c r="C193" s="171">
        <v>120256</v>
      </c>
      <c r="D193" s="174">
        <v>44302</v>
      </c>
      <c r="E193" s="175">
        <v>25.667899999999999</v>
      </c>
      <c r="F193" s="175">
        <v>8.1073000000000004</v>
      </c>
      <c r="G193" s="175">
        <v>-6.9269999999999996</v>
      </c>
      <c r="H193" s="175">
        <v>-2.9641999999999999</v>
      </c>
      <c r="I193" s="175">
        <v>4.5862999999999996</v>
      </c>
      <c r="J193" s="175">
        <v>9.9969000000000001</v>
      </c>
      <c r="K193" s="175">
        <v>1.9234</v>
      </c>
      <c r="L193" s="175">
        <v>4.5686</v>
      </c>
      <c r="M193" s="175">
        <v>4.7747999999999999</v>
      </c>
      <c r="N193" s="175">
        <v>9.5518999999999998</v>
      </c>
      <c r="O193" s="175">
        <v>8.2138000000000009</v>
      </c>
      <c r="P193" s="175">
        <v>8.3527000000000005</v>
      </c>
      <c r="Q193" s="175">
        <v>8.8903999999999996</v>
      </c>
      <c r="R193" s="175">
        <v>9.0901999999999994</v>
      </c>
      <c r="S193" s="171" t="s">
        <v>2024</v>
      </c>
      <c r="T193" s="174">
        <v>44302</v>
      </c>
      <c r="U193" s="175">
        <v>6112.7897999999996</v>
      </c>
      <c r="V193" s="175">
        <v>-17.368200000000002</v>
      </c>
      <c r="W193" s="175">
        <v>3.4828999999999999</v>
      </c>
      <c r="X193" s="175">
        <v>2.6231</v>
      </c>
      <c r="Y193" s="175">
        <v>3.9361000000000002</v>
      </c>
      <c r="Z193" s="175">
        <v>4.0121000000000002</v>
      </c>
      <c r="AA193" s="175">
        <v>4.1891999999999996</v>
      </c>
      <c r="AB193" s="175">
        <v>3.5768</v>
      </c>
      <c r="AC193" s="175">
        <v>3.4933000000000001</v>
      </c>
      <c r="AD193" s="175">
        <v>4.4021999999999997</v>
      </c>
      <c r="AE193" s="175">
        <v>6.4550999999999998</v>
      </c>
      <c r="AF193" s="175">
        <v>6.4467999999999996</v>
      </c>
      <c r="AG193" s="175"/>
      <c r="AH193" s="175">
        <v>6.0243000000000002</v>
      </c>
    </row>
    <row r="194" spans="1:34" x14ac:dyDescent="0.3">
      <c r="A194" s="171" t="s">
        <v>566</v>
      </c>
      <c r="B194" s="171" t="s">
        <v>581</v>
      </c>
      <c r="C194" s="171">
        <v>121279</v>
      </c>
      <c r="D194" s="174">
        <v>44302</v>
      </c>
      <c r="E194" s="175">
        <v>19.583400000000001</v>
      </c>
      <c r="F194" s="175">
        <v>-10.4344</v>
      </c>
      <c r="G194" s="175">
        <v>-5.1692</v>
      </c>
      <c r="H194" s="175">
        <v>-1.5971</v>
      </c>
      <c r="I194" s="175">
        <v>5.0083000000000002</v>
      </c>
      <c r="J194" s="175">
        <v>10.9838</v>
      </c>
      <c r="K194" s="175">
        <v>3.4268999999999998</v>
      </c>
      <c r="L194" s="175">
        <v>3.8908</v>
      </c>
      <c r="M194" s="175">
        <v>4.5885999999999996</v>
      </c>
      <c r="N194" s="175">
        <v>9.4453999999999994</v>
      </c>
      <c r="O194" s="175">
        <v>9.5931999999999995</v>
      </c>
      <c r="P194" s="175">
        <v>8.3675999999999995</v>
      </c>
      <c r="Q194" s="175">
        <v>8.6347000000000005</v>
      </c>
      <c r="R194" s="175">
        <v>9.9880999999999993</v>
      </c>
      <c r="S194" s="171" t="s">
        <v>2024</v>
      </c>
      <c r="T194" s="174">
        <v>44302</v>
      </c>
      <c r="U194" s="175">
        <v>6112.7897999999996</v>
      </c>
      <c r="V194" s="175">
        <v>-17.368200000000002</v>
      </c>
      <c r="W194" s="175">
        <v>3.4828999999999999</v>
      </c>
      <c r="X194" s="175">
        <v>2.6231</v>
      </c>
      <c r="Y194" s="175">
        <v>3.9361000000000002</v>
      </c>
      <c r="Z194" s="175">
        <v>4.0121000000000002</v>
      </c>
      <c r="AA194" s="175">
        <v>4.1891999999999996</v>
      </c>
      <c r="AB194" s="175">
        <v>3.5768</v>
      </c>
      <c r="AC194" s="175">
        <v>3.4933000000000001</v>
      </c>
      <c r="AD194" s="175">
        <v>4.4021999999999997</v>
      </c>
      <c r="AE194" s="175">
        <v>6.4550999999999998</v>
      </c>
      <c r="AF194" s="175">
        <v>6.4467999999999996</v>
      </c>
      <c r="AG194" s="175"/>
      <c r="AH194" s="175">
        <v>6.0243000000000002</v>
      </c>
    </row>
    <row r="195" spans="1:34" x14ac:dyDescent="0.3">
      <c r="A195" s="171" t="s">
        <v>566</v>
      </c>
      <c r="B195" s="171" t="s">
        <v>582</v>
      </c>
      <c r="C195" s="171">
        <v>121280</v>
      </c>
      <c r="D195" s="174">
        <v>44302</v>
      </c>
      <c r="E195" s="175">
        <v>19.2743</v>
      </c>
      <c r="F195" s="175">
        <v>-10.791</v>
      </c>
      <c r="G195" s="175">
        <v>-5.4885000000000002</v>
      </c>
      <c r="H195" s="175">
        <v>-1.893</v>
      </c>
      <c r="I195" s="175">
        <v>4.6966000000000001</v>
      </c>
      <c r="J195" s="175">
        <v>10.6639</v>
      </c>
      <c r="K195" s="175">
        <v>3.1078999999999999</v>
      </c>
      <c r="L195" s="175">
        <v>3.5537999999999998</v>
      </c>
      <c r="M195" s="175">
        <v>4.2417999999999996</v>
      </c>
      <c r="N195" s="175">
        <v>9.0761000000000003</v>
      </c>
      <c r="O195" s="175">
        <v>9.2624999999999993</v>
      </c>
      <c r="P195" s="175">
        <v>8.0985999999999994</v>
      </c>
      <c r="Q195" s="175">
        <v>8.4220000000000006</v>
      </c>
      <c r="R195" s="175">
        <v>9.6233000000000004</v>
      </c>
      <c r="S195" s="171" t="s">
        <v>2024</v>
      </c>
      <c r="T195" s="174">
        <v>44302</v>
      </c>
      <c r="U195" s="175">
        <v>6112.7897999999996</v>
      </c>
      <c r="V195" s="175">
        <v>-17.368200000000002</v>
      </c>
      <c r="W195" s="175">
        <v>3.4828999999999999</v>
      </c>
      <c r="X195" s="175">
        <v>2.6231</v>
      </c>
      <c r="Y195" s="175">
        <v>3.9361000000000002</v>
      </c>
      <c r="Z195" s="175">
        <v>4.0121000000000002</v>
      </c>
      <c r="AA195" s="175">
        <v>4.1891999999999996</v>
      </c>
      <c r="AB195" s="175">
        <v>3.5768</v>
      </c>
      <c r="AC195" s="175">
        <v>3.4933000000000001</v>
      </c>
      <c r="AD195" s="175">
        <v>4.4021999999999997</v>
      </c>
      <c r="AE195" s="175">
        <v>6.4550999999999998</v>
      </c>
      <c r="AF195" s="175">
        <v>6.4467999999999996</v>
      </c>
      <c r="AG195" s="175"/>
      <c r="AH195" s="175">
        <v>6.0243000000000002</v>
      </c>
    </row>
    <row r="196" spans="1:34" x14ac:dyDescent="0.3">
      <c r="A196" s="171" t="s">
        <v>566</v>
      </c>
      <c r="B196" s="171" t="s">
        <v>583</v>
      </c>
      <c r="C196" s="171">
        <v>147217</v>
      </c>
      <c r="D196" s="174"/>
      <c r="E196" s="175"/>
      <c r="F196" s="175"/>
      <c r="G196" s="175"/>
      <c r="H196" s="175"/>
      <c r="I196" s="175"/>
      <c r="J196" s="175"/>
      <c r="K196" s="175"/>
      <c r="L196" s="175"/>
      <c r="M196" s="175"/>
      <c r="N196" s="175"/>
      <c r="O196" s="175"/>
      <c r="P196" s="175"/>
      <c r="Q196" s="175"/>
      <c r="R196" s="175"/>
      <c r="S196" s="171" t="s">
        <v>2024</v>
      </c>
      <c r="T196" s="174">
        <v>44302</v>
      </c>
      <c r="U196" s="175">
        <v>6112.7897999999996</v>
      </c>
      <c r="V196" s="175">
        <v>-17.368200000000002</v>
      </c>
      <c r="W196" s="175">
        <v>3.4828999999999999</v>
      </c>
      <c r="X196" s="175">
        <v>2.6231</v>
      </c>
      <c r="Y196" s="175">
        <v>3.9361000000000002</v>
      </c>
      <c r="Z196" s="175">
        <v>4.0121000000000002</v>
      </c>
      <c r="AA196" s="175">
        <v>4.1891999999999996</v>
      </c>
      <c r="AB196" s="175">
        <v>3.5768</v>
      </c>
      <c r="AC196" s="175">
        <v>3.4933000000000001</v>
      </c>
      <c r="AD196" s="175">
        <v>4.4021999999999997</v>
      </c>
      <c r="AE196" s="175">
        <v>6.4550999999999998</v>
      </c>
      <c r="AF196" s="175">
        <v>6.4467999999999996</v>
      </c>
      <c r="AG196" s="175"/>
      <c r="AH196" s="175">
        <v>6.0243000000000002</v>
      </c>
    </row>
    <row r="197" spans="1:34" x14ac:dyDescent="0.3">
      <c r="A197" s="171" t="s">
        <v>566</v>
      </c>
      <c r="B197" s="171" t="s">
        <v>584</v>
      </c>
      <c r="C197" s="171">
        <v>147223</v>
      </c>
      <c r="D197" s="174"/>
      <c r="E197" s="175"/>
      <c r="F197" s="175"/>
      <c r="G197" s="175"/>
      <c r="H197" s="175"/>
      <c r="I197" s="175"/>
      <c r="J197" s="175"/>
      <c r="K197" s="175"/>
      <c r="L197" s="175"/>
      <c r="M197" s="175"/>
      <c r="N197" s="175"/>
      <c r="O197" s="175"/>
      <c r="P197" s="175"/>
      <c r="Q197" s="175"/>
      <c r="R197" s="175"/>
      <c r="S197" s="171" t="s">
        <v>2024</v>
      </c>
      <c r="T197" s="174">
        <v>44302</v>
      </c>
      <c r="U197" s="175">
        <v>6112.7897999999996</v>
      </c>
      <c r="V197" s="175">
        <v>-17.368200000000002</v>
      </c>
      <c r="W197" s="175">
        <v>3.4828999999999999</v>
      </c>
      <c r="X197" s="175">
        <v>2.6231</v>
      </c>
      <c r="Y197" s="175">
        <v>3.9361000000000002</v>
      </c>
      <c r="Z197" s="175">
        <v>4.0121000000000002</v>
      </c>
      <c r="AA197" s="175">
        <v>4.1891999999999996</v>
      </c>
      <c r="AB197" s="175">
        <v>3.5768</v>
      </c>
      <c r="AC197" s="175">
        <v>3.4933000000000001</v>
      </c>
      <c r="AD197" s="175">
        <v>4.4021999999999997</v>
      </c>
      <c r="AE197" s="175">
        <v>6.4550999999999998</v>
      </c>
      <c r="AF197" s="175">
        <v>6.4467999999999996</v>
      </c>
      <c r="AG197" s="175"/>
      <c r="AH197" s="175">
        <v>6.0243000000000002</v>
      </c>
    </row>
    <row r="198" spans="1:34" x14ac:dyDescent="0.3">
      <c r="A198" s="171" t="s">
        <v>566</v>
      </c>
      <c r="B198" s="171" t="s">
        <v>585</v>
      </c>
      <c r="C198" s="171">
        <v>118232</v>
      </c>
      <c r="D198" s="174">
        <v>44302</v>
      </c>
      <c r="E198" s="175">
        <v>1807.9005</v>
      </c>
      <c r="F198" s="175">
        <v>-32.755800000000001</v>
      </c>
      <c r="G198" s="175">
        <v>-33.767099999999999</v>
      </c>
      <c r="H198" s="175">
        <v>-13.5365</v>
      </c>
      <c r="I198" s="175">
        <v>9.0088000000000008</v>
      </c>
      <c r="J198" s="175">
        <v>27.071999999999999</v>
      </c>
      <c r="K198" s="175">
        <v>0.7389</v>
      </c>
      <c r="L198" s="175">
        <v>2.6349999999999998</v>
      </c>
      <c r="M198" s="175">
        <v>2.3616000000000001</v>
      </c>
      <c r="N198" s="175">
        <v>9.5231999999999992</v>
      </c>
      <c r="O198" s="175">
        <v>7.9493</v>
      </c>
      <c r="P198" s="175">
        <v>7.3442999999999996</v>
      </c>
      <c r="Q198" s="175">
        <v>7.3939000000000004</v>
      </c>
      <c r="R198" s="175">
        <v>8.06</v>
      </c>
      <c r="S198" s="171" t="s">
        <v>2024</v>
      </c>
      <c r="T198" s="174">
        <v>44302</v>
      </c>
      <c r="U198" s="175">
        <v>6112.7897999999996</v>
      </c>
      <c r="V198" s="175">
        <v>-17.368200000000002</v>
      </c>
      <c r="W198" s="175">
        <v>3.4828999999999999</v>
      </c>
      <c r="X198" s="175">
        <v>2.6231</v>
      </c>
      <c r="Y198" s="175">
        <v>3.9361000000000002</v>
      </c>
      <c r="Z198" s="175">
        <v>4.0121000000000002</v>
      </c>
      <c r="AA198" s="175">
        <v>4.1891999999999996</v>
      </c>
      <c r="AB198" s="175">
        <v>3.5768</v>
      </c>
      <c r="AC198" s="175">
        <v>3.4933000000000001</v>
      </c>
      <c r="AD198" s="175">
        <v>4.4021999999999997</v>
      </c>
      <c r="AE198" s="175">
        <v>6.4550999999999998</v>
      </c>
      <c r="AF198" s="175">
        <v>6.4467999999999996</v>
      </c>
      <c r="AG198" s="175"/>
      <c r="AH198" s="175">
        <v>6.0243000000000002</v>
      </c>
    </row>
    <row r="199" spans="1:34" x14ac:dyDescent="0.3">
      <c r="A199" s="171" t="s">
        <v>566</v>
      </c>
      <c r="B199" s="171" t="s">
        <v>586</v>
      </c>
      <c r="C199" s="171">
        <v>120444</v>
      </c>
      <c r="D199" s="174">
        <v>44302</v>
      </c>
      <c r="E199" s="175">
        <v>1905.3687</v>
      </c>
      <c r="F199" s="175">
        <v>-32.336100000000002</v>
      </c>
      <c r="G199" s="175">
        <v>-33.348700000000001</v>
      </c>
      <c r="H199" s="175">
        <v>-13.1175</v>
      </c>
      <c r="I199" s="175">
        <v>9.4305000000000003</v>
      </c>
      <c r="J199" s="175">
        <v>27.5017</v>
      </c>
      <c r="K199" s="175">
        <v>1.1614</v>
      </c>
      <c r="L199" s="175">
        <v>3.0615000000000001</v>
      </c>
      <c r="M199" s="175">
        <v>2.7894000000000001</v>
      </c>
      <c r="N199" s="175">
        <v>10.007999999999999</v>
      </c>
      <c r="O199" s="175">
        <v>8.4108000000000001</v>
      </c>
      <c r="P199" s="175">
        <v>7.7918000000000003</v>
      </c>
      <c r="Q199" s="175">
        <v>8.0353999999999992</v>
      </c>
      <c r="R199" s="175">
        <v>8.5363000000000007</v>
      </c>
      <c r="S199" s="171" t="s">
        <v>2024</v>
      </c>
      <c r="T199" s="174">
        <v>44302</v>
      </c>
      <c r="U199" s="175">
        <v>6112.7897999999996</v>
      </c>
      <c r="V199" s="175">
        <v>-17.368200000000002</v>
      </c>
      <c r="W199" s="175">
        <v>3.4828999999999999</v>
      </c>
      <c r="X199" s="175">
        <v>2.6231</v>
      </c>
      <c r="Y199" s="175">
        <v>3.9361000000000002</v>
      </c>
      <c r="Z199" s="175">
        <v>4.0121000000000002</v>
      </c>
      <c r="AA199" s="175">
        <v>4.1891999999999996</v>
      </c>
      <c r="AB199" s="175">
        <v>3.5768</v>
      </c>
      <c r="AC199" s="175">
        <v>3.4933000000000001</v>
      </c>
      <c r="AD199" s="175">
        <v>4.4021999999999997</v>
      </c>
      <c r="AE199" s="175">
        <v>6.4550999999999998</v>
      </c>
      <c r="AF199" s="175">
        <v>6.4467999999999996</v>
      </c>
      <c r="AG199" s="175"/>
      <c r="AH199" s="175">
        <v>6.0243000000000002</v>
      </c>
    </row>
    <row r="200" spans="1:34" x14ac:dyDescent="0.3">
      <c r="A200" s="171" t="s">
        <v>566</v>
      </c>
      <c r="B200" s="171" t="s">
        <v>1869</v>
      </c>
      <c r="C200" s="171">
        <v>148534</v>
      </c>
      <c r="D200" s="174">
        <v>44302</v>
      </c>
      <c r="E200" s="175">
        <v>10.203900000000001</v>
      </c>
      <c r="F200" s="175">
        <v>10.3764</v>
      </c>
      <c r="G200" s="175">
        <v>-4.3798000000000004</v>
      </c>
      <c r="H200" s="175">
        <v>-1.1240000000000001</v>
      </c>
      <c r="I200" s="175">
        <v>7.9192999999999998</v>
      </c>
      <c r="J200" s="175">
        <v>12.6661</v>
      </c>
      <c r="K200" s="175">
        <v>4.3992000000000004</v>
      </c>
      <c r="L200" s="175"/>
      <c r="M200" s="175"/>
      <c r="N200" s="175"/>
      <c r="O200" s="175"/>
      <c r="P200" s="175"/>
      <c r="Q200" s="175">
        <v>4.2286000000000001</v>
      </c>
      <c r="R200" s="175"/>
      <c r="S200" s="171" t="s">
        <v>2023</v>
      </c>
      <c r="T200" s="174">
        <v>44302</v>
      </c>
      <c r="U200" s="175">
        <v>3847.7537000000002</v>
      </c>
      <c r="V200" s="175">
        <v>-13.5212</v>
      </c>
      <c r="W200" s="175">
        <v>-37.631100000000004</v>
      </c>
      <c r="X200" s="175">
        <v>-14.154400000000001</v>
      </c>
      <c r="Y200" s="175">
        <v>5.57</v>
      </c>
      <c r="Z200" s="175">
        <v>17.7211</v>
      </c>
      <c r="AA200" s="175">
        <v>-0.12280000000000001</v>
      </c>
      <c r="AB200" s="175">
        <v>2.6629999999999998</v>
      </c>
      <c r="AC200" s="175">
        <v>3.2505000000000002</v>
      </c>
      <c r="AD200" s="175">
        <v>8.9678000000000004</v>
      </c>
      <c r="AE200" s="175">
        <v>9.0890000000000004</v>
      </c>
      <c r="AF200" s="175">
        <v>8.4783000000000008</v>
      </c>
      <c r="AG200" s="175"/>
      <c r="AH200" s="175">
        <v>10.385400000000001</v>
      </c>
    </row>
    <row r="201" spans="1:34" x14ac:dyDescent="0.3">
      <c r="A201" s="171" t="s">
        <v>566</v>
      </c>
      <c r="B201" s="171" t="s">
        <v>1870</v>
      </c>
      <c r="C201" s="171">
        <v>148535</v>
      </c>
      <c r="D201" s="174">
        <v>44302</v>
      </c>
      <c r="E201" s="175">
        <v>10.1767</v>
      </c>
      <c r="F201" s="175">
        <v>10.045299999999999</v>
      </c>
      <c r="G201" s="175">
        <v>-4.8394000000000004</v>
      </c>
      <c r="H201" s="175">
        <v>-1.6391</v>
      </c>
      <c r="I201" s="175">
        <v>7.3537999999999997</v>
      </c>
      <c r="J201" s="175">
        <v>12.109500000000001</v>
      </c>
      <c r="K201" s="175">
        <v>3.8437999999999999</v>
      </c>
      <c r="L201" s="175"/>
      <c r="M201" s="175"/>
      <c r="N201" s="175"/>
      <c r="O201" s="175"/>
      <c r="P201" s="175"/>
      <c r="Q201" s="175">
        <v>3.6644999999999999</v>
      </c>
      <c r="R201" s="175"/>
      <c r="S201" s="171" t="s">
        <v>2023</v>
      </c>
      <c r="T201" s="174">
        <v>44302</v>
      </c>
      <c r="U201" s="175">
        <v>3847.7537000000002</v>
      </c>
      <c r="V201" s="175">
        <v>-13.5212</v>
      </c>
      <c r="W201" s="175">
        <v>-37.631100000000004</v>
      </c>
      <c r="X201" s="175">
        <v>-14.154400000000001</v>
      </c>
      <c r="Y201" s="175">
        <v>5.57</v>
      </c>
      <c r="Z201" s="175">
        <v>17.7211</v>
      </c>
      <c r="AA201" s="175">
        <v>-0.12280000000000001</v>
      </c>
      <c r="AB201" s="175">
        <v>2.6629999999999998</v>
      </c>
      <c r="AC201" s="175">
        <v>3.2505000000000002</v>
      </c>
      <c r="AD201" s="175">
        <v>8.9678000000000004</v>
      </c>
      <c r="AE201" s="175">
        <v>9.0890000000000004</v>
      </c>
      <c r="AF201" s="175">
        <v>8.4783000000000008</v>
      </c>
      <c r="AG201" s="175"/>
      <c r="AH201" s="175">
        <v>10.385400000000001</v>
      </c>
    </row>
    <row r="202" spans="1:34" x14ac:dyDescent="0.3">
      <c r="A202" s="171" t="s">
        <v>566</v>
      </c>
      <c r="B202" s="171" t="s">
        <v>587</v>
      </c>
      <c r="C202" s="171">
        <v>123690</v>
      </c>
      <c r="D202" s="174">
        <v>44302</v>
      </c>
      <c r="E202" s="175">
        <v>50.43</v>
      </c>
      <c r="F202" s="175">
        <v>-15.626899999999999</v>
      </c>
      <c r="G202" s="175">
        <v>-6.9610000000000003</v>
      </c>
      <c r="H202" s="175">
        <v>-3.3376000000000001</v>
      </c>
      <c r="I202" s="175">
        <v>5.2049000000000003</v>
      </c>
      <c r="J202" s="175">
        <v>14.488200000000001</v>
      </c>
      <c r="K202" s="175">
        <v>0.39169999999999999</v>
      </c>
      <c r="L202" s="175">
        <v>3.3157000000000001</v>
      </c>
      <c r="M202" s="175">
        <v>3.8029000000000002</v>
      </c>
      <c r="N202" s="175">
        <v>8.7634000000000007</v>
      </c>
      <c r="O202" s="175">
        <v>8.6197999999999997</v>
      </c>
      <c r="P202" s="175">
        <v>8.2868999999999993</v>
      </c>
      <c r="Q202" s="175">
        <v>7.5209999999999999</v>
      </c>
      <c r="R202" s="175">
        <v>9.2795000000000005</v>
      </c>
      <c r="S202" s="171" t="s">
        <v>2024</v>
      </c>
      <c r="T202" s="174">
        <v>44302</v>
      </c>
      <c r="U202" s="175">
        <v>6112.7897999999996</v>
      </c>
      <c r="V202" s="175">
        <v>-17.368200000000002</v>
      </c>
      <c r="W202" s="175">
        <v>3.4828999999999999</v>
      </c>
      <c r="X202" s="175">
        <v>2.6231</v>
      </c>
      <c r="Y202" s="175">
        <v>3.9361000000000002</v>
      </c>
      <c r="Z202" s="175">
        <v>4.0121000000000002</v>
      </c>
      <c r="AA202" s="175">
        <v>4.1891999999999996</v>
      </c>
      <c r="AB202" s="175">
        <v>3.5768</v>
      </c>
      <c r="AC202" s="175">
        <v>3.4933000000000001</v>
      </c>
      <c r="AD202" s="175">
        <v>4.4021999999999997</v>
      </c>
      <c r="AE202" s="175">
        <v>6.4550999999999998</v>
      </c>
      <c r="AF202" s="175">
        <v>6.4467999999999996</v>
      </c>
      <c r="AG202" s="175"/>
      <c r="AH202" s="175">
        <v>6.0243000000000002</v>
      </c>
    </row>
    <row r="203" spans="1:34" x14ac:dyDescent="0.3">
      <c r="A203" s="171" t="s">
        <v>566</v>
      </c>
      <c r="B203" s="171" t="s">
        <v>588</v>
      </c>
      <c r="C203" s="171">
        <v>123693</v>
      </c>
      <c r="D203" s="174">
        <v>44302</v>
      </c>
      <c r="E203" s="175">
        <v>51.650700000000001</v>
      </c>
      <c r="F203" s="175">
        <v>-15.2577</v>
      </c>
      <c r="G203" s="175">
        <v>-6.532</v>
      </c>
      <c r="H203" s="175">
        <v>-2.9058000000000002</v>
      </c>
      <c r="I203" s="175">
        <v>5.6275000000000004</v>
      </c>
      <c r="J203" s="175">
        <v>14.917299999999999</v>
      </c>
      <c r="K203" s="175">
        <v>0.8155</v>
      </c>
      <c r="L203" s="175">
        <v>3.7456999999999998</v>
      </c>
      <c r="M203" s="175">
        <v>4.2359</v>
      </c>
      <c r="N203" s="175">
        <v>9.2062000000000008</v>
      </c>
      <c r="O203" s="175">
        <v>9.0066000000000006</v>
      </c>
      <c r="P203" s="175">
        <v>8.6723999999999997</v>
      </c>
      <c r="Q203" s="175">
        <v>8.9716000000000005</v>
      </c>
      <c r="R203" s="175">
        <v>9.6677999999999997</v>
      </c>
      <c r="S203" s="171" t="s">
        <v>2024</v>
      </c>
      <c r="T203" s="174">
        <v>44302</v>
      </c>
      <c r="U203" s="175">
        <v>6112.7897999999996</v>
      </c>
      <c r="V203" s="175">
        <v>-17.368200000000002</v>
      </c>
      <c r="W203" s="175">
        <v>3.4828999999999999</v>
      </c>
      <c r="X203" s="175">
        <v>2.6231</v>
      </c>
      <c r="Y203" s="175">
        <v>3.9361000000000002</v>
      </c>
      <c r="Z203" s="175">
        <v>4.0121000000000002</v>
      </c>
      <c r="AA203" s="175">
        <v>4.1891999999999996</v>
      </c>
      <c r="AB203" s="175">
        <v>3.5768</v>
      </c>
      <c r="AC203" s="175">
        <v>3.4933000000000001</v>
      </c>
      <c r="AD203" s="175">
        <v>4.4021999999999997</v>
      </c>
      <c r="AE203" s="175">
        <v>6.4550999999999998</v>
      </c>
      <c r="AF203" s="175">
        <v>6.4467999999999996</v>
      </c>
      <c r="AG203" s="175"/>
      <c r="AH203" s="175">
        <v>6.0243000000000002</v>
      </c>
    </row>
    <row r="204" spans="1:34" x14ac:dyDescent="0.3">
      <c r="A204" s="171" t="s">
        <v>566</v>
      </c>
      <c r="B204" s="171" t="s">
        <v>589</v>
      </c>
      <c r="C204" s="171">
        <v>119795</v>
      </c>
      <c r="D204" s="174">
        <v>44302</v>
      </c>
      <c r="E204" s="175">
        <v>20.1555</v>
      </c>
      <c r="F204" s="175">
        <v>-11.5862</v>
      </c>
      <c r="G204" s="175">
        <v>-5.8817000000000004</v>
      </c>
      <c r="H204" s="175">
        <v>-1.8361000000000001</v>
      </c>
      <c r="I204" s="175">
        <v>4.9340999999999999</v>
      </c>
      <c r="J204" s="175">
        <v>11.687200000000001</v>
      </c>
      <c r="K204" s="175">
        <v>2.1648000000000001</v>
      </c>
      <c r="L204" s="175">
        <v>3.7019000000000002</v>
      </c>
      <c r="M204" s="175">
        <v>4.3262999999999998</v>
      </c>
      <c r="N204" s="175">
        <v>9.0577000000000005</v>
      </c>
      <c r="O204" s="175">
        <v>8.4696999999999996</v>
      </c>
      <c r="P204" s="175">
        <v>8.3658999999999999</v>
      </c>
      <c r="Q204" s="175">
        <v>8.4924999999999997</v>
      </c>
      <c r="R204" s="175">
        <v>9.6562999999999999</v>
      </c>
      <c r="S204" s="171" t="s">
        <v>2024</v>
      </c>
      <c r="T204" s="174">
        <v>44302</v>
      </c>
      <c r="U204" s="175">
        <v>6112.7897999999996</v>
      </c>
      <c r="V204" s="175">
        <v>-17.368200000000002</v>
      </c>
      <c r="W204" s="175">
        <v>3.4828999999999999</v>
      </c>
      <c r="X204" s="175">
        <v>2.6231</v>
      </c>
      <c r="Y204" s="175">
        <v>3.9361000000000002</v>
      </c>
      <c r="Z204" s="175">
        <v>4.0121000000000002</v>
      </c>
      <c r="AA204" s="175">
        <v>4.1891999999999996</v>
      </c>
      <c r="AB204" s="175">
        <v>3.5768</v>
      </c>
      <c r="AC204" s="175">
        <v>3.4933000000000001</v>
      </c>
      <c r="AD204" s="175">
        <v>4.4021999999999997</v>
      </c>
      <c r="AE204" s="175">
        <v>6.4550999999999998</v>
      </c>
      <c r="AF204" s="175">
        <v>6.4467999999999996</v>
      </c>
      <c r="AG204" s="175"/>
      <c r="AH204" s="175">
        <v>6.0243000000000002</v>
      </c>
    </row>
    <row r="205" spans="1:34" x14ac:dyDescent="0.3">
      <c r="A205" s="171" t="s">
        <v>566</v>
      </c>
      <c r="B205" s="171" t="s">
        <v>590</v>
      </c>
      <c r="C205" s="171">
        <v>118078</v>
      </c>
      <c r="D205" s="174">
        <v>44302</v>
      </c>
      <c r="E205" s="175">
        <v>19.443100000000001</v>
      </c>
      <c r="F205" s="175">
        <v>-12.0106</v>
      </c>
      <c r="G205" s="175">
        <v>-6.2845000000000004</v>
      </c>
      <c r="H205" s="175">
        <v>-2.2250000000000001</v>
      </c>
      <c r="I205" s="175">
        <v>4.5496999999999996</v>
      </c>
      <c r="J205" s="175">
        <v>11.292199999999999</v>
      </c>
      <c r="K205" s="175">
        <v>1.7654000000000001</v>
      </c>
      <c r="L205" s="175">
        <v>3.2961999999999998</v>
      </c>
      <c r="M205" s="175">
        <v>3.915</v>
      </c>
      <c r="N205" s="175">
        <v>8.6231000000000009</v>
      </c>
      <c r="O205" s="175">
        <v>8.0284999999999993</v>
      </c>
      <c r="P205" s="175">
        <v>7.8921999999999999</v>
      </c>
      <c r="Q205" s="175">
        <v>5.0178000000000003</v>
      </c>
      <c r="R205" s="175">
        <v>9.2222000000000008</v>
      </c>
      <c r="S205" s="171" t="s">
        <v>2024</v>
      </c>
      <c r="T205" s="174">
        <v>44302</v>
      </c>
      <c r="U205" s="175">
        <v>6112.7897999999996</v>
      </c>
      <c r="V205" s="175">
        <v>-17.368200000000002</v>
      </c>
      <c r="W205" s="175">
        <v>3.4828999999999999</v>
      </c>
      <c r="X205" s="175">
        <v>2.6231</v>
      </c>
      <c r="Y205" s="175">
        <v>3.9361000000000002</v>
      </c>
      <c r="Z205" s="175">
        <v>4.0121000000000002</v>
      </c>
      <c r="AA205" s="175">
        <v>4.1891999999999996</v>
      </c>
      <c r="AB205" s="175">
        <v>3.5768</v>
      </c>
      <c r="AC205" s="175">
        <v>3.4933000000000001</v>
      </c>
      <c r="AD205" s="175">
        <v>4.4021999999999997</v>
      </c>
      <c r="AE205" s="175">
        <v>6.4550999999999998</v>
      </c>
      <c r="AF205" s="175">
        <v>6.4467999999999996</v>
      </c>
      <c r="AG205" s="175"/>
      <c r="AH205" s="175">
        <v>6.0243000000000002</v>
      </c>
    </row>
    <row r="206" spans="1:34" x14ac:dyDescent="0.3">
      <c r="A206" s="171" t="s">
        <v>566</v>
      </c>
      <c r="B206" s="171" t="s">
        <v>591</v>
      </c>
      <c r="C206" s="171">
        <v>105823</v>
      </c>
      <c r="D206" s="174">
        <v>44302</v>
      </c>
      <c r="E206" s="175">
        <v>27.452200000000001</v>
      </c>
      <c r="F206" s="175">
        <v>-5.4504999999999999</v>
      </c>
      <c r="G206" s="175">
        <v>-3.7877000000000001</v>
      </c>
      <c r="H206" s="175">
        <v>-0.83560000000000001</v>
      </c>
      <c r="I206" s="175">
        <v>3.2705000000000002</v>
      </c>
      <c r="J206" s="175">
        <v>7.5799000000000003</v>
      </c>
      <c r="K206" s="175">
        <v>1.7565999999999999</v>
      </c>
      <c r="L206" s="175">
        <v>2.3936999999999999</v>
      </c>
      <c r="M206" s="175">
        <v>2.8321999999999998</v>
      </c>
      <c r="N206" s="175">
        <v>7.2854000000000001</v>
      </c>
      <c r="O206" s="175">
        <v>8.0214999999999996</v>
      </c>
      <c r="P206" s="175">
        <v>7.5138999999999996</v>
      </c>
      <c r="Q206" s="175">
        <v>7.5410000000000004</v>
      </c>
      <c r="R206" s="175">
        <v>7.8761999999999999</v>
      </c>
      <c r="S206" s="171" t="s">
        <v>2024</v>
      </c>
      <c r="T206" s="174">
        <v>44302</v>
      </c>
      <c r="U206" s="175">
        <v>6112.7897999999996</v>
      </c>
      <c r="V206" s="175">
        <v>-17.368200000000002</v>
      </c>
      <c r="W206" s="175">
        <v>3.4828999999999999</v>
      </c>
      <c r="X206" s="175">
        <v>2.6231</v>
      </c>
      <c r="Y206" s="175">
        <v>3.9361000000000002</v>
      </c>
      <c r="Z206" s="175">
        <v>4.0121000000000002</v>
      </c>
      <c r="AA206" s="175">
        <v>4.1891999999999996</v>
      </c>
      <c r="AB206" s="175">
        <v>3.5768</v>
      </c>
      <c r="AC206" s="175">
        <v>3.4933000000000001</v>
      </c>
      <c r="AD206" s="175">
        <v>4.4021999999999997</v>
      </c>
      <c r="AE206" s="175">
        <v>6.4550999999999998</v>
      </c>
      <c r="AF206" s="175">
        <v>6.4467999999999996</v>
      </c>
      <c r="AG206" s="175"/>
      <c r="AH206" s="175">
        <v>6.0243000000000002</v>
      </c>
    </row>
    <row r="207" spans="1:34" x14ac:dyDescent="0.3">
      <c r="A207" s="171" t="s">
        <v>566</v>
      </c>
      <c r="B207" s="171" t="s">
        <v>592</v>
      </c>
      <c r="C207" s="171">
        <v>120338</v>
      </c>
      <c r="D207" s="174">
        <v>44302</v>
      </c>
      <c r="E207" s="175">
        <v>28.957999999999998</v>
      </c>
      <c r="F207" s="175">
        <v>-4.7891000000000004</v>
      </c>
      <c r="G207" s="175">
        <v>-3.2444999999999999</v>
      </c>
      <c r="H207" s="175">
        <v>-0.28810000000000002</v>
      </c>
      <c r="I207" s="175">
        <v>3.8191999999999999</v>
      </c>
      <c r="J207" s="175">
        <v>8.1349</v>
      </c>
      <c r="K207" s="175">
        <v>2.3111000000000002</v>
      </c>
      <c r="L207" s="175">
        <v>2.9373</v>
      </c>
      <c r="M207" s="175">
        <v>3.3858999999999999</v>
      </c>
      <c r="N207" s="175">
        <v>7.8699000000000003</v>
      </c>
      <c r="O207" s="175">
        <v>8.6120000000000001</v>
      </c>
      <c r="P207" s="175">
        <v>8.1667000000000005</v>
      </c>
      <c r="Q207" s="175">
        <v>8.1115999999999993</v>
      </c>
      <c r="R207" s="175">
        <v>8.4612999999999996</v>
      </c>
      <c r="S207" s="171" t="s">
        <v>2024</v>
      </c>
      <c r="T207" s="174">
        <v>44302</v>
      </c>
      <c r="U207" s="175">
        <v>6112.7897999999996</v>
      </c>
      <c r="V207" s="175">
        <v>-17.368200000000002</v>
      </c>
      <c r="W207" s="175">
        <v>3.4828999999999999</v>
      </c>
      <c r="X207" s="175">
        <v>2.6231</v>
      </c>
      <c r="Y207" s="175">
        <v>3.9361000000000002</v>
      </c>
      <c r="Z207" s="175">
        <v>4.0121000000000002</v>
      </c>
      <c r="AA207" s="175">
        <v>4.1891999999999996</v>
      </c>
      <c r="AB207" s="175">
        <v>3.5768</v>
      </c>
      <c r="AC207" s="175">
        <v>3.4933000000000001</v>
      </c>
      <c r="AD207" s="175">
        <v>4.4021999999999997</v>
      </c>
      <c r="AE207" s="175">
        <v>6.4550999999999998</v>
      </c>
      <c r="AF207" s="175">
        <v>6.4467999999999996</v>
      </c>
      <c r="AG207" s="175"/>
      <c r="AH207" s="175">
        <v>6.0243000000000002</v>
      </c>
    </row>
    <row r="208" spans="1:34" x14ac:dyDescent="0.3">
      <c r="A208" s="171" t="s">
        <v>566</v>
      </c>
      <c r="B208" s="171" t="s">
        <v>1871</v>
      </c>
      <c r="C208" s="171">
        <v>148419</v>
      </c>
      <c r="D208" s="174">
        <v>44302</v>
      </c>
      <c r="E208" s="175">
        <v>10.2775</v>
      </c>
      <c r="F208" s="175">
        <v>-12.425800000000001</v>
      </c>
      <c r="G208" s="175">
        <v>-9.0472000000000001</v>
      </c>
      <c r="H208" s="175">
        <v>-3.9542999999999999</v>
      </c>
      <c r="I208" s="175">
        <v>5.2727000000000004</v>
      </c>
      <c r="J208" s="175">
        <v>12.504200000000001</v>
      </c>
      <c r="K208" s="175">
        <v>3.0356999999999998</v>
      </c>
      <c r="L208" s="175">
        <v>3.6943999999999999</v>
      </c>
      <c r="M208" s="175"/>
      <c r="N208" s="175"/>
      <c r="O208" s="175"/>
      <c r="P208" s="175"/>
      <c r="Q208" s="175">
        <v>3.8077999999999999</v>
      </c>
      <c r="R208" s="175"/>
      <c r="S208" s="171" t="s">
        <v>2023</v>
      </c>
      <c r="T208" s="174">
        <v>44302</v>
      </c>
      <c r="U208" s="175">
        <v>3847.7537000000002</v>
      </c>
      <c r="V208" s="175">
        <v>-13.5212</v>
      </c>
      <c r="W208" s="175">
        <v>-37.631100000000004</v>
      </c>
      <c r="X208" s="175">
        <v>-14.154400000000001</v>
      </c>
      <c r="Y208" s="175">
        <v>5.57</v>
      </c>
      <c r="Z208" s="175">
        <v>17.7211</v>
      </c>
      <c r="AA208" s="175">
        <v>-0.12280000000000001</v>
      </c>
      <c r="AB208" s="175">
        <v>2.6629999999999998</v>
      </c>
      <c r="AC208" s="175">
        <v>3.2505000000000002</v>
      </c>
      <c r="AD208" s="175">
        <v>8.9678000000000004</v>
      </c>
      <c r="AE208" s="175">
        <v>9.0890000000000004</v>
      </c>
      <c r="AF208" s="175">
        <v>8.4783000000000008</v>
      </c>
      <c r="AG208" s="175"/>
      <c r="AH208" s="175">
        <v>10.385400000000001</v>
      </c>
    </row>
    <row r="209" spans="1:34" x14ac:dyDescent="0.3">
      <c r="A209" s="171" t="s">
        <v>566</v>
      </c>
      <c r="B209" s="171" t="s">
        <v>1872</v>
      </c>
      <c r="C209" s="171">
        <v>148416</v>
      </c>
      <c r="D209" s="174">
        <v>44302</v>
      </c>
      <c r="E209" s="175">
        <v>10.2433</v>
      </c>
      <c r="F209" s="175">
        <v>-13.179500000000001</v>
      </c>
      <c r="G209" s="175">
        <v>-9.6107999999999993</v>
      </c>
      <c r="H209" s="175">
        <v>-4.4249000000000001</v>
      </c>
      <c r="I209" s="175">
        <v>4.7983000000000002</v>
      </c>
      <c r="J209" s="175">
        <v>12.03</v>
      </c>
      <c r="K209" s="175">
        <v>2.5813000000000001</v>
      </c>
      <c r="L209" s="175">
        <v>3.2408999999999999</v>
      </c>
      <c r="M209" s="175"/>
      <c r="N209" s="175"/>
      <c r="O209" s="175"/>
      <c r="P209" s="175"/>
      <c r="Q209" s="175">
        <v>3.3384999999999998</v>
      </c>
      <c r="R209" s="175"/>
      <c r="S209" s="171" t="s">
        <v>2023</v>
      </c>
      <c r="T209" s="174">
        <v>44302</v>
      </c>
      <c r="U209" s="175">
        <v>3847.7537000000002</v>
      </c>
      <c r="V209" s="175">
        <v>-13.5212</v>
      </c>
      <c r="W209" s="175">
        <v>-37.631100000000004</v>
      </c>
      <c r="X209" s="175">
        <v>-14.154400000000001</v>
      </c>
      <c r="Y209" s="175">
        <v>5.57</v>
      </c>
      <c r="Z209" s="175">
        <v>17.7211</v>
      </c>
      <c r="AA209" s="175">
        <v>-0.12280000000000001</v>
      </c>
      <c r="AB209" s="175">
        <v>2.6629999999999998</v>
      </c>
      <c r="AC209" s="175">
        <v>3.2505000000000002</v>
      </c>
      <c r="AD209" s="175">
        <v>8.9678000000000004</v>
      </c>
      <c r="AE209" s="175">
        <v>9.0890000000000004</v>
      </c>
      <c r="AF209" s="175">
        <v>8.4783000000000008</v>
      </c>
      <c r="AG209" s="175"/>
      <c r="AH209" s="175">
        <v>10.385400000000001</v>
      </c>
    </row>
    <row r="210" spans="1:34" x14ac:dyDescent="0.3">
      <c r="A210" s="171" t="s">
        <v>566</v>
      </c>
      <c r="B210" s="171" t="s">
        <v>593</v>
      </c>
      <c r="C210" s="171">
        <v>134545</v>
      </c>
      <c r="D210" s="174">
        <v>44302</v>
      </c>
      <c r="E210" s="175">
        <v>16.154299999999999</v>
      </c>
      <c r="F210" s="175">
        <v>-19.646699999999999</v>
      </c>
      <c r="G210" s="175">
        <v>-16.1266</v>
      </c>
      <c r="H210" s="175">
        <v>-8.4430999999999994</v>
      </c>
      <c r="I210" s="175">
        <v>5.6200999999999999</v>
      </c>
      <c r="J210" s="175">
        <v>14.371499999999999</v>
      </c>
      <c r="K210" s="175">
        <v>2.4582000000000002</v>
      </c>
      <c r="L210" s="175">
        <v>3.4333</v>
      </c>
      <c r="M210" s="175">
        <v>4.1890000000000001</v>
      </c>
      <c r="N210" s="175">
        <v>9.0033999999999992</v>
      </c>
      <c r="O210" s="175">
        <v>8.74</v>
      </c>
      <c r="P210" s="175">
        <v>8.2402999999999995</v>
      </c>
      <c r="Q210" s="175">
        <v>8.4296000000000006</v>
      </c>
      <c r="R210" s="175">
        <v>9.5800999999999998</v>
      </c>
      <c r="S210" s="171" t="s">
        <v>2024</v>
      </c>
      <c r="T210" s="174">
        <v>44302</v>
      </c>
      <c r="U210" s="175">
        <v>6112.7897999999996</v>
      </c>
      <c r="V210" s="175">
        <v>-17.368200000000002</v>
      </c>
      <c r="W210" s="175">
        <v>3.4828999999999999</v>
      </c>
      <c r="X210" s="175">
        <v>2.6231</v>
      </c>
      <c r="Y210" s="175">
        <v>3.9361000000000002</v>
      </c>
      <c r="Z210" s="175">
        <v>4.0121000000000002</v>
      </c>
      <c r="AA210" s="175">
        <v>4.1891999999999996</v>
      </c>
      <c r="AB210" s="175">
        <v>3.5768</v>
      </c>
      <c r="AC210" s="175">
        <v>3.4933000000000001</v>
      </c>
      <c r="AD210" s="175">
        <v>4.4021999999999997</v>
      </c>
      <c r="AE210" s="175">
        <v>6.4550999999999998</v>
      </c>
      <c r="AF210" s="175">
        <v>6.4467999999999996</v>
      </c>
      <c r="AG210" s="175"/>
      <c r="AH210" s="175">
        <v>6.0243000000000002</v>
      </c>
    </row>
    <row r="211" spans="1:34" x14ac:dyDescent="0.3">
      <c r="A211" s="171" t="s">
        <v>566</v>
      </c>
      <c r="B211" s="171" t="s">
        <v>594</v>
      </c>
      <c r="C211" s="171">
        <v>134547</v>
      </c>
      <c r="D211" s="174">
        <v>44302</v>
      </c>
      <c r="E211" s="175">
        <v>16.465</v>
      </c>
      <c r="F211" s="175">
        <v>-19.0547</v>
      </c>
      <c r="G211" s="175">
        <v>-15.601900000000001</v>
      </c>
      <c r="H211" s="175">
        <v>-7.9683999999999999</v>
      </c>
      <c r="I211" s="175">
        <v>6.0846999999999998</v>
      </c>
      <c r="J211" s="175">
        <v>14.8371</v>
      </c>
      <c r="K211" s="175">
        <v>2.9398</v>
      </c>
      <c r="L211" s="175">
        <v>3.9256000000000002</v>
      </c>
      <c r="M211" s="175">
        <v>4.6910999999999996</v>
      </c>
      <c r="N211" s="175">
        <v>9.5351999999999997</v>
      </c>
      <c r="O211" s="175">
        <v>9.2190999999999992</v>
      </c>
      <c r="P211" s="175">
        <v>8.6127000000000002</v>
      </c>
      <c r="Q211" s="175">
        <v>8.7788000000000004</v>
      </c>
      <c r="R211" s="175">
        <v>10.087300000000001</v>
      </c>
      <c r="S211" s="171" t="s">
        <v>2024</v>
      </c>
      <c r="T211" s="174">
        <v>44302</v>
      </c>
      <c r="U211" s="175">
        <v>6112.7897999999996</v>
      </c>
      <c r="V211" s="175">
        <v>-17.368200000000002</v>
      </c>
      <c r="W211" s="175">
        <v>3.4828999999999999</v>
      </c>
      <c r="X211" s="175">
        <v>2.6231</v>
      </c>
      <c r="Y211" s="175">
        <v>3.9361000000000002</v>
      </c>
      <c r="Z211" s="175">
        <v>4.0121000000000002</v>
      </c>
      <c r="AA211" s="175">
        <v>4.1891999999999996</v>
      </c>
      <c r="AB211" s="175">
        <v>3.5768</v>
      </c>
      <c r="AC211" s="175">
        <v>3.4933000000000001</v>
      </c>
      <c r="AD211" s="175">
        <v>4.4021999999999997</v>
      </c>
      <c r="AE211" s="175">
        <v>6.4550999999999998</v>
      </c>
      <c r="AF211" s="175">
        <v>6.4467999999999996</v>
      </c>
      <c r="AG211" s="175"/>
      <c r="AH211" s="175">
        <v>6.0243000000000002</v>
      </c>
    </row>
    <row r="212" spans="1:34" x14ac:dyDescent="0.3">
      <c r="A212" s="171" t="s">
        <v>566</v>
      </c>
      <c r="B212" s="171" t="s">
        <v>595</v>
      </c>
      <c r="C212" s="171">
        <v>138566</v>
      </c>
      <c r="D212" s="174">
        <v>44302</v>
      </c>
      <c r="E212" s="175">
        <v>19.0243</v>
      </c>
      <c r="F212" s="175">
        <v>-5.3712999999999997</v>
      </c>
      <c r="G212" s="175">
        <v>-7.8594999999999997</v>
      </c>
      <c r="H212" s="175">
        <v>-2.5204</v>
      </c>
      <c r="I212" s="175">
        <v>7.3261000000000003</v>
      </c>
      <c r="J212" s="175">
        <v>10.376799999999999</v>
      </c>
      <c r="K212" s="175">
        <v>1.6917</v>
      </c>
      <c r="L212" s="175">
        <v>3.0663999999999998</v>
      </c>
      <c r="M212" s="175">
        <v>3.6473</v>
      </c>
      <c r="N212" s="175">
        <v>8.5119000000000007</v>
      </c>
      <c r="O212" s="175">
        <v>8.1732999999999993</v>
      </c>
      <c r="P212" s="175">
        <v>7.6933999999999996</v>
      </c>
      <c r="Q212" s="175">
        <v>8.2506000000000004</v>
      </c>
      <c r="R212" s="175">
        <v>9.0731000000000002</v>
      </c>
      <c r="S212" s="171" t="s">
        <v>2024</v>
      </c>
      <c r="T212" s="174">
        <v>44302</v>
      </c>
      <c r="U212" s="175">
        <v>6112.7897999999996</v>
      </c>
      <c r="V212" s="175">
        <v>-17.368200000000002</v>
      </c>
      <c r="W212" s="175">
        <v>3.4828999999999999</v>
      </c>
      <c r="X212" s="175">
        <v>2.6231</v>
      </c>
      <c r="Y212" s="175">
        <v>3.9361000000000002</v>
      </c>
      <c r="Z212" s="175">
        <v>4.0121000000000002</v>
      </c>
      <c r="AA212" s="175">
        <v>4.1891999999999996</v>
      </c>
      <c r="AB212" s="175">
        <v>3.5768</v>
      </c>
      <c r="AC212" s="175">
        <v>3.4933000000000001</v>
      </c>
      <c r="AD212" s="175">
        <v>4.4021999999999997</v>
      </c>
      <c r="AE212" s="175">
        <v>6.4550999999999998</v>
      </c>
      <c r="AF212" s="175">
        <v>6.4467999999999996</v>
      </c>
      <c r="AG212" s="175"/>
      <c r="AH212" s="175">
        <v>6.0243000000000002</v>
      </c>
    </row>
    <row r="213" spans="1:34" x14ac:dyDescent="0.3">
      <c r="A213" s="171" t="s">
        <v>566</v>
      </c>
      <c r="B213" s="171" t="s">
        <v>596</v>
      </c>
      <c r="C213" s="171">
        <v>138564</v>
      </c>
      <c r="D213" s="174">
        <v>44302</v>
      </c>
      <c r="E213" s="175">
        <v>19.777699999999999</v>
      </c>
      <c r="F213" s="175">
        <v>-4.9821999999999997</v>
      </c>
      <c r="G213" s="175">
        <v>-7.3761000000000001</v>
      </c>
      <c r="H213" s="175">
        <v>-2.0556000000000001</v>
      </c>
      <c r="I213" s="175">
        <v>7.8007999999999997</v>
      </c>
      <c r="J213" s="175">
        <v>10.8507</v>
      </c>
      <c r="K213" s="175">
        <v>2.1572</v>
      </c>
      <c r="L213" s="175">
        <v>3.5352999999999999</v>
      </c>
      <c r="M213" s="175">
        <v>4.1219000000000001</v>
      </c>
      <c r="N213" s="175">
        <v>9.0221</v>
      </c>
      <c r="O213" s="175">
        <v>8.7020999999999997</v>
      </c>
      <c r="P213" s="175">
        <v>8.2236999999999991</v>
      </c>
      <c r="Q213" s="175">
        <v>8.7700999999999993</v>
      </c>
      <c r="R213" s="175">
        <v>9.5823999999999998</v>
      </c>
      <c r="S213" s="171" t="s">
        <v>2024</v>
      </c>
      <c r="T213" s="174">
        <v>44302</v>
      </c>
      <c r="U213" s="175">
        <v>6112.7897999999996</v>
      </c>
      <c r="V213" s="175">
        <v>-17.368200000000002</v>
      </c>
      <c r="W213" s="175">
        <v>3.4828999999999999</v>
      </c>
      <c r="X213" s="175">
        <v>2.6231</v>
      </c>
      <c r="Y213" s="175">
        <v>3.9361000000000002</v>
      </c>
      <c r="Z213" s="175">
        <v>4.0121000000000002</v>
      </c>
      <c r="AA213" s="175">
        <v>4.1891999999999996</v>
      </c>
      <c r="AB213" s="175">
        <v>3.5768</v>
      </c>
      <c r="AC213" s="175">
        <v>3.4933000000000001</v>
      </c>
      <c r="AD213" s="175">
        <v>4.4021999999999997</v>
      </c>
      <c r="AE213" s="175">
        <v>6.4550999999999998</v>
      </c>
      <c r="AF213" s="175">
        <v>6.4467999999999996</v>
      </c>
      <c r="AG213" s="175"/>
      <c r="AH213" s="175">
        <v>6.0243000000000002</v>
      </c>
    </row>
    <row r="214" spans="1:34" x14ac:dyDescent="0.3">
      <c r="A214" s="171" t="s">
        <v>566</v>
      </c>
      <c r="B214" s="171" t="s">
        <v>597</v>
      </c>
      <c r="C214" s="171">
        <v>125503</v>
      </c>
      <c r="D214" s="174">
        <v>44302</v>
      </c>
      <c r="E214" s="175">
        <v>2560.7512999999999</v>
      </c>
      <c r="F214" s="175">
        <v>-5.4939</v>
      </c>
      <c r="G214" s="175">
        <v>-2.9517000000000002</v>
      </c>
      <c r="H214" s="175">
        <v>-0.1061</v>
      </c>
      <c r="I214" s="175">
        <v>6.0213999999999999</v>
      </c>
      <c r="J214" s="175">
        <v>12.8508</v>
      </c>
      <c r="K214" s="175">
        <v>0.36840000000000001</v>
      </c>
      <c r="L214" s="175">
        <v>3.1667000000000001</v>
      </c>
      <c r="M214" s="175">
        <v>3.5529000000000002</v>
      </c>
      <c r="N214" s="175">
        <v>8.8745999999999992</v>
      </c>
      <c r="O214" s="175">
        <v>8.8325999999999993</v>
      </c>
      <c r="P214" s="175">
        <v>8.3905999999999992</v>
      </c>
      <c r="Q214" s="175">
        <v>8.8549000000000007</v>
      </c>
      <c r="R214" s="175">
        <v>9.2738999999999994</v>
      </c>
      <c r="S214" s="171" t="s">
        <v>2024</v>
      </c>
      <c r="T214" s="174">
        <v>44302</v>
      </c>
      <c r="U214" s="175">
        <v>6112.7897999999996</v>
      </c>
      <c r="V214" s="175">
        <v>-17.368200000000002</v>
      </c>
      <c r="W214" s="175">
        <v>3.4828999999999999</v>
      </c>
      <c r="X214" s="175">
        <v>2.6231</v>
      </c>
      <c r="Y214" s="175">
        <v>3.9361000000000002</v>
      </c>
      <c r="Z214" s="175">
        <v>4.0121000000000002</v>
      </c>
      <c r="AA214" s="175">
        <v>4.1891999999999996</v>
      </c>
      <c r="AB214" s="175">
        <v>3.5768</v>
      </c>
      <c r="AC214" s="175">
        <v>3.4933000000000001</v>
      </c>
      <c r="AD214" s="175">
        <v>4.4021999999999997</v>
      </c>
      <c r="AE214" s="175">
        <v>6.4550999999999998</v>
      </c>
      <c r="AF214" s="175">
        <v>6.4467999999999996</v>
      </c>
      <c r="AG214" s="175"/>
      <c r="AH214" s="175">
        <v>6.0243000000000002</v>
      </c>
    </row>
    <row r="215" spans="1:34" x14ac:dyDescent="0.3">
      <c r="A215" s="171" t="s">
        <v>566</v>
      </c>
      <c r="B215" s="171" t="s">
        <v>598</v>
      </c>
      <c r="C215" s="171">
        <v>125498</v>
      </c>
      <c r="D215" s="174">
        <v>44302</v>
      </c>
      <c r="E215" s="175">
        <v>2456.9105</v>
      </c>
      <c r="F215" s="175">
        <v>-5.9637000000000002</v>
      </c>
      <c r="G215" s="175">
        <v>-3.4216000000000002</v>
      </c>
      <c r="H215" s="175">
        <v>-0.57609999999999995</v>
      </c>
      <c r="I215" s="175">
        <v>5.5499000000000001</v>
      </c>
      <c r="J215" s="175">
        <v>12.3757</v>
      </c>
      <c r="K215" s="175">
        <v>-0.10050000000000001</v>
      </c>
      <c r="L215" s="175">
        <v>2.6903999999999999</v>
      </c>
      <c r="M215" s="175">
        <v>3.0714000000000001</v>
      </c>
      <c r="N215" s="175">
        <v>8.3629999999999995</v>
      </c>
      <c r="O215" s="175">
        <v>8.3103999999999996</v>
      </c>
      <c r="P215" s="175">
        <v>7.8207000000000004</v>
      </c>
      <c r="Q215" s="175">
        <v>8.1111000000000004</v>
      </c>
      <c r="R215" s="175">
        <v>8.7629999999999999</v>
      </c>
      <c r="S215" s="171" t="s">
        <v>2024</v>
      </c>
      <c r="T215" s="174">
        <v>44302</v>
      </c>
      <c r="U215" s="175">
        <v>6112.7897999999996</v>
      </c>
      <c r="V215" s="175">
        <v>-17.368200000000002</v>
      </c>
      <c r="W215" s="175">
        <v>3.4828999999999999</v>
      </c>
      <c r="X215" s="175">
        <v>2.6231</v>
      </c>
      <c r="Y215" s="175">
        <v>3.9361000000000002</v>
      </c>
      <c r="Z215" s="175">
        <v>4.0121000000000002</v>
      </c>
      <c r="AA215" s="175">
        <v>4.1891999999999996</v>
      </c>
      <c r="AB215" s="175">
        <v>3.5768</v>
      </c>
      <c r="AC215" s="175">
        <v>3.4933000000000001</v>
      </c>
      <c r="AD215" s="175">
        <v>4.4021999999999997</v>
      </c>
      <c r="AE215" s="175">
        <v>6.4550999999999998</v>
      </c>
      <c r="AF215" s="175">
        <v>6.4467999999999996</v>
      </c>
      <c r="AG215" s="175"/>
      <c r="AH215" s="175">
        <v>6.0243000000000002</v>
      </c>
    </row>
    <row r="216" spans="1:34" x14ac:dyDescent="0.3">
      <c r="A216" s="171" t="s">
        <v>566</v>
      </c>
      <c r="B216" s="171" t="s">
        <v>599</v>
      </c>
      <c r="C216" s="171">
        <v>100784</v>
      </c>
      <c r="D216" s="174">
        <v>44302</v>
      </c>
      <c r="E216" s="175">
        <v>33.952300000000001</v>
      </c>
      <c r="F216" s="175">
        <v>10.0006</v>
      </c>
      <c r="G216" s="175">
        <v>4.6519000000000004</v>
      </c>
      <c r="H216" s="175">
        <v>4.1345000000000001</v>
      </c>
      <c r="I216" s="175">
        <v>3.0141</v>
      </c>
      <c r="J216" s="175">
        <v>4.2461000000000002</v>
      </c>
      <c r="K216" s="175">
        <v>3.2681</v>
      </c>
      <c r="L216" s="175">
        <v>3.3834</v>
      </c>
      <c r="M216" s="175">
        <v>3.8927999999999998</v>
      </c>
      <c r="N216" s="175">
        <v>6.6596000000000002</v>
      </c>
      <c r="O216" s="175">
        <v>7.5250000000000004</v>
      </c>
      <c r="P216" s="175">
        <v>7.1986999999999997</v>
      </c>
      <c r="Q216" s="175">
        <v>7.7854999999999999</v>
      </c>
      <c r="R216" s="175">
        <v>7.7084000000000001</v>
      </c>
      <c r="S216" s="171" t="s">
        <v>2024</v>
      </c>
      <c r="T216" s="174">
        <v>44302</v>
      </c>
      <c r="U216" s="175">
        <v>6112.7897999999996</v>
      </c>
      <c r="V216" s="175">
        <v>-17.368200000000002</v>
      </c>
      <c r="W216" s="175">
        <v>3.4828999999999999</v>
      </c>
      <c r="X216" s="175">
        <v>2.6231</v>
      </c>
      <c r="Y216" s="175">
        <v>3.9361000000000002</v>
      </c>
      <c r="Z216" s="175">
        <v>4.0121000000000002</v>
      </c>
      <c r="AA216" s="175">
        <v>4.1891999999999996</v>
      </c>
      <c r="AB216" s="175">
        <v>3.5768</v>
      </c>
      <c r="AC216" s="175">
        <v>3.4933000000000001</v>
      </c>
      <c r="AD216" s="175">
        <v>4.4021999999999997</v>
      </c>
      <c r="AE216" s="175">
        <v>6.4550999999999998</v>
      </c>
      <c r="AF216" s="175">
        <v>6.4467999999999996</v>
      </c>
      <c r="AG216" s="175"/>
      <c r="AH216" s="175">
        <v>6.0243000000000002</v>
      </c>
    </row>
    <row r="217" spans="1:34" x14ac:dyDescent="0.3">
      <c r="A217" s="171" t="s">
        <v>566</v>
      </c>
      <c r="B217" s="171" t="s">
        <v>600</v>
      </c>
      <c r="C217" s="171">
        <v>119625</v>
      </c>
      <c r="D217" s="174">
        <v>44302</v>
      </c>
      <c r="E217" s="175">
        <v>34.227699999999999</v>
      </c>
      <c r="F217" s="175">
        <v>10.1335</v>
      </c>
      <c r="G217" s="175">
        <v>4.8280000000000003</v>
      </c>
      <c r="H217" s="175">
        <v>4.2995999999999999</v>
      </c>
      <c r="I217" s="175">
        <v>3.1768999999999998</v>
      </c>
      <c r="J217" s="175">
        <v>4.4196999999999997</v>
      </c>
      <c r="K217" s="175">
        <v>3.5001000000000002</v>
      </c>
      <c r="L217" s="175">
        <v>3.5800999999999998</v>
      </c>
      <c r="M217" s="175">
        <v>4.0697999999999999</v>
      </c>
      <c r="N217" s="175">
        <v>6.8339999999999996</v>
      </c>
      <c r="O217" s="175">
        <v>7.6780999999999997</v>
      </c>
      <c r="P217" s="175">
        <v>7.3093000000000004</v>
      </c>
      <c r="Q217" s="175">
        <v>7.9324000000000003</v>
      </c>
      <c r="R217" s="175">
        <v>7.8662999999999998</v>
      </c>
      <c r="S217" s="171" t="s">
        <v>2024</v>
      </c>
      <c r="T217" s="174">
        <v>44302</v>
      </c>
      <c r="U217" s="175">
        <v>6112.7897999999996</v>
      </c>
      <c r="V217" s="175">
        <v>-17.368200000000002</v>
      </c>
      <c r="W217" s="175">
        <v>3.4828999999999999</v>
      </c>
      <c r="X217" s="175">
        <v>2.6231</v>
      </c>
      <c r="Y217" s="175">
        <v>3.9361000000000002</v>
      </c>
      <c r="Z217" s="175">
        <v>4.0121000000000002</v>
      </c>
      <c r="AA217" s="175">
        <v>4.1891999999999996</v>
      </c>
      <c r="AB217" s="175">
        <v>3.5768</v>
      </c>
      <c r="AC217" s="175">
        <v>3.4933000000000001</v>
      </c>
      <c r="AD217" s="175">
        <v>4.4021999999999997</v>
      </c>
      <c r="AE217" s="175">
        <v>6.4550999999999998</v>
      </c>
      <c r="AF217" s="175">
        <v>6.4467999999999996</v>
      </c>
      <c r="AG217" s="175"/>
      <c r="AH217" s="175">
        <v>6.0243000000000002</v>
      </c>
    </row>
    <row r="218" spans="1:34" x14ac:dyDescent="0.3">
      <c r="A218" s="171" t="s">
        <v>566</v>
      </c>
      <c r="B218" s="171" t="s">
        <v>601</v>
      </c>
      <c r="C218" s="171">
        <v>147636</v>
      </c>
      <c r="D218" s="174">
        <v>44302</v>
      </c>
      <c r="E218" s="175">
        <v>11.3048</v>
      </c>
      <c r="F218" s="175">
        <v>1.6144000000000001</v>
      </c>
      <c r="G218" s="175">
        <v>-12.413600000000001</v>
      </c>
      <c r="H218" s="175">
        <v>-6.1734</v>
      </c>
      <c r="I218" s="175">
        <v>5.7656999999999998</v>
      </c>
      <c r="J218" s="175">
        <v>14.081099999999999</v>
      </c>
      <c r="K218" s="175">
        <v>0.11</v>
      </c>
      <c r="L218" s="175">
        <v>3.2706</v>
      </c>
      <c r="M218" s="175">
        <v>4.4080000000000004</v>
      </c>
      <c r="N218" s="175">
        <v>9.8309999999999995</v>
      </c>
      <c r="O218" s="175"/>
      <c r="P218" s="175"/>
      <c r="Q218" s="175">
        <v>8.4155999999999995</v>
      </c>
      <c r="R218" s="175"/>
      <c r="S218" s="171" t="s">
        <v>2026</v>
      </c>
      <c r="T218" s="174">
        <v>44302</v>
      </c>
      <c r="U218" s="175">
        <v>4048.4108999999999</v>
      </c>
      <c r="V218" s="175">
        <v>66.121200000000002</v>
      </c>
      <c r="W218" s="175">
        <v>-60.410600000000002</v>
      </c>
      <c r="X218" s="175">
        <v>-16.700299999999999</v>
      </c>
      <c r="Y218" s="175">
        <v>19.863700000000001</v>
      </c>
      <c r="Z218" s="175">
        <v>13.969099999999999</v>
      </c>
      <c r="AA218" s="175">
        <v>1.3734999999999999</v>
      </c>
      <c r="AB218" s="175">
        <v>3.0106000000000002</v>
      </c>
      <c r="AC218" s="175">
        <v>2.3624999999999998</v>
      </c>
      <c r="AD218" s="175">
        <v>6.4058000000000002</v>
      </c>
      <c r="AE218" s="175">
        <v>8.6381999999999994</v>
      </c>
      <c r="AF218" s="175">
        <v>7.2378</v>
      </c>
      <c r="AG218" s="175"/>
      <c r="AH218" s="175">
        <v>9.3963999999999999</v>
      </c>
    </row>
    <row r="219" spans="1:34" x14ac:dyDescent="0.3">
      <c r="A219" s="171" t="s">
        <v>566</v>
      </c>
      <c r="B219" s="171" t="s">
        <v>602</v>
      </c>
      <c r="C219" s="171">
        <v>147635</v>
      </c>
      <c r="D219" s="174">
        <v>44302</v>
      </c>
      <c r="E219" s="175">
        <v>11.2151</v>
      </c>
      <c r="F219" s="175">
        <v>1.3019000000000001</v>
      </c>
      <c r="G219" s="175">
        <v>-12.837400000000001</v>
      </c>
      <c r="H219" s="175">
        <v>-6.5937000000000001</v>
      </c>
      <c r="I219" s="175">
        <v>5.3213999999999997</v>
      </c>
      <c r="J219" s="175">
        <v>13.5718</v>
      </c>
      <c r="K219" s="175">
        <v>-0.4037</v>
      </c>
      <c r="L219" s="175">
        <v>2.7572999999999999</v>
      </c>
      <c r="M219" s="175">
        <v>3.8923999999999999</v>
      </c>
      <c r="N219" s="175">
        <v>9.2822999999999993</v>
      </c>
      <c r="O219" s="175"/>
      <c r="P219" s="175"/>
      <c r="Q219" s="175">
        <v>7.8480999999999996</v>
      </c>
      <c r="R219" s="175"/>
      <c r="S219" s="171" t="s">
        <v>2026</v>
      </c>
      <c r="T219" s="174">
        <v>44302</v>
      </c>
      <c r="U219" s="175">
        <v>4048.4108999999999</v>
      </c>
      <c r="V219" s="175">
        <v>66.121200000000002</v>
      </c>
      <c r="W219" s="175">
        <v>-60.410600000000002</v>
      </c>
      <c r="X219" s="175">
        <v>-16.700299999999999</v>
      </c>
      <c r="Y219" s="175">
        <v>19.863700000000001</v>
      </c>
      <c r="Z219" s="175">
        <v>13.969099999999999</v>
      </c>
      <c r="AA219" s="175">
        <v>1.3734999999999999</v>
      </c>
      <c r="AB219" s="175">
        <v>3.0106000000000002</v>
      </c>
      <c r="AC219" s="175">
        <v>2.3624999999999998</v>
      </c>
      <c r="AD219" s="175">
        <v>6.4058000000000002</v>
      </c>
      <c r="AE219" s="175">
        <v>8.6381999999999994</v>
      </c>
      <c r="AF219" s="175">
        <v>7.2378</v>
      </c>
      <c r="AG219" s="175"/>
      <c r="AH219" s="175">
        <v>9.3963999999999999</v>
      </c>
    </row>
    <row r="220" spans="1:34" x14ac:dyDescent="0.3">
      <c r="A220" s="171" t="s">
        <v>566</v>
      </c>
      <c r="B220" s="171" t="s">
        <v>1873</v>
      </c>
      <c r="C220" s="171">
        <v>148656</v>
      </c>
      <c r="D220" s="174">
        <v>44302</v>
      </c>
      <c r="E220" s="175">
        <v>1005.3156</v>
      </c>
      <c r="F220" s="175">
        <v>-1.3651</v>
      </c>
      <c r="G220" s="175">
        <v>-7.3943000000000003</v>
      </c>
      <c r="H220" s="175">
        <v>-3.7425999999999999</v>
      </c>
      <c r="I220" s="175">
        <v>8.1609999999999996</v>
      </c>
      <c r="J220" s="175">
        <v>15.183999999999999</v>
      </c>
      <c r="K220" s="175"/>
      <c r="L220" s="175"/>
      <c r="M220" s="175"/>
      <c r="N220" s="175"/>
      <c r="O220" s="175"/>
      <c r="P220" s="175"/>
      <c r="Q220" s="175">
        <v>2.6219000000000001</v>
      </c>
      <c r="R220" s="175"/>
      <c r="S220" s="171" t="s">
        <v>2023</v>
      </c>
      <c r="T220" s="174">
        <v>44302</v>
      </c>
      <c r="U220" s="175">
        <v>3847.7537000000002</v>
      </c>
      <c r="V220" s="175">
        <v>-13.5212</v>
      </c>
      <c r="W220" s="175">
        <v>-37.631100000000004</v>
      </c>
      <c r="X220" s="175">
        <v>-14.154400000000001</v>
      </c>
      <c r="Y220" s="175">
        <v>5.57</v>
      </c>
      <c r="Z220" s="175">
        <v>17.7211</v>
      </c>
      <c r="AA220" s="175">
        <v>-0.12280000000000001</v>
      </c>
      <c r="AB220" s="175">
        <v>2.6629999999999998</v>
      </c>
      <c r="AC220" s="175">
        <v>3.2505000000000002</v>
      </c>
      <c r="AD220" s="175">
        <v>8.9678000000000004</v>
      </c>
      <c r="AE220" s="175">
        <v>9.0890000000000004</v>
      </c>
      <c r="AF220" s="175">
        <v>8.4783000000000008</v>
      </c>
      <c r="AG220" s="175"/>
      <c r="AH220" s="175">
        <v>10.385400000000001</v>
      </c>
    </row>
    <row r="221" spans="1:34" x14ac:dyDescent="0.3">
      <c r="A221" s="171" t="s">
        <v>566</v>
      </c>
      <c r="B221" s="171" t="s">
        <v>1874</v>
      </c>
      <c r="C221" s="171">
        <v>148655</v>
      </c>
      <c r="D221" s="174">
        <v>44302</v>
      </c>
      <c r="E221" s="175">
        <v>1004.2809999999999</v>
      </c>
      <c r="F221" s="175">
        <v>-1.8680000000000001</v>
      </c>
      <c r="G221" s="175">
        <v>-7.8935000000000004</v>
      </c>
      <c r="H221" s="175">
        <v>-4.2426000000000004</v>
      </c>
      <c r="I221" s="175">
        <v>7.6589</v>
      </c>
      <c r="J221" s="175">
        <v>14.6774</v>
      </c>
      <c r="K221" s="175"/>
      <c r="L221" s="175"/>
      <c r="M221" s="175"/>
      <c r="N221" s="175"/>
      <c r="O221" s="175"/>
      <c r="P221" s="175"/>
      <c r="Q221" s="175">
        <v>2.1116000000000001</v>
      </c>
      <c r="R221" s="175"/>
      <c r="S221" s="171" t="s">
        <v>2023</v>
      </c>
      <c r="T221" s="174">
        <v>44302</v>
      </c>
      <c r="U221" s="175">
        <v>3847.7537000000002</v>
      </c>
      <c r="V221" s="175">
        <v>-13.5212</v>
      </c>
      <c r="W221" s="175">
        <v>-37.631100000000004</v>
      </c>
      <c r="X221" s="175">
        <v>-14.154400000000001</v>
      </c>
      <c r="Y221" s="175">
        <v>5.57</v>
      </c>
      <c r="Z221" s="175">
        <v>17.7211</v>
      </c>
      <c r="AA221" s="175">
        <v>-0.12280000000000001</v>
      </c>
      <c r="AB221" s="175">
        <v>2.6629999999999998</v>
      </c>
      <c r="AC221" s="175">
        <v>3.2505000000000002</v>
      </c>
      <c r="AD221" s="175">
        <v>8.9678000000000004</v>
      </c>
      <c r="AE221" s="175">
        <v>9.0890000000000004</v>
      </c>
      <c r="AF221" s="175">
        <v>8.4783000000000008</v>
      </c>
      <c r="AG221" s="175"/>
      <c r="AH221" s="175">
        <v>10.385400000000001</v>
      </c>
    </row>
    <row r="222" spans="1:34" x14ac:dyDescent="0.3">
      <c r="A222" s="171" t="s">
        <v>566</v>
      </c>
      <c r="B222" s="171" t="s">
        <v>603</v>
      </c>
      <c r="C222" s="171">
        <v>126940</v>
      </c>
      <c r="D222" s="174">
        <v>44302</v>
      </c>
      <c r="E222" s="175">
        <v>16.270199999999999</v>
      </c>
      <c r="F222" s="175">
        <v>-4.9347000000000003</v>
      </c>
      <c r="G222" s="175">
        <v>-2.8033000000000001</v>
      </c>
      <c r="H222" s="175">
        <v>-0.32050000000000001</v>
      </c>
      <c r="I222" s="175">
        <v>3.4965999999999999</v>
      </c>
      <c r="J222" s="175">
        <v>7.5232000000000001</v>
      </c>
      <c r="K222" s="175">
        <v>1.9994000000000001</v>
      </c>
      <c r="L222" s="175">
        <v>2.5831</v>
      </c>
      <c r="M222" s="175">
        <v>3.2637999999999998</v>
      </c>
      <c r="N222" s="175">
        <v>7.4238</v>
      </c>
      <c r="O222" s="175">
        <v>4.2873000000000001</v>
      </c>
      <c r="P222" s="175">
        <v>5.9116</v>
      </c>
      <c r="Q222" s="175">
        <v>6.9913999999999996</v>
      </c>
      <c r="R222" s="175">
        <v>3.8704000000000001</v>
      </c>
      <c r="S222" s="171" t="s">
        <v>2024</v>
      </c>
      <c r="T222" s="174">
        <v>44302</v>
      </c>
      <c r="U222" s="175">
        <v>6112.7897999999996</v>
      </c>
      <c r="V222" s="175">
        <v>-17.368200000000002</v>
      </c>
      <c r="W222" s="175">
        <v>3.4828999999999999</v>
      </c>
      <c r="X222" s="175">
        <v>2.6231</v>
      </c>
      <c r="Y222" s="175">
        <v>3.9361000000000002</v>
      </c>
      <c r="Z222" s="175">
        <v>4.0121000000000002</v>
      </c>
      <c r="AA222" s="175">
        <v>4.1891999999999996</v>
      </c>
      <c r="AB222" s="175">
        <v>3.5768</v>
      </c>
      <c r="AC222" s="175">
        <v>3.4933000000000001</v>
      </c>
      <c r="AD222" s="175">
        <v>4.4021999999999997</v>
      </c>
      <c r="AE222" s="175">
        <v>6.4550999999999998</v>
      </c>
      <c r="AF222" s="175">
        <v>6.4467999999999996</v>
      </c>
      <c r="AG222" s="175"/>
      <c r="AH222" s="175">
        <v>6.0243000000000002</v>
      </c>
    </row>
    <row r="223" spans="1:34" x14ac:dyDescent="0.3">
      <c r="A223" s="171" t="s">
        <v>566</v>
      </c>
      <c r="B223" s="171" t="s">
        <v>604</v>
      </c>
      <c r="C223" s="171">
        <v>126939</v>
      </c>
      <c r="D223" s="174">
        <v>44302</v>
      </c>
      <c r="E223" s="175">
        <v>16.163399999999999</v>
      </c>
      <c r="F223" s="175">
        <v>-4.9672999999999998</v>
      </c>
      <c r="G223" s="175">
        <v>-2.8782999999999999</v>
      </c>
      <c r="H223" s="175">
        <v>-0.3226</v>
      </c>
      <c r="I223" s="175">
        <v>3.4489000000000001</v>
      </c>
      <c r="J223" s="175">
        <v>7.4626000000000001</v>
      </c>
      <c r="K223" s="175">
        <v>1.9323999999999999</v>
      </c>
      <c r="L223" s="175">
        <v>2.5190000000000001</v>
      </c>
      <c r="M223" s="175">
        <v>3.2166999999999999</v>
      </c>
      <c r="N223" s="175">
        <v>7.3723000000000001</v>
      </c>
      <c r="O223" s="175">
        <v>4.2084999999999999</v>
      </c>
      <c r="P223" s="175">
        <v>5.8323999999999998</v>
      </c>
      <c r="Q223" s="175">
        <v>6.8936000000000002</v>
      </c>
      <c r="R223" s="175">
        <v>3.8065000000000002</v>
      </c>
      <c r="S223" s="171" t="s">
        <v>2024</v>
      </c>
      <c r="T223" s="174">
        <v>44302</v>
      </c>
      <c r="U223" s="175">
        <v>6112.7897999999996</v>
      </c>
      <c r="V223" s="175">
        <v>-17.368200000000002</v>
      </c>
      <c r="W223" s="175">
        <v>3.4828999999999999</v>
      </c>
      <c r="X223" s="175">
        <v>2.6231</v>
      </c>
      <c r="Y223" s="175">
        <v>3.9361000000000002</v>
      </c>
      <c r="Z223" s="175">
        <v>4.0121000000000002</v>
      </c>
      <c r="AA223" s="175">
        <v>4.1891999999999996</v>
      </c>
      <c r="AB223" s="175">
        <v>3.5768</v>
      </c>
      <c r="AC223" s="175">
        <v>3.4933000000000001</v>
      </c>
      <c r="AD223" s="175">
        <v>4.4021999999999997</v>
      </c>
      <c r="AE223" s="175">
        <v>6.4550999999999998</v>
      </c>
      <c r="AF223" s="175">
        <v>6.4467999999999996</v>
      </c>
      <c r="AG223" s="175"/>
      <c r="AH223" s="175">
        <v>6.0243000000000002</v>
      </c>
    </row>
    <row r="224" spans="1:34" x14ac:dyDescent="0.3">
      <c r="A224" s="176" t="s">
        <v>27</v>
      </c>
      <c r="B224" s="171"/>
      <c r="C224" s="171"/>
      <c r="D224" s="171"/>
      <c r="E224" s="171"/>
      <c r="F224" s="177">
        <v>-8.6999250000000004</v>
      </c>
      <c r="G224" s="177">
        <v>-9.5212999999999983</v>
      </c>
      <c r="H224" s="177">
        <v>-3.6155636363636359</v>
      </c>
      <c r="I224" s="177">
        <v>5.7668840909090928</v>
      </c>
      <c r="J224" s="177">
        <v>12.947111363636365</v>
      </c>
      <c r="K224" s="177">
        <v>2.034071428571429</v>
      </c>
      <c r="L224" s="177">
        <v>3.4000184210526312</v>
      </c>
      <c r="M224" s="177">
        <v>3.9010388888888894</v>
      </c>
      <c r="N224" s="177">
        <v>8.8091666666666697</v>
      </c>
      <c r="O224" s="177">
        <v>8.3652176470588238</v>
      </c>
      <c r="P224" s="177">
        <v>8.0173911764705874</v>
      </c>
      <c r="Q224" s="177">
        <v>7.2886977272727256</v>
      </c>
      <c r="R224" s="177">
        <v>8.8930323529411783</v>
      </c>
      <c r="S224" s="171"/>
      <c r="T224" s="171"/>
      <c r="U224" s="177">
        <v>5442.1135913043472</v>
      </c>
      <c r="V224" s="177">
        <v>-9.1430500000000041</v>
      </c>
      <c r="W224" s="177">
        <v>-10.427893478260875</v>
      </c>
      <c r="X224" s="177">
        <v>-2.4242608695652179</v>
      </c>
      <c r="Y224" s="177">
        <v>5.7009804347826103</v>
      </c>
      <c r="Z224" s="177">
        <v>7.7260304347826061</v>
      </c>
      <c r="AA224" s="177">
        <v>3.0787326086956517</v>
      </c>
      <c r="AB224" s="177">
        <v>3.3589347826086966</v>
      </c>
      <c r="AC224" s="177">
        <v>3.3737739130434803</v>
      </c>
      <c r="AD224" s="177">
        <v>5.5554673913043446</v>
      </c>
      <c r="AE224" s="177">
        <v>7.2023260869565195</v>
      </c>
      <c r="AF224" s="177">
        <v>6.9472826086956481</v>
      </c>
      <c r="AG224" s="177" t="e">
        <v>#DIV/0!</v>
      </c>
      <c r="AH224" s="177">
        <v>7.2328000000000001</v>
      </c>
    </row>
    <row r="225" spans="1:34" x14ac:dyDescent="0.3">
      <c r="A225" s="176" t="s">
        <v>408</v>
      </c>
      <c r="B225" s="171"/>
      <c r="C225" s="171"/>
      <c r="D225" s="171"/>
      <c r="E225" s="171"/>
      <c r="F225" s="177">
        <v>-7.2876499999999993</v>
      </c>
      <c r="G225" s="177">
        <v>-7.3852000000000002</v>
      </c>
      <c r="H225" s="177">
        <v>-2.9350000000000001</v>
      </c>
      <c r="I225" s="177">
        <v>5.585</v>
      </c>
      <c r="J225" s="177">
        <v>12.242599999999999</v>
      </c>
      <c r="K225" s="177">
        <v>2.0418000000000003</v>
      </c>
      <c r="L225" s="177">
        <v>3.4098999999999999</v>
      </c>
      <c r="M225" s="177">
        <v>3.9682500000000003</v>
      </c>
      <c r="N225" s="177">
        <v>9.0127500000000005</v>
      </c>
      <c r="O225" s="177">
        <v>8.614650000000001</v>
      </c>
      <c r="P225" s="177">
        <v>8.1977499999999992</v>
      </c>
      <c r="Q225" s="177">
        <v>8.379999999999999</v>
      </c>
      <c r="R225" s="177">
        <v>9.1141499999999986</v>
      </c>
      <c r="S225" s="171"/>
      <c r="T225" s="171"/>
      <c r="U225" s="177">
        <v>6112.7897999999996</v>
      </c>
      <c r="V225" s="177">
        <v>-17.368200000000002</v>
      </c>
      <c r="W225" s="177">
        <v>3.4828999999999999</v>
      </c>
      <c r="X225" s="177">
        <v>2.6231</v>
      </c>
      <c r="Y225" s="177">
        <v>3.9361000000000002</v>
      </c>
      <c r="Z225" s="177">
        <v>4.0121000000000002</v>
      </c>
      <c r="AA225" s="177">
        <v>4.1891999999999996</v>
      </c>
      <c r="AB225" s="177">
        <v>3.5768</v>
      </c>
      <c r="AC225" s="177">
        <v>3.4933000000000001</v>
      </c>
      <c r="AD225" s="177">
        <v>4.4021999999999997</v>
      </c>
      <c r="AE225" s="177">
        <v>6.4550999999999998</v>
      </c>
      <c r="AF225" s="177">
        <v>6.4467999999999996</v>
      </c>
      <c r="AG225" s="177" t="e">
        <v>#NUM!</v>
      </c>
      <c r="AH225" s="177">
        <v>6.0243000000000002</v>
      </c>
    </row>
    <row r="226" spans="1:34" x14ac:dyDescent="0.3">
      <c r="A226" s="119"/>
      <c r="B226" s="119"/>
      <c r="C226" s="119"/>
      <c r="D226" s="121"/>
      <c r="E226" s="122"/>
      <c r="F226" s="122"/>
      <c r="G226" s="122"/>
      <c r="H226" s="122"/>
      <c r="I226" s="122"/>
      <c r="J226" s="122"/>
      <c r="K226" s="122"/>
      <c r="L226" s="122"/>
      <c r="M226" s="122"/>
      <c r="N226" s="122"/>
      <c r="O226" s="122"/>
      <c r="P226" s="122"/>
      <c r="Q226" s="122"/>
      <c r="R226" s="122"/>
      <c r="S226" s="119"/>
      <c r="T226" s="119"/>
      <c r="U226" s="119"/>
      <c r="V226" s="119"/>
      <c r="W226" s="119"/>
      <c r="X226" s="119"/>
      <c r="Y226" s="119"/>
      <c r="Z226" s="119"/>
      <c r="AA226" s="119"/>
      <c r="AB226" s="119"/>
      <c r="AC226" s="119"/>
      <c r="AD226" s="119"/>
      <c r="AE226" s="119"/>
      <c r="AF226" s="119"/>
      <c r="AG226" s="119"/>
      <c r="AH226" s="119"/>
    </row>
    <row r="227" spans="1:34" x14ac:dyDescent="0.3">
      <c r="A227" s="173" t="s">
        <v>1785</v>
      </c>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row>
    <row r="228" spans="1:34" x14ac:dyDescent="0.3">
      <c r="A228" s="171" t="s">
        <v>1786</v>
      </c>
      <c r="B228" s="171" t="s">
        <v>1651</v>
      </c>
      <c r="C228" s="171">
        <v>101818</v>
      </c>
      <c r="D228" s="174">
        <v>44302</v>
      </c>
      <c r="E228" s="175">
        <v>46.244</v>
      </c>
      <c r="F228" s="175">
        <v>44.886899999999997</v>
      </c>
      <c r="G228" s="175">
        <v>30.529</v>
      </c>
      <c r="H228" s="175">
        <v>-29.710100000000001</v>
      </c>
      <c r="I228" s="175">
        <v>2.8351000000000002</v>
      </c>
      <c r="J228" s="175">
        <v>0.71079999999999999</v>
      </c>
      <c r="K228" s="175">
        <v>9.9382000000000001</v>
      </c>
      <c r="L228" s="175">
        <v>26.774100000000001</v>
      </c>
      <c r="M228" s="175">
        <v>24.785799999999998</v>
      </c>
      <c r="N228" s="175">
        <v>27.9084</v>
      </c>
      <c r="O228" s="175">
        <v>6.1003999999999996</v>
      </c>
      <c r="P228" s="175">
        <v>8.6821000000000002</v>
      </c>
      <c r="Q228" s="175">
        <v>9.4771999999999998</v>
      </c>
      <c r="R228" s="175">
        <v>8.7955000000000005</v>
      </c>
      <c r="S228" s="171"/>
      <c r="T228" s="174"/>
      <c r="U228" s="175"/>
      <c r="V228" s="175"/>
      <c r="W228" s="175"/>
      <c r="X228" s="175"/>
      <c r="Y228" s="175"/>
      <c r="Z228" s="175"/>
      <c r="AA228" s="175"/>
      <c r="AB228" s="175"/>
      <c r="AC228" s="175"/>
      <c r="AD228" s="175"/>
      <c r="AE228" s="175"/>
      <c r="AF228" s="175"/>
      <c r="AG228" s="175"/>
      <c r="AH228" s="175"/>
    </row>
    <row r="229" spans="1:34" x14ac:dyDescent="0.3">
      <c r="A229" s="171" t="s">
        <v>1786</v>
      </c>
      <c r="B229" s="171" t="s">
        <v>1627</v>
      </c>
      <c r="C229" s="171">
        <v>120705</v>
      </c>
      <c r="D229" s="174">
        <v>44302</v>
      </c>
      <c r="E229" s="175">
        <v>49.711799999999997</v>
      </c>
      <c r="F229" s="175">
        <v>45.726500000000001</v>
      </c>
      <c r="G229" s="175">
        <v>31.330400000000001</v>
      </c>
      <c r="H229" s="175">
        <v>-28.893599999999999</v>
      </c>
      <c r="I229" s="175">
        <v>3.6541000000000001</v>
      </c>
      <c r="J229" s="175">
        <v>1.5509999999999999</v>
      </c>
      <c r="K229" s="175">
        <v>10.801299999999999</v>
      </c>
      <c r="L229" s="175">
        <v>27.7227</v>
      </c>
      <c r="M229" s="175">
        <v>25.7803</v>
      </c>
      <c r="N229" s="175">
        <v>29.0167</v>
      </c>
      <c r="O229" s="175">
        <v>6.9770000000000003</v>
      </c>
      <c r="P229" s="175">
        <v>9.7660999999999998</v>
      </c>
      <c r="Q229" s="175">
        <v>10.9909</v>
      </c>
      <c r="R229" s="175">
        <v>9.6922999999999995</v>
      </c>
      <c r="S229" s="171"/>
      <c r="T229" s="174"/>
      <c r="U229" s="175"/>
      <c r="V229" s="175"/>
      <c r="W229" s="175"/>
      <c r="X229" s="175"/>
      <c r="Y229" s="175"/>
      <c r="Z229" s="175"/>
      <c r="AA229" s="175"/>
      <c r="AB229" s="175"/>
      <c r="AC229" s="175"/>
      <c r="AD229" s="175"/>
      <c r="AE229" s="175"/>
      <c r="AF229" s="175"/>
      <c r="AG229" s="175"/>
      <c r="AH229" s="175"/>
    </row>
    <row r="230" spans="1:34" x14ac:dyDescent="0.3">
      <c r="A230" s="171" t="s">
        <v>1786</v>
      </c>
      <c r="B230" s="171" t="s">
        <v>1875</v>
      </c>
      <c r="C230" s="171"/>
      <c r="D230" s="174">
        <v>44302</v>
      </c>
      <c r="E230" s="175">
        <v>49.711799999999997</v>
      </c>
      <c r="F230" s="175">
        <v>45.726500000000001</v>
      </c>
      <c r="G230" s="175">
        <v>31.330400000000001</v>
      </c>
      <c r="H230" s="175">
        <v>-28.893599999999999</v>
      </c>
      <c r="I230" s="175">
        <v>3.6541000000000001</v>
      </c>
      <c r="J230" s="175">
        <v>1.5509999999999999</v>
      </c>
      <c r="K230" s="175">
        <v>10.801299999999999</v>
      </c>
      <c r="L230" s="175">
        <v>27.7227</v>
      </c>
      <c r="M230" s="175">
        <v>25.7803</v>
      </c>
      <c r="N230" s="175">
        <v>29.0167</v>
      </c>
      <c r="O230" s="175">
        <v>6.9770000000000003</v>
      </c>
      <c r="P230" s="175">
        <v>9.7660999999999998</v>
      </c>
      <c r="Q230" s="175">
        <v>10.958399999999999</v>
      </c>
      <c r="R230" s="175">
        <v>9.6922999999999995</v>
      </c>
      <c r="S230" s="171"/>
      <c r="T230" s="174"/>
      <c r="U230" s="175"/>
      <c r="V230" s="175"/>
      <c r="W230" s="175"/>
      <c r="X230" s="175"/>
      <c r="Y230" s="175"/>
      <c r="Z230" s="175"/>
      <c r="AA230" s="175"/>
      <c r="AB230" s="175"/>
      <c r="AC230" s="175"/>
      <c r="AD230" s="175"/>
      <c r="AE230" s="175"/>
      <c r="AF230" s="175"/>
      <c r="AG230" s="175"/>
      <c r="AH230" s="175"/>
    </row>
    <row r="231" spans="1:34" x14ac:dyDescent="0.3">
      <c r="A231" s="171" t="s">
        <v>1786</v>
      </c>
      <c r="B231" s="171" t="s">
        <v>1652</v>
      </c>
      <c r="C231" s="171">
        <v>112924</v>
      </c>
      <c r="D231" s="174">
        <v>44302</v>
      </c>
      <c r="E231" s="175">
        <v>22.427299999999999</v>
      </c>
      <c r="F231" s="175">
        <v>41.711100000000002</v>
      </c>
      <c r="G231" s="175">
        <v>42.3063</v>
      </c>
      <c r="H231" s="175">
        <v>-26.416699999999999</v>
      </c>
      <c r="I231" s="175">
        <v>2.1381000000000001</v>
      </c>
      <c r="J231" s="175">
        <v>3.6124999999999998</v>
      </c>
      <c r="K231" s="175">
        <v>4.4885999999999999</v>
      </c>
      <c r="L231" s="175">
        <v>15.601800000000001</v>
      </c>
      <c r="M231" s="175">
        <v>14.347099999999999</v>
      </c>
      <c r="N231" s="175">
        <v>19.378599999999999</v>
      </c>
      <c r="O231" s="175">
        <v>6.1586999999999996</v>
      </c>
      <c r="P231" s="175">
        <v>7.0035999999999996</v>
      </c>
      <c r="Q231" s="175">
        <v>7.7961999999999998</v>
      </c>
      <c r="R231" s="175">
        <v>7.0721999999999996</v>
      </c>
      <c r="S231" s="171"/>
      <c r="T231" s="174"/>
      <c r="U231" s="175"/>
      <c r="V231" s="175"/>
      <c r="W231" s="175"/>
      <c r="X231" s="175"/>
      <c r="Y231" s="175"/>
      <c r="Z231" s="175"/>
      <c r="AA231" s="175"/>
      <c r="AB231" s="175"/>
      <c r="AC231" s="175"/>
      <c r="AD231" s="175"/>
      <c r="AE231" s="175"/>
      <c r="AF231" s="175"/>
      <c r="AG231" s="175"/>
      <c r="AH231" s="175"/>
    </row>
    <row r="232" spans="1:34" x14ac:dyDescent="0.3">
      <c r="A232" s="171" t="s">
        <v>1786</v>
      </c>
      <c r="B232" s="171" t="s">
        <v>1628</v>
      </c>
      <c r="C232" s="171">
        <v>120480</v>
      </c>
      <c r="D232" s="174">
        <v>44302</v>
      </c>
      <c r="E232" s="175">
        <v>24.8157</v>
      </c>
      <c r="F232" s="175">
        <v>42.999200000000002</v>
      </c>
      <c r="G232" s="175">
        <v>43.485799999999998</v>
      </c>
      <c r="H232" s="175">
        <v>-25.259599999999999</v>
      </c>
      <c r="I232" s="175">
        <v>3.0745</v>
      </c>
      <c r="J232" s="175">
        <v>4.673</v>
      </c>
      <c r="K232" s="175">
        <v>5.6233000000000004</v>
      </c>
      <c r="L232" s="175">
        <v>16.809200000000001</v>
      </c>
      <c r="M232" s="175">
        <v>15.580299999999999</v>
      </c>
      <c r="N232" s="175">
        <v>20.5928</v>
      </c>
      <c r="O232" s="175">
        <v>7.2262000000000004</v>
      </c>
      <c r="P232" s="175">
        <v>8.2189999999999994</v>
      </c>
      <c r="Q232" s="175">
        <v>9.4192</v>
      </c>
      <c r="R232" s="175">
        <v>8.1755999999999993</v>
      </c>
      <c r="S232" s="171"/>
      <c r="T232" s="174"/>
      <c r="U232" s="175"/>
      <c r="V232" s="175"/>
      <c r="W232" s="175"/>
      <c r="X232" s="175"/>
      <c r="Y232" s="175"/>
      <c r="Z232" s="175"/>
      <c r="AA232" s="175"/>
      <c r="AB232" s="175"/>
      <c r="AC232" s="175"/>
      <c r="AD232" s="175"/>
      <c r="AE232" s="175"/>
      <c r="AF232" s="175"/>
      <c r="AG232" s="175"/>
      <c r="AH232" s="175"/>
    </row>
    <row r="233" spans="1:34" x14ac:dyDescent="0.3">
      <c r="A233" s="171" t="s">
        <v>1786</v>
      </c>
      <c r="B233" s="171" t="s">
        <v>1653</v>
      </c>
      <c r="C233" s="171">
        <v>102661</v>
      </c>
      <c r="D233" s="174">
        <v>44302</v>
      </c>
      <c r="E233" s="175">
        <v>28.974699999999999</v>
      </c>
      <c r="F233" s="175">
        <v>78.143600000000006</v>
      </c>
      <c r="G233" s="175">
        <v>25.2958</v>
      </c>
      <c r="H233" s="175">
        <v>-34.893099999999997</v>
      </c>
      <c r="I233" s="175">
        <v>2.4117999999999999</v>
      </c>
      <c r="J233" s="175">
        <v>-9.1607000000000003</v>
      </c>
      <c r="K233" s="175">
        <v>-3.8321999999999998</v>
      </c>
      <c r="L233" s="175">
        <v>7.7035</v>
      </c>
      <c r="M233" s="175">
        <v>7.2053000000000003</v>
      </c>
      <c r="N233" s="175">
        <v>12.9099</v>
      </c>
      <c r="O233" s="175">
        <v>8.9114000000000004</v>
      </c>
      <c r="P233" s="175">
        <v>8.4106000000000005</v>
      </c>
      <c r="Q233" s="175">
        <v>6.6128</v>
      </c>
      <c r="R233" s="175">
        <v>10.6793</v>
      </c>
      <c r="S233" s="171"/>
      <c r="T233" s="174"/>
      <c r="U233" s="175"/>
      <c r="V233" s="175"/>
      <c r="W233" s="175"/>
      <c r="X233" s="175"/>
      <c r="Y233" s="175"/>
      <c r="Z233" s="175"/>
      <c r="AA233" s="175"/>
      <c r="AB233" s="175"/>
      <c r="AC233" s="175"/>
      <c r="AD233" s="175"/>
      <c r="AE233" s="175"/>
      <c r="AF233" s="175"/>
      <c r="AG233" s="175"/>
      <c r="AH233" s="175"/>
    </row>
    <row r="234" spans="1:34" x14ac:dyDescent="0.3">
      <c r="A234" s="171" t="s">
        <v>1786</v>
      </c>
      <c r="B234" s="171" t="s">
        <v>1629</v>
      </c>
      <c r="C234" s="171">
        <v>119389</v>
      </c>
      <c r="D234" s="174">
        <v>44302</v>
      </c>
      <c r="E234" s="175">
        <v>31.081700000000001</v>
      </c>
      <c r="F234" s="175">
        <v>78.967600000000004</v>
      </c>
      <c r="G234" s="175">
        <v>26.203800000000001</v>
      </c>
      <c r="H234" s="175">
        <v>-34.016599999999997</v>
      </c>
      <c r="I234" s="175">
        <v>3.234</v>
      </c>
      <c r="J234" s="175">
        <v>-8.2940000000000005</v>
      </c>
      <c r="K234" s="175">
        <v>-2.9399000000000002</v>
      </c>
      <c r="L234" s="175">
        <v>8.6389999999999993</v>
      </c>
      <c r="M234" s="175">
        <v>8.1506000000000007</v>
      </c>
      <c r="N234" s="175">
        <v>13.899900000000001</v>
      </c>
      <c r="O234" s="175">
        <v>9.8003999999999998</v>
      </c>
      <c r="P234" s="175">
        <v>9.3230000000000004</v>
      </c>
      <c r="Q234" s="175">
        <v>9.4374000000000002</v>
      </c>
      <c r="R234" s="175">
        <v>11.620100000000001</v>
      </c>
      <c r="S234" s="171"/>
      <c r="T234" s="174"/>
      <c r="U234" s="175"/>
      <c r="V234" s="175"/>
      <c r="W234" s="175"/>
      <c r="X234" s="175"/>
      <c r="Y234" s="175"/>
      <c r="Z234" s="175"/>
      <c r="AA234" s="175"/>
      <c r="AB234" s="175"/>
      <c r="AC234" s="175"/>
      <c r="AD234" s="175"/>
      <c r="AE234" s="175"/>
      <c r="AF234" s="175"/>
      <c r="AG234" s="175"/>
      <c r="AH234" s="175"/>
    </row>
    <row r="235" spans="1:34" x14ac:dyDescent="0.3">
      <c r="A235" s="171" t="s">
        <v>1786</v>
      </c>
      <c r="B235" s="171" t="s">
        <v>1630</v>
      </c>
      <c r="C235" s="171">
        <v>120082</v>
      </c>
      <c r="D235" s="174">
        <v>44302</v>
      </c>
      <c r="E235" s="175">
        <v>37.442100000000003</v>
      </c>
      <c r="F235" s="175">
        <v>38.351399999999998</v>
      </c>
      <c r="G235" s="175">
        <v>38.349800000000002</v>
      </c>
      <c r="H235" s="175">
        <v>-31.312000000000001</v>
      </c>
      <c r="I235" s="175">
        <v>-7.6510999999999996</v>
      </c>
      <c r="J235" s="175">
        <v>-5.1128999999999998</v>
      </c>
      <c r="K235" s="175">
        <v>-3.8600000000000002E-2</v>
      </c>
      <c r="L235" s="175">
        <v>12.0374</v>
      </c>
      <c r="M235" s="175">
        <v>10.703900000000001</v>
      </c>
      <c r="N235" s="175">
        <v>14.4581</v>
      </c>
      <c r="O235" s="175">
        <v>8.5147999999999993</v>
      </c>
      <c r="P235" s="175">
        <v>9.4908999999999999</v>
      </c>
      <c r="Q235" s="175">
        <v>9.9001000000000001</v>
      </c>
      <c r="R235" s="175">
        <v>9.1335999999999995</v>
      </c>
      <c r="S235" s="171"/>
      <c r="T235" s="174"/>
      <c r="U235" s="175"/>
      <c r="V235" s="175"/>
      <c r="W235" s="175"/>
      <c r="X235" s="175"/>
      <c r="Y235" s="175"/>
      <c r="Z235" s="175"/>
      <c r="AA235" s="175"/>
      <c r="AB235" s="175"/>
      <c r="AC235" s="175"/>
      <c r="AD235" s="175"/>
      <c r="AE235" s="175"/>
      <c r="AF235" s="175"/>
      <c r="AG235" s="175"/>
      <c r="AH235" s="175"/>
    </row>
    <row r="236" spans="1:34" x14ac:dyDescent="0.3">
      <c r="A236" s="171" t="s">
        <v>1786</v>
      </c>
      <c r="B236" s="171" t="s">
        <v>1654</v>
      </c>
      <c r="C236" s="171">
        <v>113560</v>
      </c>
      <c r="D236" s="174">
        <v>44302</v>
      </c>
      <c r="E236" s="175">
        <v>32.827100000000002</v>
      </c>
      <c r="F236" s="175">
        <v>36.729199999999999</v>
      </c>
      <c r="G236" s="175">
        <v>36.6723</v>
      </c>
      <c r="H236" s="175">
        <v>-32.972000000000001</v>
      </c>
      <c r="I236" s="175">
        <v>-9.3224</v>
      </c>
      <c r="J236" s="175">
        <v>-6.694</v>
      </c>
      <c r="K236" s="175">
        <v>-1.6464000000000001</v>
      </c>
      <c r="L236" s="175">
        <v>10.4344</v>
      </c>
      <c r="M236" s="175">
        <v>9.0786999999999995</v>
      </c>
      <c r="N236" s="175">
        <v>12.742000000000001</v>
      </c>
      <c r="O236" s="175">
        <v>6.7298999999999998</v>
      </c>
      <c r="P236" s="175">
        <v>7.4214000000000002</v>
      </c>
      <c r="Q236" s="175">
        <v>7.4359999999999999</v>
      </c>
      <c r="R236" s="175">
        <v>7.4569999999999999</v>
      </c>
      <c r="S236" s="171"/>
      <c r="T236" s="174"/>
      <c r="U236" s="175"/>
      <c r="V236" s="175"/>
      <c r="W236" s="175"/>
      <c r="X236" s="175"/>
      <c r="Y236" s="175"/>
      <c r="Z236" s="175"/>
      <c r="AA236" s="175"/>
      <c r="AB236" s="175"/>
      <c r="AC236" s="175"/>
      <c r="AD236" s="175"/>
      <c r="AE236" s="175"/>
      <c r="AF236" s="175"/>
      <c r="AG236" s="175"/>
      <c r="AH236" s="175"/>
    </row>
    <row r="237" spans="1:34" x14ac:dyDescent="0.3">
      <c r="A237" s="171" t="s">
        <v>1786</v>
      </c>
      <c r="B237" s="171" t="s">
        <v>1631</v>
      </c>
      <c r="C237" s="171">
        <v>119393</v>
      </c>
      <c r="D237" s="174">
        <v>44302</v>
      </c>
      <c r="E237" s="175">
        <v>22.3461</v>
      </c>
      <c r="F237" s="175">
        <v>75.947199999999995</v>
      </c>
      <c r="G237" s="175">
        <v>31.2226</v>
      </c>
      <c r="H237" s="175">
        <v>-20.569299999999998</v>
      </c>
      <c r="I237" s="175">
        <v>12.244400000000001</v>
      </c>
      <c r="J237" s="175">
        <v>11.336399999999999</v>
      </c>
      <c r="K237" s="175">
        <v>2.2418</v>
      </c>
      <c r="L237" s="175">
        <v>9.4364000000000008</v>
      </c>
      <c r="M237" s="175">
        <v>14.117000000000001</v>
      </c>
      <c r="N237" s="175">
        <v>14.723100000000001</v>
      </c>
      <c r="O237" s="175">
        <v>0.91490000000000005</v>
      </c>
      <c r="P237" s="175">
        <v>5.0937999999999999</v>
      </c>
      <c r="Q237" s="175">
        <v>6.7306999999999997</v>
      </c>
      <c r="R237" s="175">
        <v>1.3070999999999999</v>
      </c>
      <c r="S237" s="171"/>
      <c r="T237" s="174"/>
      <c r="U237" s="175"/>
      <c r="V237" s="175"/>
      <c r="W237" s="175"/>
      <c r="X237" s="175"/>
      <c r="Y237" s="175"/>
      <c r="Z237" s="175"/>
      <c r="AA237" s="175"/>
      <c r="AB237" s="175"/>
      <c r="AC237" s="175"/>
      <c r="AD237" s="175"/>
      <c r="AE237" s="175"/>
      <c r="AF237" s="175"/>
      <c r="AG237" s="175"/>
      <c r="AH237" s="175"/>
    </row>
    <row r="238" spans="1:34" x14ac:dyDescent="0.3">
      <c r="A238" s="171" t="s">
        <v>1786</v>
      </c>
      <c r="B238" s="171" t="s">
        <v>1655</v>
      </c>
      <c r="C238" s="171">
        <v>111712</v>
      </c>
      <c r="D238" s="174">
        <v>44302</v>
      </c>
      <c r="E238" s="175">
        <v>21.450800000000001</v>
      </c>
      <c r="F238" s="175">
        <v>75.364599999999996</v>
      </c>
      <c r="G238" s="175">
        <v>30.517299999999999</v>
      </c>
      <c r="H238" s="175">
        <v>-21.255500000000001</v>
      </c>
      <c r="I238" s="175">
        <v>11.543699999999999</v>
      </c>
      <c r="J238" s="175">
        <v>10.633900000000001</v>
      </c>
      <c r="K238" s="175">
        <v>1.5409999999999999</v>
      </c>
      <c r="L238" s="175">
        <v>8.7268000000000008</v>
      </c>
      <c r="M238" s="175">
        <v>13.392799999999999</v>
      </c>
      <c r="N238" s="175">
        <v>13.9878</v>
      </c>
      <c r="O238" s="175">
        <v>0.30680000000000002</v>
      </c>
      <c r="P238" s="175">
        <v>4.4614000000000003</v>
      </c>
      <c r="Q238" s="175">
        <v>6.5172999999999996</v>
      </c>
      <c r="R238" s="175">
        <v>0.68959999999999999</v>
      </c>
      <c r="S238" s="171"/>
      <c r="T238" s="174"/>
      <c r="U238" s="175"/>
      <c r="V238" s="175"/>
      <c r="W238" s="175"/>
      <c r="X238" s="175"/>
      <c r="Y238" s="175"/>
      <c r="Z238" s="175"/>
      <c r="AA238" s="175"/>
      <c r="AB238" s="175"/>
      <c r="AC238" s="175"/>
      <c r="AD238" s="175"/>
      <c r="AE238" s="175"/>
      <c r="AF238" s="175"/>
      <c r="AG238" s="175"/>
      <c r="AH238" s="175"/>
    </row>
    <row r="239" spans="1:34" x14ac:dyDescent="0.3">
      <c r="A239" s="171" t="s">
        <v>1786</v>
      </c>
      <c r="B239" s="171" t="s">
        <v>1632</v>
      </c>
      <c r="C239" s="171">
        <v>118309</v>
      </c>
      <c r="D239" s="174">
        <v>44302</v>
      </c>
      <c r="E239" s="175">
        <v>76.070300000000003</v>
      </c>
      <c r="F239" s="175">
        <v>51.412999999999997</v>
      </c>
      <c r="G239" s="175">
        <v>34.968400000000003</v>
      </c>
      <c r="H239" s="175">
        <v>-21.584399999999999</v>
      </c>
      <c r="I239" s="175">
        <v>3.5171000000000001</v>
      </c>
      <c r="J239" s="175">
        <v>-6.9599999999999995E-2</v>
      </c>
      <c r="K239" s="175">
        <v>6.9104000000000001</v>
      </c>
      <c r="L239" s="175">
        <v>15.2921</v>
      </c>
      <c r="M239" s="175">
        <v>14.977399999999999</v>
      </c>
      <c r="N239" s="175">
        <v>20.5886</v>
      </c>
      <c r="O239" s="175">
        <v>10.8714</v>
      </c>
      <c r="P239" s="175">
        <v>9.9873999999999992</v>
      </c>
      <c r="Q239" s="175">
        <v>10.177099999999999</v>
      </c>
      <c r="R239" s="175">
        <v>12.5435</v>
      </c>
      <c r="S239" s="171"/>
      <c r="T239" s="174"/>
      <c r="U239" s="175"/>
      <c r="V239" s="175"/>
      <c r="W239" s="175"/>
      <c r="X239" s="175"/>
      <c r="Y239" s="175"/>
      <c r="Z239" s="175"/>
      <c r="AA239" s="175"/>
      <c r="AB239" s="175"/>
      <c r="AC239" s="175"/>
      <c r="AD239" s="175"/>
      <c r="AE239" s="175"/>
      <c r="AF239" s="175"/>
      <c r="AG239" s="175"/>
      <c r="AH239" s="175"/>
    </row>
    <row r="240" spans="1:34" x14ac:dyDescent="0.3">
      <c r="A240" s="171" t="s">
        <v>1786</v>
      </c>
      <c r="B240" s="171" t="s">
        <v>1656</v>
      </c>
      <c r="C240" s="171">
        <v>100601</v>
      </c>
      <c r="D240" s="174">
        <v>44302</v>
      </c>
      <c r="E240" s="175">
        <v>80.447280994756497</v>
      </c>
      <c r="F240" s="175">
        <v>50.080399999999997</v>
      </c>
      <c r="G240" s="175">
        <v>33.683</v>
      </c>
      <c r="H240" s="175">
        <v>-22.7242</v>
      </c>
      <c r="I240" s="175">
        <v>2.2778999999999998</v>
      </c>
      <c r="J240" s="175">
        <v>-1.4091</v>
      </c>
      <c r="K240" s="175">
        <v>5.5521000000000003</v>
      </c>
      <c r="L240" s="175">
        <v>13.9194</v>
      </c>
      <c r="M240" s="175">
        <v>13.6173</v>
      </c>
      <c r="N240" s="175">
        <v>19.155100000000001</v>
      </c>
      <c r="O240" s="175">
        <v>9.6984999999999992</v>
      </c>
      <c r="P240" s="175">
        <v>8.7996999999999996</v>
      </c>
      <c r="Q240" s="175">
        <v>8.4856999999999996</v>
      </c>
      <c r="R240" s="175">
        <v>11.3055</v>
      </c>
      <c r="S240" s="171"/>
      <c r="T240" s="174"/>
      <c r="U240" s="175"/>
      <c r="V240" s="175"/>
      <c r="W240" s="175"/>
      <c r="X240" s="175"/>
      <c r="Y240" s="175"/>
      <c r="Z240" s="175"/>
      <c r="AA240" s="175"/>
      <c r="AB240" s="175"/>
      <c r="AC240" s="175"/>
      <c r="AD240" s="175"/>
      <c r="AE240" s="175"/>
      <c r="AF240" s="175"/>
      <c r="AG240" s="175"/>
      <c r="AH240" s="175"/>
    </row>
    <row r="241" spans="1:34" x14ac:dyDescent="0.3">
      <c r="A241" s="171" t="s">
        <v>1786</v>
      </c>
      <c r="B241" s="171" t="s">
        <v>1633</v>
      </c>
      <c r="C241" s="171">
        <v>118994</v>
      </c>
      <c r="D241" s="174">
        <v>44302</v>
      </c>
      <c r="E241" s="175">
        <v>45.041899999999998</v>
      </c>
      <c r="F241" s="175">
        <v>26.761399999999998</v>
      </c>
      <c r="G241" s="175">
        <v>16.9069</v>
      </c>
      <c r="H241" s="175">
        <v>-14.327</v>
      </c>
      <c r="I241" s="175">
        <v>11.324999999999999</v>
      </c>
      <c r="J241" s="175">
        <v>15.023999999999999</v>
      </c>
      <c r="K241" s="175">
        <v>8.8726000000000003</v>
      </c>
      <c r="L241" s="175">
        <v>15.975199999999999</v>
      </c>
      <c r="M241" s="175">
        <v>15.345499999999999</v>
      </c>
      <c r="N241" s="175">
        <v>20.454499999999999</v>
      </c>
      <c r="O241" s="175">
        <v>5.7972999999999999</v>
      </c>
      <c r="P241" s="175">
        <v>8.0550999999999995</v>
      </c>
      <c r="Q241" s="175">
        <v>8.5967000000000002</v>
      </c>
      <c r="R241" s="175">
        <v>9.5519999999999996</v>
      </c>
      <c r="S241" s="171"/>
      <c r="T241" s="174"/>
      <c r="U241" s="175"/>
      <c r="V241" s="175"/>
      <c r="W241" s="175"/>
      <c r="X241" s="175"/>
      <c r="Y241" s="175"/>
      <c r="Z241" s="175"/>
      <c r="AA241" s="175"/>
      <c r="AB241" s="175"/>
      <c r="AC241" s="175"/>
      <c r="AD241" s="175"/>
      <c r="AE241" s="175"/>
      <c r="AF241" s="175"/>
      <c r="AG241" s="175"/>
      <c r="AH241" s="175"/>
    </row>
    <row r="242" spans="1:34" x14ac:dyDescent="0.3">
      <c r="A242" s="171" t="s">
        <v>1786</v>
      </c>
      <c r="B242" s="171" t="s">
        <v>1657</v>
      </c>
      <c r="C242" s="171">
        <v>102448</v>
      </c>
      <c r="D242" s="174">
        <v>44302</v>
      </c>
      <c r="E242" s="175">
        <v>41.374499999999998</v>
      </c>
      <c r="F242" s="175">
        <v>25.071300000000001</v>
      </c>
      <c r="G242" s="175">
        <v>15.1767</v>
      </c>
      <c r="H242" s="175">
        <v>-16.0441</v>
      </c>
      <c r="I242" s="175">
        <v>9.5898000000000003</v>
      </c>
      <c r="J242" s="175">
        <v>13.292999999999999</v>
      </c>
      <c r="K242" s="175">
        <v>7.1155999999999997</v>
      </c>
      <c r="L242" s="175">
        <v>14.114800000000001</v>
      </c>
      <c r="M242" s="175">
        <v>13.4642</v>
      </c>
      <c r="N242" s="175">
        <v>18.4528</v>
      </c>
      <c r="O242" s="175">
        <v>4.0810000000000004</v>
      </c>
      <c r="P242" s="175">
        <v>6.6806999999999999</v>
      </c>
      <c r="Q242" s="175">
        <v>8.7889999999999997</v>
      </c>
      <c r="R242" s="175">
        <v>7.7766999999999999</v>
      </c>
      <c r="S242" s="171"/>
      <c r="T242" s="174"/>
      <c r="U242" s="175"/>
      <c r="V242" s="175"/>
      <c r="W242" s="175"/>
      <c r="X242" s="175"/>
      <c r="Y242" s="175"/>
      <c r="Z242" s="175"/>
      <c r="AA242" s="175"/>
      <c r="AB242" s="175"/>
      <c r="AC242" s="175"/>
      <c r="AD242" s="175"/>
      <c r="AE242" s="175"/>
      <c r="AF242" s="175"/>
      <c r="AG242" s="175"/>
      <c r="AH242" s="175"/>
    </row>
    <row r="243" spans="1:34" x14ac:dyDescent="0.3">
      <c r="A243" s="171" t="s">
        <v>1786</v>
      </c>
      <c r="B243" s="171" t="s">
        <v>1634</v>
      </c>
      <c r="C243" s="171">
        <v>119156</v>
      </c>
      <c r="D243" s="174">
        <v>44302</v>
      </c>
      <c r="E243" s="175">
        <v>23.878299999999999</v>
      </c>
      <c r="F243" s="175">
        <v>34.731900000000003</v>
      </c>
      <c r="G243" s="175">
        <v>64.965500000000006</v>
      </c>
      <c r="H243" s="175">
        <v>-1.419</v>
      </c>
      <c r="I243" s="175">
        <v>-13.6182</v>
      </c>
      <c r="J243" s="175">
        <v>-9.8768999999999991</v>
      </c>
      <c r="K243" s="175">
        <v>2.4318</v>
      </c>
      <c r="L243" s="175">
        <v>11.520799999999999</v>
      </c>
      <c r="M243" s="175">
        <v>10.5181</v>
      </c>
      <c r="N243" s="175">
        <v>13.7837</v>
      </c>
      <c r="O243" s="175">
        <v>6.8254000000000001</v>
      </c>
      <c r="P243" s="175">
        <v>7.7679</v>
      </c>
      <c r="Q243" s="175">
        <v>8.7236999999999991</v>
      </c>
      <c r="R243" s="175">
        <v>6.6961000000000004</v>
      </c>
      <c r="S243" s="171"/>
      <c r="T243" s="174"/>
      <c r="U243" s="175"/>
      <c r="V243" s="175"/>
      <c r="W243" s="175"/>
      <c r="X243" s="175"/>
      <c r="Y243" s="175"/>
      <c r="Z243" s="175"/>
      <c r="AA243" s="175"/>
      <c r="AB243" s="175"/>
      <c r="AC243" s="175"/>
      <c r="AD243" s="175"/>
      <c r="AE243" s="175"/>
      <c r="AF243" s="175"/>
      <c r="AG243" s="175"/>
      <c r="AH243" s="175"/>
    </row>
    <row r="244" spans="1:34" x14ac:dyDescent="0.3">
      <c r="A244" s="171" t="s">
        <v>1786</v>
      </c>
      <c r="B244" s="171" t="s">
        <v>1658</v>
      </c>
      <c r="C244" s="171">
        <v>113142</v>
      </c>
      <c r="D244" s="174">
        <v>44302</v>
      </c>
      <c r="E244" s="175">
        <v>21.074400000000001</v>
      </c>
      <c r="F244" s="175">
        <v>32.763399999999997</v>
      </c>
      <c r="G244" s="175">
        <v>63.042900000000003</v>
      </c>
      <c r="H244" s="175">
        <v>-3.3134000000000001</v>
      </c>
      <c r="I244" s="175">
        <v>-15.5139</v>
      </c>
      <c r="J244" s="175">
        <v>-11.770200000000001</v>
      </c>
      <c r="K244" s="175">
        <v>0.73029999999999995</v>
      </c>
      <c r="L244" s="175">
        <v>9.5632999999999999</v>
      </c>
      <c r="M244" s="175">
        <v>8.5574999999999992</v>
      </c>
      <c r="N244" s="175">
        <v>11.743600000000001</v>
      </c>
      <c r="O244" s="175">
        <v>5.1063000000000001</v>
      </c>
      <c r="P244" s="175">
        <v>6.0133999999999999</v>
      </c>
      <c r="Q244" s="175">
        <v>7.1993</v>
      </c>
      <c r="R244" s="175">
        <v>5.1383999999999999</v>
      </c>
      <c r="S244" s="171"/>
      <c r="T244" s="174"/>
      <c r="U244" s="175"/>
      <c r="V244" s="175"/>
      <c r="W244" s="175"/>
      <c r="X244" s="175"/>
      <c r="Y244" s="175"/>
      <c r="Z244" s="175"/>
      <c r="AA244" s="175"/>
      <c r="AB244" s="175"/>
      <c r="AC244" s="175"/>
      <c r="AD244" s="175"/>
      <c r="AE244" s="175"/>
      <c r="AF244" s="175"/>
      <c r="AG244" s="175"/>
      <c r="AH244" s="175"/>
    </row>
    <row r="245" spans="1:34" x14ac:dyDescent="0.3">
      <c r="A245" s="171" t="s">
        <v>1786</v>
      </c>
      <c r="B245" s="171" t="s">
        <v>1659</v>
      </c>
      <c r="C245" s="171">
        <v>100948</v>
      </c>
      <c r="D245" s="174">
        <v>44302</v>
      </c>
      <c r="E245" s="175">
        <v>64.142600000000002</v>
      </c>
      <c r="F245" s="175">
        <v>57.392899999999997</v>
      </c>
      <c r="G245" s="175">
        <v>5.2564000000000002</v>
      </c>
      <c r="H245" s="175">
        <v>-24.539899999999999</v>
      </c>
      <c r="I245" s="175">
        <v>-7.5486000000000004</v>
      </c>
      <c r="J245" s="175">
        <v>0.88539999999999996</v>
      </c>
      <c r="K245" s="175">
        <v>3.1892999999999998</v>
      </c>
      <c r="L245" s="175">
        <v>15.0052</v>
      </c>
      <c r="M245" s="175">
        <v>13.033099999999999</v>
      </c>
      <c r="N245" s="175">
        <v>15.9665</v>
      </c>
      <c r="O245" s="175">
        <v>6.5776000000000003</v>
      </c>
      <c r="P245" s="175">
        <v>6.9932999999999996</v>
      </c>
      <c r="Q245" s="175">
        <v>9.4598999999999993</v>
      </c>
      <c r="R245" s="175">
        <v>7.4330999999999996</v>
      </c>
      <c r="S245" s="171"/>
      <c r="T245" s="174"/>
      <c r="U245" s="175"/>
      <c r="V245" s="175"/>
      <c r="W245" s="175"/>
      <c r="X245" s="175"/>
      <c r="Y245" s="175"/>
      <c r="Z245" s="175"/>
      <c r="AA245" s="175"/>
      <c r="AB245" s="175"/>
      <c r="AC245" s="175"/>
      <c r="AD245" s="175"/>
      <c r="AE245" s="175"/>
      <c r="AF245" s="175"/>
      <c r="AG245" s="175"/>
      <c r="AH245" s="175"/>
    </row>
    <row r="246" spans="1:34" x14ac:dyDescent="0.3">
      <c r="A246" s="171" t="s">
        <v>1786</v>
      </c>
      <c r="B246" s="171" t="s">
        <v>1635</v>
      </c>
      <c r="C246" s="171">
        <v>118574</v>
      </c>
      <c r="D246" s="174">
        <v>44302</v>
      </c>
      <c r="E246" s="175">
        <v>68.265900000000002</v>
      </c>
      <c r="F246" s="175">
        <v>57.997199999999999</v>
      </c>
      <c r="G246" s="175">
        <v>5.9199000000000002</v>
      </c>
      <c r="H246" s="175">
        <v>-23.881699999999999</v>
      </c>
      <c r="I246" s="175">
        <v>-6.8849</v>
      </c>
      <c r="J246" s="175">
        <v>1.5647</v>
      </c>
      <c r="K246" s="175">
        <v>3.9001000000000001</v>
      </c>
      <c r="L246" s="175">
        <v>15.803599999999999</v>
      </c>
      <c r="M246" s="175">
        <v>13.8851</v>
      </c>
      <c r="N246" s="175">
        <v>16.897500000000001</v>
      </c>
      <c r="O246" s="175">
        <v>7.3830999999999998</v>
      </c>
      <c r="P246" s="175">
        <v>7.8014000000000001</v>
      </c>
      <c r="Q246" s="175">
        <v>9.3781999999999996</v>
      </c>
      <c r="R246" s="175">
        <v>8.2782</v>
      </c>
      <c r="S246" s="171"/>
      <c r="T246" s="174"/>
      <c r="U246" s="175"/>
      <c r="V246" s="175"/>
      <c r="W246" s="175"/>
      <c r="X246" s="175"/>
      <c r="Y246" s="175"/>
      <c r="Z246" s="175"/>
      <c r="AA246" s="175"/>
      <c r="AB246" s="175"/>
      <c r="AC246" s="175"/>
      <c r="AD246" s="175"/>
      <c r="AE246" s="175"/>
      <c r="AF246" s="175"/>
      <c r="AG246" s="175"/>
      <c r="AH246" s="175"/>
    </row>
    <row r="247" spans="1:34" x14ac:dyDescent="0.3">
      <c r="A247" s="171" t="s">
        <v>1786</v>
      </c>
      <c r="B247" s="171" t="s">
        <v>1660</v>
      </c>
      <c r="C247" s="171">
        <v>148297</v>
      </c>
      <c r="D247" s="174"/>
      <c r="E247" s="175"/>
      <c r="F247" s="175"/>
      <c r="G247" s="175"/>
      <c r="H247" s="175"/>
      <c r="I247" s="175"/>
      <c r="J247" s="175"/>
      <c r="K247" s="175"/>
      <c r="L247" s="175"/>
      <c r="M247" s="175"/>
      <c r="N247" s="175"/>
      <c r="O247" s="175"/>
      <c r="P247" s="175"/>
      <c r="Q247" s="175"/>
      <c r="R247" s="175"/>
      <c r="S247" s="171"/>
      <c r="T247" s="174"/>
      <c r="U247" s="175"/>
      <c r="V247" s="175"/>
      <c r="W247" s="175"/>
      <c r="X247" s="175"/>
      <c r="Y247" s="175"/>
      <c r="Z247" s="175"/>
      <c r="AA247" s="175"/>
      <c r="AB247" s="175"/>
      <c r="AC247" s="175"/>
      <c r="AD247" s="175"/>
      <c r="AE247" s="175"/>
      <c r="AF247" s="175"/>
      <c r="AG247" s="175"/>
      <c r="AH247" s="175"/>
    </row>
    <row r="248" spans="1:34" x14ac:dyDescent="0.3">
      <c r="A248" s="171" t="s">
        <v>1786</v>
      </c>
      <c r="B248" s="171" t="s">
        <v>1636</v>
      </c>
      <c r="C248" s="171">
        <v>148302</v>
      </c>
      <c r="D248" s="174"/>
      <c r="E248" s="175"/>
      <c r="F248" s="175"/>
      <c r="G248" s="175"/>
      <c r="H248" s="175"/>
      <c r="I248" s="175"/>
      <c r="J248" s="175"/>
      <c r="K248" s="175"/>
      <c r="L248" s="175"/>
      <c r="M248" s="175"/>
      <c r="N248" s="175"/>
      <c r="O248" s="175"/>
      <c r="P248" s="175"/>
      <c r="Q248" s="175"/>
      <c r="R248" s="175"/>
      <c r="S248" s="171"/>
      <c r="T248" s="174"/>
      <c r="U248" s="175"/>
      <c r="V248" s="175"/>
      <c r="W248" s="175"/>
      <c r="X248" s="175"/>
      <c r="Y248" s="175"/>
      <c r="Z248" s="175"/>
      <c r="AA248" s="175"/>
      <c r="AB248" s="175"/>
      <c r="AC248" s="175"/>
      <c r="AD248" s="175"/>
      <c r="AE248" s="175"/>
      <c r="AF248" s="175"/>
      <c r="AG248" s="175"/>
      <c r="AH248" s="175"/>
    </row>
    <row r="249" spans="1:34" x14ac:dyDescent="0.3">
      <c r="A249" s="171" t="s">
        <v>1786</v>
      </c>
      <c r="B249" s="171" t="s">
        <v>1661</v>
      </c>
      <c r="C249" s="171">
        <v>102147</v>
      </c>
      <c r="D249" s="174">
        <v>44302</v>
      </c>
      <c r="E249" s="175">
        <v>53.944800000000001</v>
      </c>
      <c r="F249" s="175">
        <v>-2.0297000000000001</v>
      </c>
      <c r="G249" s="175">
        <v>42.195300000000003</v>
      </c>
      <c r="H249" s="175">
        <v>-28.426400000000001</v>
      </c>
      <c r="I249" s="175">
        <v>0.54569999999999996</v>
      </c>
      <c r="J249" s="175">
        <v>-0.20080000000000001</v>
      </c>
      <c r="K249" s="175">
        <v>6.1013999999999999</v>
      </c>
      <c r="L249" s="175">
        <v>22.6281</v>
      </c>
      <c r="M249" s="175">
        <v>18.893599999999999</v>
      </c>
      <c r="N249" s="175">
        <v>20.6541</v>
      </c>
      <c r="O249" s="175">
        <v>7.3029999999999999</v>
      </c>
      <c r="P249" s="175">
        <v>8.44</v>
      </c>
      <c r="Q249" s="175">
        <v>10.221299999999999</v>
      </c>
      <c r="R249" s="175">
        <v>8.6652000000000005</v>
      </c>
      <c r="S249" s="171" t="s">
        <v>2026</v>
      </c>
      <c r="T249" s="174">
        <v>44302</v>
      </c>
      <c r="U249" s="175">
        <v>4048.4108999999999</v>
      </c>
      <c r="V249" s="175">
        <v>66.121200000000002</v>
      </c>
      <c r="W249" s="175">
        <v>-60.410600000000002</v>
      </c>
      <c r="X249" s="175">
        <v>-16.700299999999999</v>
      </c>
      <c r="Y249" s="175">
        <v>19.863700000000001</v>
      </c>
      <c r="Z249" s="175">
        <v>13.969099999999999</v>
      </c>
      <c r="AA249" s="175">
        <v>1.3734999999999999</v>
      </c>
      <c r="AB249" s="175">
        <v>3.0106000000000002</v>
      </c>
      <c r="AC249" s="175">
        <v>2.3624999999999998</v>
      </c>
      <c r="AD249" s="175">
        <v>6.4058000000000002</v>
      </c>
      <c r="AE249" s="175">
        <v>8.6381999999999994</v>
      </c>
      <c r="AF249" s="175">
        <v>7.2378</v>
      </c>
      <c r="AG249" s="175"/>
      <c r="AH249" s="175">
        <v>9.3963999999999999</v>
      </c>
    </row>
    <row r="250" spans="1:34" x14ac:dyDescent="0.3">
      <c r="A250" s="171" t="s">
        <v>1786</v>
      </c>
      <c r="B250" s="171" t="s">
        <v>1637</v>
      </c>
      <c r="C250" s="171">
        <v>119118</v>
      </c>
      <c r="D250" s="174">
        <v>44302</v>
      </c>
      <c r="E250" s="175">
        <v>56.187399999999997</v>
      </c>
      <c r="F250" s="175">
        <v>-1.6240000000000001</v>
      </c>
      <c r="G250" s="175">
        <v>42.552199999999999</v>
      </c>
      <c r="H250" s="175">
        <v>-28.078299999999999</v>
      </c>
      <c r="I250" s="175">
        <v>0.85289999999999999</v>
      </c>
      <c r="J250" s="175">
        <v>0.1467</v>
      </c>
      <c r="K250" s="175">
        <v>6.5072000000000001</v>
      </c>
      <c r="L250" s="175">
        <v>23.082699999999999</v>
      </c>
      <c r="M250" s="175">
        <v>19.36</v>
      </c>
      <c r="N250" s="175">
        <v>21.155200000000001</v>
      </c>
      <c r="O250" s="175">
        <v>7.7968000000000002</v>
      </c>
      <c r="P250" s="175">
        <v>9.0074000000000005</v>
      </c>
      <c r="Q250" s="175">
        <v>9.4982000000000006</v>
      </c>
      <c r="R250" s="175">
        <v>9.1113</v>
      </c>
      <c r="S250" s="171" t="s">
        <v>2026</v>
      </c>
      <c r="T250" s="174">
        <v>44302</v>
      </c>
      <c r="U250" s="175">
        <v>4048.4108999999999</v>
      </c>
      <c r="V250" s="175">
        <v>66.121200000000002</v>
      </c>
      <c r="W250" s="175">
        <v>-60.410600000000002</v>
      </c>
      <c r="X250" s="175">
        <v>-16.700299999999999</v>
      </c>
      <c r="Y250" s="175">
        <v>19.863700000000001</v>
      </c>
      <c r="Z250" s="175">
        <v>13.969099999999999</v>
      </c>
      <c r="AA250" s="175">
        <v>1.3734999999999999</v>
      </c>
      <c r="AB250" s="175">
        <v>3.0106000000000002</v>
      </c>
      <c r="AC250" s="175">
        <v>2.3624999999999998</v>
      </c>
      <c r="AD250" s="175">
        <v>6.4058000000000002</v>
      </c>
      <c r="AE250" s="175">
        <v>8.6381999999999994</v>
      </c>
      <c r="AF250" s="175">
        <v>7.2378</v>
      </c>
      <c r="AG250" s="175"/>
      <c r="AH250" s="175">
        <v>9.3963999999999999</v>
      </c>
    </row>
    <row r="251" spans="1:34" x14ac:dyDescent="0.3">
      <c r="A251" s="171" t="s">
        <v>1786</v>
      </c>
      <c r="B251" s="171" t="s">
        <v>1662</v>
      </c>
      <c r="C251" s="171">
        <v>102262</v>
      </c>
      <c r="D251" s="174">
        <v>44302</v>
      </c>
      <c r="E251" s="175">
        <v>42.738700000000001</v>
      </c>
      <c r="F251" s="175">
        <v>1.7081</v>
      </c>
      <c r="G251" s="175">
        <v>24.5337</v>
      </c>
      <c r="H251" s="175">
        <v>-35.960999999999999</v>
      </c>
      <c r="I251" s="175">
        <v>-3.9165000000000001</v>
      </c>
      <c r="J251" s="175">
        <v>-0.55349999999999999</v>
      </c>
      <c r="K251" s="175">
        <v>-2.1720000000000002</v>
      </c>
      <c r="L251" s="175">
        <v>11.1495</v>
      </c>
      <c r="M251" s="175">
        <v>10.852</v>
      </c>
      <c r="N251" s="175">
        <v>15.7095</v>
      </c>
      <c r="O251" s="175">
        <v>6.6212999999999997</v>
      </c>
      <c r="P251" s="175">
        <v>7.3471000000000002</v>
      </c>
      <c r="Q251" s="175">
        <v>8.8367000000000004</v>
      </c>
      <c r="R251" s="175">
        <v>8.0911000000000008</v>
      </c>
      <c r="S251" s="171"/>
      <c r="T251" s="174"/>
      <c r="U251" s="175"/>
      <c r="V251" s="175"/>
      <c r="W251" s="175"/>
      <c r="X251" s="175"/>
      <c r="Y251" s="175"/>
      <c r="Z251" s="175"/>
      <c r="AA251" s="175"/>
      <c r="AB251" s="175"/>
      <c r="AC251" s="175"/>
      <c r="AD251" s="175"/>
      <c r="AE251" s="175"/>
      <c r="AF251" s="175"/>
      <c r="AG251" s="175"/>
      <c r="AH251" s="175"/>
    </row>
    <row r="252" spans="1:34" x14ac:dyDescent="0.3">
      <c r="A252" s="171" t="s">
        <v>1786</v>
      </c>
      <c r="B252" s="171" t="s">
        <v>1638</v>
      </c>
      <c r="C252" s="171">
        <v>120073</v>
      </c>
      <c r="D252" s="174">
        <v>44302</v>
      </c>
      <c r="E252" s="175">
        <v>45.709600000000002</v>
      </c>
      <c r="F252" s="175">
        <v>3.2742</v>
      </c>
      <c r="G252" s="175">
        <v>26.106200000000001</v>
      </c>
      <c r="H252" s="175">
        <v>-34.381900000000002</v>
      </c>
      <c r="I252" s="175">
        <v>-2.3233000000000001</v>
      </c>
      <c r="J252" s="175">
        <v>1.0725</v>
      </c>
      <c r="K252" s="175">
        <v>-0.54859999999999998</v>
      </c>
      <c r="L252" s="175">
        <v>12.883599999999999</v>
      </c>
      <c r="M252" s="175">
        <v>12.693300000000001</v>
      </c>
      <c r="N252" s="175">
        <v>17.716899999999999</v>
      </c>
      <c r="O252" s="175">
        <v>8.0129999999999999</v>
      </c>
      <c r="P252" s="175">
        <v>8.4139999999999997</v>
      </c>
      <c r="Q252" s="175">
        <v>8.8137000000000008</v>
      </c>
      <c r="R252" s="175">
        <v>9.9366000000000003</v>
      </c>
      <c r="S252" s="171"/>
      <c r="T252" s="174"/>
      <c r="U252" s="175"/>
      <c r="V252" s="175"/>
      <c r="W252" s="175"/>
      <c r="X252" s="175"/>
      <c r="Y252" s="175"/>
      <c r="Z252" s="175"/>
      <c r="AA252" s="175"/>
      <c r="AB252" s="175"/>
      <c r="AC252" s="175"/>
      <c r="AD252" s="175"/>
      <c r="AE252" s="175"/>
      <c r="AF252" s="175"/>
      <c r="AG252" s="175"/>
      <c r="AH252" s="175"/>
    </row>
    <row r="253" spans="1:34" x14ac:dyDescent="0.3">
      <c r="A253" s="171" t="s">
        <v>1786</v>
      </c>
      <c r="B253" s="171" t="s">
        <v>1876</v>
      </c>
      <c r="C253" s="171"/>
      <c r="D253" s="174"/>
      <c r="E253" s="175"/>
      <c r="F253" s="175"/>
      <c r="G253" s="175"/>
      <c r="H253" s="175"/>
      <c r="I253" s="175"/>
      <c r="J253" s="175"/>
      <c r="K253" s="175"/>
      <c r="L253" s="175"/>
      <c r="M253" s="175"/>
      <c r="N253" s="175"/>
      <c r="O253" s="175"/>
      <c r="P253" s="175"/>
      <c r="Q253" s="175"/>
      <c r="R253" s="175"/>
      <c r="S253" s="171"/>
      <c r="T253" s="174"/>
      <c r="U253" s="175"/>
      <c r="V253" s="175"/>
      <c r="W253" s="175"/>
      <c r="X253" s="175"/>
      <c r="Y253" s="175"/>
      <c r="Z253" s="175"/>
      <c r="AA253" s="175"/>
      <c r="AB253" s="175"/>
      <c r="AC253" s="175"/>
      <c r="AD253" s="175"/>
      <c r="AE253" s="175"/>
      <c r="AF253" s="175"/>
      <c r="AG253" s="175"/>
      <c r="AH253" s="175"/>
    </row>
    <row r="254" spans="1:34" x14ac:dyDescent="0.3">
      <c r="A254" s="171" t="s">
        <v>1786</v>
      </c>
      <c r="B254" s="171" t="s">
        <v>1877</v>
      </c>
      <c r="C254" s="171"/>
      <c r="D254" s="174"/>
      <c r="E254" s="175"/>
      <c r="F254" s="175"/>
      <c r="G254" s="175"/>
      <c r="H254" s="175"/>
      <c r="I254" s="175"/>
      <c r="J254" s="175"/>
      <c r="K254" s="175"/>
      <c r="L254" s="175"/>
      <c r="M254" s="175"/>
      <c r="N254" s="175"/>
      <c r="O254" s="175"/>
      <c r="P254" s="175"/>
      <c r="Q254" s="175"/>
      <c r="R254" s="175"/>
      <c r="S254" s="171"/>
      <c r="T254" s="174"/>
      <c r="U254" s="175"/>
      <c r="V254" s="175"/>
      <c r="W254" s="175"/>
      <c r="X254" s="175"/>
      <c r="Y254" s="175"/>
      <c r="Z254" s="175"/>
      <c r="AA254" s="175"/>
      <c r="AB254" s="175"/>
      <c r="AC254" s="175"/>
      <c r="AD254" s="175"/>
      <c r="AE254" s="175"/>
      <c r="AF254" s="175"/>
      <c r="AG254" s="175"/>
      <c r="AH254" s="175"/>
    </row>
    <row r="255" spans="1:34" x14ac:dyDescent="0.3">
      <c r="A255" s="171" t="s">
        <v>1786</v>
      </c>
      <c r="B255" s="171" t="s">
        <v>1663</v>
      </c>
      <c r="C255" s="171">
        <v>102330</v>
      </c>
      <c r="D255" s="174">
        <v>44302</v>
      </c>
      <c r="E255" s="175">
        <v>51.113799999999998</v>
      </c>
      <c r="F255" s="175">
        <v>16.5745</v>
      </c>
      <c r="G255" s="175">
        <v>31.3489</v>
      </c>
      <c r="H255" s="175">
        <v>-12.0403</v>
      </c>
      <c r="I255" s="175">
        <v>1.5363</v>
      </c>
      <c r="J255" s="175">
        <v>1.4321999999999999</v>
      </c>
      <c r="K255" s="175">
        <v>3.6888000000000001</v>
      </c>
      <c r="L255" s="175">
        <v>12.4086</v>
      </c>
      <c r="M255" s="175">
        <v>13.8268</v>
      </c>
      <c r="N255" s="175">
        <v>16.9069</v>
      </c>
      <c r="O255" s="175">
        <v>8.5328999999999997</v>
      </c>
      <c r="P255" s="175">
        <v>9.9200999999999997</v>
      </c>
      <c r="Q255" s="175">
        <v>10.036799999999999</v>
      </c>
      <c r="R255" s="175">
        <v>9.3590999999999998</v>
      </c>
      <c r="S255" s="171" t="s">
        <v>2026</v>
      </c>
      <c r="T255" s="174">
        <v>44302</v>
      </c>
      <c r="U255" s="175">
        <v>4048.4108999999999</v>
      </c>
      <c r="V255" s="175">
        <v>66.121200000000002</v>
      </c>
      <c r="W255" s="175">
        <v>-60.410600000000002</v>
      </c>
      <c r="X255" s="175">
        <v>-16.700299999999999</v>
      </c>
      <c r="Y255" s="175">
        <v>19.863700000000001</v>
      </c>
      <c r="Z255" s="175">
        <v>13.969099999999999</v>
      </c>
      <c r="AA255" s="175">
        <v>1.3734999999999999</v>
      </c>
      <c r="AB255" s="175">
        <v>3.0106000000000002</v>
      </c>
      <c r="AC255" s="175">
        <v>2.3624999999999998</v>
      </c>
      <c r="AD255" s="175">
        <v>6.4058000000000002</v>
      </c>
      <c r="AE255" s="175">
        <v>8.6381999999999994</v>
      </c>
      <c r="AF255" s="175">
        <v>7.2378</v>
      </c>
      <c r="AG255" s="175"/>
      <c r="AH255" s="175">
        <v>9.3963999999999999</v>
      </c>
    </row>
    <row r="256" spans="1:34" x14ac:dyDescent="0.3">
      <c r="A256" s="171" t="s">
        <v>1786</v>
      </c>
      <c r="B256" s="171" t="s">
        <v>1639</v>
      </c>
      <c r="C256" s="171">
        <v>120616</v>
      </c>
      <c r="D256" s="174">
        <v>44302</v>
      </c>
      <c r="E256" s="175">
        <v>54.3919</v>
      </c>
      <c r="F256" s="175">
        <v>17.523</v>
      </c>
      <c r="G256" s="175">
        <v>32.324800000000003</v>
      </c>
      <c r="H256" s="175">
        <v>-11.106199999999999</v>
      </c>
      <c r="I256" s="175">
        <v>2.4394</v>
      </c>
      <c r="J256" s="175">
        <v>2.3338000000000001</v>
      </c>
      <c r="K256" s="175">
        <v>4.6059000000000001</v>
      </c>
      <c r="L256" s="175">
        <v>13.3536</v>
      </c>
      <c r="M256" s="175">
        <v>14.772600000000001</v>
      </c>
      <c r="N256" s="175">
        <v>17.849499999999999</v>
      </c>
      <c r="O256" s="175">
        <v>9.2959999999999994</v>
      </c>
      <c r="P256" s="175">
        <v>10.748900000000001</v>
      </c>
      <c r="Q256" s="175">
        <v>10.9306</v>
      </c>
      <c r="R256" s="175">
        <v>10.1411</v>
      </c>
      <c r="S256" s="171" t="s">
        <v>2026</v>
      </c>
      <c r="T256" s="174">
        <v>44302</v>
      </c>
      <c r="U256" s="175">
        <v>4048.4108999999999</v>
      </c>
      <c r="V256" s="175">
        <v>66.121200000000002</v>
      </c>
      <c r="W256" s="175">
        <v>-60.410600000000002</v>
      </c>
      <c r="X256" s="175">
        <v>-16.700299999999999</v>
      </c>
      <c r="Y256" s="175">
        <v>19.863700000000001</v>
      </c>
      <c r="Z256" s="175">
        <v>13.969099999999999</v>
      </c>
      <c r="AA256" s="175">
        <v>1.3734999999999999</v>
      </c>
      <c r="AB256" s="175">
        <v>3.0106000000000002</v>
      </c>
      <c r="AC256" s="175">
        <v>2.3624999999999998</v>
      </c>
      <c r="AD256" s="175">
        <v>6.4058000000000002</v>
      </c>
      <c r="AE256" s="175">
        <v>8.6381999999999994</v>
      </c>
      <c r="AF256" s="175">
        <v>7.2378</v>
      </c>
      <c r="AG256" s="175"/>
      <c r="AH256" s="175">
        <v>9.3963999999999999</v>
      </c>
    </row>
    <row r="257" spans="1:34" x14ac:dyDescent="0.3">
      <c r="A257" s="171" t="s">
        <v>1786</v>
      </c>
      <c r="B257" s="171" t="s">
        <v>1640</v>
      </c>
      <c r="C257" s="171">
        <v>118491</v>
      </c>
      <c r="D257" s="174">
        <v>44302</v>
      </c>
      <c r="E257" s="175">
        <v>26.484200000000001</v>
      </c>
      <c r="F257" s="175">
        <v>59.911200000000001</v>
      </c>
      <c r="G257" s="175">
        <v>35.279499999999999</v>
      </c>
      <c r="H257" s="175">
        <v>-21.216100000000001</v>
      </c>
      <c r="I257" s="175">
        <v>-2.0568</v>
      </c>
      <c r="J257" s="175">
        <v>0.14230000000000001</v>
      </c>
      <c r="K257" s="175">
        <v>1.0370999999999999</v>
      </c>
      <c r="L257" s="175">
        <v>9.6769999999999996</v>
      </c>
      <c r="M257" s="175">
        <v>10.8308</v>
      </c>
      <c r="N257" s="175">
        <v>15.464</v>
      </c>
      <c r="O257" s="175">
        <v>7.2632000000000003</v>
      </c>
      <c r="P257" s="175">
        <v>8.2447999999999997</v>
      </c>
      <c r="Q257" s="175">
        <v>9.0490999999999993</v>
      </c>
      <c r="R257" s="175">
        <v>8.0571999999999999</v>
      </c>
      <c r="S257" s="171"/>
      <c r="T257" s="174"/>
      <c r="U257" s="175"/>
      <c r="V257" s="175"/>
      <c r="W257" s="175"/>
      <c r="X257" s="175"/>
      <c r="Y257" s="175"/>
      <c r="Z257" s="175"/>
      <c r="AA257" s="175"/>
      <c r="AB257" s="175"/>
      <c r="AC257" s="175"/>
      <c r="AD257" s="175"/>
      <c r="AE257" s="175"/>
      <c r="AF257" s="175"/>
      <c r="AG257" s="175"/>
      <c r="AH257" s="175"/>
    </row>
    <row r="258" spans="1:34" x14ac:dyDescent="0.3">
      <c r="A258" s="171" t="s">
        <v>1786</v>
      </c>
      <c r="B258" s="171" t="s">
        <v>1664</v>
      </c>
      <c r="C258" s="171">
        <v>112353</v>
      </c>
      <c r="D258" s="174">
        <v>44302</v>
      </c>
      <c r="E258" s="175">
        <v>24.624600000000001</v>
      </c>
      <c r="F258" s="175">
        <v>58.9407</v>
      </c>
      <c r="G258" s="175">
        <v>34.331800000000001</v>
      </c>
      <c r="H258" s="175">
        <v>-22.139500000000002</v>
      </c>
      <c r="I258" s="175">
        <v>-2.9790999999999999</v>
      </c>
      <c r="J258" s="175">
        <v>-0.80269999999999997</v>
      </c>
      <c r="K258" s="175">
        <v>0.1026</v>
      </c>
      <c r="L258" s="175">
        <v>8.7006999999999994</v>
      </c>
      <c r="M258" s="175">
        <v>9.8272999999999993</v>
      </c>
      <c r="N258" s="175">
        <v>14.3926</v>
      </c>
      <c r="O258" s="175">
        <v>6.3312999999999997</v>
      </c>
      <c r="P258" s="175">
        <v>7.3056999999999999</v>
      </c>
      <c r="Q258" s="175">
        <v>8.4215</v>
      </c>
      <c r="R258" s="175">
        <v>7.0782999999999996</v>
      </c>
      <c r="S258" s="171"/>
      <c r="T258" s="174"/>
      <c r="U258" s="175"/>
      <c r="V258" s="175"/>
      <c r="W258" s="175"/>
      <c r="X258" s="175"/>
      <c r="Y258" s="175"/>
      <c r="Z258" s="175"/>
      <c r="AA258" s="175"/>
      <c r="AB258" s="175"/>
      <c r="AC258" s="175"/>
      <c r="AD258" s="175"/>
      <c r="AE258" s="175"/>
      <c r="AF258" s="175"/>
      <c r="AG258" s="175"/>
      <c r="AH258" s="175"/>
    </row>
    <row r="259" spans="1:34" x14ac:dyDescent="0.3">
      <c r="A259" s="171" t="s">
        <v>1786</v>
      </c>
      <c r="B259" s="171" t="s">
        <v>1641</v>
      </c>
      <c r="C259" s="171">
        <v>135689</v>
      </c>
      <c r="D259" s="174">
        <v>44302</v>
      </c>
      <c r="E259" s="175">
        <v>16.536999999999999</v>
      </c>
      <c r="F259" s="175">
        <v>-21.6175</v>
      </c>
      <c r="G259" s="175">
        <v>36.008099999999999</v>
      </c>
      <c r="H259" s="175">
        <v>-14.464</v>
      </c>
      <c r="I259" s="175">
        <v>-19.286300000000001</v>
      </c>
      <c r="J259" s="175">
        <v>-12.5176</v>
      </c>
      <c r="K259" s="175">
        <v>5.0743999999999998</v>
      </c>
      <c r="L259" s="175">
        <v>17.316500000000001</v>
      </c>
      <c r="M259" s="175">
        <v>14.856</v>
      </c>
      <c r="N259" s="175">
        <v>15.242800000000001</v>
      </c>
      <c r="O259" s="175">
        <v>7.4191000000000003</v>
      </c>
      <c r="P259" s="175">
        <v>9.9583999999999993</v>
      </c>
      <c r="Q259" s="175">
        <v>9.8096999999999994</v>
      </c>
      <c r="R259" s="175">
        <v>7.9598000000000004</v>
      </c>
      <c r="S259" s="171" t="s">
        <v>2024</v>
      </c>
      <c r="T259" s="174">
        <v>44302</v>
      </c>
      <c r="U259" s="175">
        <v>6112.7897999999996</v>
      </c>
      <c r="V259" s="175">
        <v>-17.368200000000002</v>
      </c>
      <c r="W259" s="175">
        <v>3.4828999999999999</v>
      </c>
      <c r="X259" s="175">
        <v>2.6231</v>
      </c>
      <c r="Y259" s="175">
        <v>3.9361000000000002</v>
      </c>
      <c r="Z259" s="175">
        <v>4.0121000000000002</v>
      </c>
      <c r="AA259" s="175">
        <v>4.1891999999999996</v>
      </c>
      <c r="AB259" s="175">
        <v>3.5768</v>
      </c>
      <c r="AC259" s="175">
        <v>3.4933000000000001</v>
      </c>
      <c r="AD259" s="175">
        <v>4.4021999999999997</v>
      </c>
      <c r="AE259" s="175">
        <v>6.4550999999999998</v>
      </c>
      <c r="AF259" s="175">
        <v>6.4467999999999996</v>
      </c>
      <c r="AG259" s="175"/>
      <c r="AH259" s="175">
        <v>6.0243000000000002</v>
      </c>
    </row>
    <row r="260" spans="1:34" x14ac:dyDescent="0.3">
      <c r="A260" s="171" t="s">
        <v>1786</v>
      </c>
      <c r="B260" s="171" t="s">
        <v>1665</v>
      </c>
      <c r="C260" s="171">
        <v>135692</v>
      </c>
      <c r="D260" s="174">
        <v>44302</v>
      </c>
      <c r="E260" s="175">
        <v>15.249599999999999</v>
      </c>
      <c r="F260" s="175">
        <v>-23.441299999999998</v>
      </c>
      <c r="G260" s="175">
        <v>34.235399999999998</v>
      </c>
      <c r="H260" s="175">
        <v>-16.191199999999998</v>
      </c>
      <c r="I260" s="175">
        <v>-20.9876</v>
      </c>
      <c r="J260" s="175">
        <v>-14.2257</v>
      </c>
      <c r="K260" s="175">
        <v>2.7622</v>
      </c>
      <c r="L260" s="175">
        <v>15.132</v>
      </c>
      <c r="M260" s="175">
        <v>12.7272</v>
      </c>
      <c r="N260" s="175">
        <v>13.0907</v>
      </c>
      <c r="O260" s="175">
        <v>5.7393999999999998</v>
      </c>
      <c r="P260" s="175">
        <v>8.3094000000000001</v>
      </c>
      <c r="Q260" s="175">
        <v>8.1663999999999994</v>
      </c>
      <c r="R260" s="175">
        <v>6.133</v>
      </c>
      <c r="S260" s="171" t="s">
        <v>2024</v>
      </c>
      <c r="T260" s="174">
        <v>44302</v>
      </c>
      <c r="U260" s="175">
        <v>6112.7897999999996</v>
      </c>
      <c r="V260" s="175">
        <v>-17.368200000000002</v>
      </c>
      <c r="W260" s="175">
        <v>3.4828999999999999</v>
      </c>
      <c r="X260" s="175">
        <v>2.6231</v>
      </c>
      <c r="Y260" s="175">
        <v>3.9361000000000002</v>
      </c>
      <c r="Z260" s="175">
        <v>4.0121000000000002</v>
      </c>
      <c r="AA260" s="175">
        <v>4.1891999999999996</v>
      </c>
      <c r="AB260" s="175">
        <v>3.5768</v>
      </c>
      <c r="AC260" s="175">
        <v>3.4933000000000001</v>
      </c>
      <c r="AD260" s="175">
        <v>4.4021999999999997</v>
      </c>
      <c r="AE260" s="175">
        <v>6.4550999999999998</v>
      </c>
      <c r="AF260" s="175">
        <v>6.4467999999999996</v>
      </c>
      <c r="AG260" s="175"/>
      <c r="AH260" s="175">
        <v>6.0243000000000002</v>
      </c>
    </row>
    <row r="261" spans="1:34" x14ac:dyDescent="0.3">
      <c r="A261" s="171" t="s">
        <v>1786</v>
      </c>
      <c r="B261" s="171" t="s">
        <v>1666</v>
      </c>
      <c r="C261" s="171">
        <v>114859</v>
      </c>
      <c r="D261" s="174">
        <v>44302</v>
      </c>
      <c r="E261" s="175">
        <v>38.789400000000001</v>
      </c>
      <c r="F261" s="175">
        <v>50.317500000000003</v>
      </c>
      <c r="G261" s="175">
        <v>48.100999999999999</v>
      </c>
      <c r="H261" s="175">
        <v>-28.103999999999999</v>
      </c>
      <c r="I261" s="175">
        <v>12.59</v>
      </c>
      <c r="J261" s="175">
        <v>10.6403</v>
      </c>
      <c r="K261" s="175">
        <v>5.2865000000000002</v>
      </c>
      <c r="L261" s="175">
        <v>20.0092</v>
      </c>
      <c r="M261" s="175">
        <v>18.680800000000001</v>
      </c>
      <c r="N261" s="175">
        <v>22.640699999999999</v>
      </c>
      <c r="O261" s="175">
        <v>9.1519999999999992</v>
      </c>
      <c r="P261" s="175">
        <v>9.4661000000000008</v>
      </c>
      <c r="Q261" s="175">
        <v>8.1100999999999992</v>
      </c>
      <c r="R261" s="175">
        <v>11.842000000000001</v>
      </c>
      <c r="S261" s="171"/>
      <c r="T261" s="174"/>
      <c r="U261" s="175"/>
      <c r="V261" s="175"/>
      <c r="W261" s="175"/>
      <c r="X261" s="175"/>
      <c r="Y261" s="175"/>
      <c r="Z261" s="175"/>
      <c r="AA261" s="175"/>
      <c r="AB261" s="175"/>
      <c r="AC261" s="175"/>
      <c r="AD261" s="175"/>
      <c r="AE261" s="175"/>
      <c r="AF261" s="175"/>
      <c r="AG261" s="175"/>
      <c r="AH261" s="175"/>
    </row>
    <row r="262" spans="1:34" x14ac:dyDescent="0.3">
      <c r="A262" s="171" t="s">
        <v>1786</v>
      </c>
      <c r="B262" s="171" t="s">
        <v>1642</v>
      </c>
      <c r="C262" s="171">
        <v>120154</v>
      </c>
      <c r="D262" s="174">
        <v>44302</v>
      </c>
      <c r="E262" s="175">
        <v>42.368099999999998</v>
      </c>
      <c r="F262" s="175">
        <v>51.503999999999998</v>
      </c>
      <c r="G262" s="175">
        <v>49.240400000000001</v>
      </c>
      <c r="H262" s="175">
        <v>-26.960100000000001</v>
      </c>
      <c r="I262" s="175">
        <v>13.753299999999999</v>
      </c>
      <c r="J262" s="175">
        <v>11.8256</v>
      </c>
      <c r="K262" s="175">
        <v>6.4419000000000004</v>
      </c>
      <c r="L262" s="175">
        <v>21.297599999999999</v>
      </c>
      <c r="M262" s="175">
        <v>20.022600000000001</v>
      </c>
      <c r="N262" s="175">
        <v>24.073799999999999</v>
      </c>
      <c r="O262" s="175">
        <v>10.424300000000001</v>
      </c>
      <c r="P262" s="175">
        <v>10.813700000000001</v>
      </c>
      <c r="Q262" s="175">
        <v>10.7211</v>
      </c>
      <c r="R262" s="175">
        <v>13.1287</v>
      </c>
      <c r="S262" s="171"/>
      <c r="T262" s="174"/>
      <c r="U262" s="175"/>
      <c r="V262" s="175"/>
      <c r="W262" s="175"/>
      <c r="X262" s="175"/>
      <c r="Y262" s="175"/>
      <c r="Z262" s="175"/>
      <c r="AA262" s="175"/>
      <c r="AB262" s="175"/>
      <c r="AC262" s="175"/>
      <c r="AD262" s="175"/>
      <c r="AE262" s="175"/>
      <c r="AF262" s="175"/>
      <c r="AG262" s="175"/>
      <c r="AH262" s="175"/>
    </row>
    <row r="263" spans="1:34" x14ac:dyDescent="0.3">
      <c r="A263" s="171" t="s">
        <v>1786</v>
      </c>
      <c r="B263" s="171" t="s">
        <v>1643</v>
      </c>
      <c r="C263" s="171">
        <v>119852</v>
      </c>
      <c r="D263" s="174">
        <v>44302</v>
      </c>
      <c r="E263" s="175">
        <v>42.567399999999999</v>
      </c>
      <c r="F263" s="175">
        <v>12.952299999999999</v>
      </c>
      <c r="G263" s="175">
        <v>30.844000000000001</v>
      </c>
      <c r="H263" s="175">
        <v>-22.332699999999999</v>
      </c>
      <c r="I263" s="175">
        <v>3.9403999999999999</v>
      </c>
      <c r="J263" s="175">
        <v>5.1199000000000003</v>
      </c>
      <c r="K263" s="175">
        <v>3.9613999999999998</v>
      </c>
      <c r="L263" s="175">
        <v>11.5962</v>
      </c>
      <c r="M263" s="175">
        <v>10.933299999999999</v>
      </c>
      <c r="N263" s="175">
        <v>15.0421</v>
      </c>
      <c r="O263" s="175">
        <v>7.4298999999999999</v>
      </c>
      <c r="P263" s="175">
        <v>7.9637000000000002</v>
      </c>
      <c r="Q263" s="175">
        <v>8.0368999999999993</v>
      </c>
      <c r="R263" s="175">
        <v>8.4728999999999992</v>
      </c>
      <c r="S263" s="171"/>
      <c r="T263" s="174"/>
      <c r="U263" s="175"/>
      <c r="V263" s="175"/>
      <c r="W263" s="175"/>
      <c r="X263" s="175"/>
      <c r="Y263" s="175"/>
      <c r="Z263" s="175"/>
      <c r="AA263" s="175"/>
      <c r="AB263" s="175"/>
      <c r="AC263" s="175"/>
      <c r="AD263" s="175"/>
      <c r="AE263" s="175"/>
      <c r="AF263" s="175"/>
      <c r="AG263" s="175"/>
      <c r="AH263" s="175"/>
    </row>
    <row r="264" spans="1:34" x14ac:dyDescent="0.3">
      <c r="A264" s="171" t="s">
        <v>1786</v>
      </c>
      <c r="B264" s="171" t="s">
        <v>1667</v>
      </c>
      <c r="C264" s="171">
        <v>112487</v>
      </c>
      <c r="D264" s="174">
        <v>44302</v>
      </c>
      <c r="E264" s="175">
        <v>40.279200000000003</v>
      </c>
      <c r="F264" s="175">
        <v>12.237500000000001</v>
      </c>
      <c r="G264" s="175">
        <v>30.2301</v>
      </c>
      <c r="H264" s="175">
        <v>-22.941400000000002</v>
      </c>
      <c r="I264" s="175">
        <v>3.3294000000000001</v>
      </c>
      <c r="J264" s="175">
        <v>4.5189000000000004</v>
      </c>
      <c r="K264" s="175">
        <v>3.3679000000000001</v>
      </c>
      <c r="L264" s="175">
        <v>10.9999</v>
      </c>
      <c r="M264" s="175">
        <v>10.3385</v>
      </c>
      <c r="N264" s="175">
        <v>14.417199999999999</v>
      </c>
      <c r="O264" s="175">
        <v>6.7758000000000003</v>
      </c>
      <c r="P264" s="175">
        <v>7.2592999999999996</v>
      </c>
      <c r="Q264" s="175">
        <v>5.9255000000000004</v>
      </c>
      <c r="R264" s="175">
        <v>7.8780999999999999</v>
      </c>
      <c r="S264" s="171"/>
      <c r="T264" s="174"/>
      <c r="U264" s="175"/>
      <c r="V264" s="175"/>
      <c r="W264" s="175"/>
      <c r="X264" s="175"/>
      <c r="Y264" s="175"/>
      <c r="Z264" s="175"/>
      <c r="AA264" s="175"/>
      <c r="AB264" s="175"/>
      <c r="AC264" s="175"/>
      <c r="AD264" s="175"/>
      <c r="AE264" s="175"/>
      <c r="AF264" s="175"/>
      <c r="AG264" s="175"/>
      <c r="AH264" s="175"/>
    </row>
    <row r="265" spans="1:34" x14ac:dyDescent="0.3">
      <c r="A265" s="171" t="s">
        <v>1786</v>
      </c>
      <c r="B265" s="171" t="s">
        <v>1668</v>
      </c>
      <c r="C265" s="171">
        <v>101869</v>
      </c>
      <c r="D265" s="174">
        <v>44302</v>
      </c>
      <c r="E265" s="175">
        <v>63.315800000000003</v>
      </c>
      <c r="F265" s="175">
        <v>17.360199999999999</v>
      </c>
      <c r="G265" s="175">
        <v>-5.7899000000000003</v>
      </c>
      <c r="H265" s="175">
        <v>-29.430800000000001</v>
      </c>
      <c r="I265" s="175">
        <v>-0.83560000000000001</v>
      </c>
      <c r="J265" s="175">
        <v>-0.18410000000000001</v>
      </c>
      <c r="K265" s="175">
        <v>-1.8363</v>
      </c>
      <c r="L265" s="175">
        <v>8.5091999999999999</v>
      </c>
      <c r="M265" s="175">
        <v>6.9146999999999998</v>
      </c>
      <c r="N265" s="175">
        <v>12.2897</v>
      </c>
      <c r="O265" s="175">
        <v>6.8114999999999997</v>
      </c>
      <c r="P265" s="175">
        <v>7.0582000000000003</v>
      </c>
      <c r="Q265" s="175">
        <v>8.3331999999999997</v>
      </c>
      <c r="R265" s="175">
        <v>8.1030999999999995</v>
      </c>
      <c r="S265" s="171"/>
      <c r="T265" s="174"/>
      <c r="U265" s="175"/>
      <c r="V265" s="175"/>
      <c r="W265" s="175"/>
      <c r="X265" s="175"/>
      <c r="Y265" s="175"/>
      <c r="Z265" s="175"/>
      <c r="AA265" s="175"/>
      <c r="AB265" s="175"/>
      <c r="AC265" s="175"/>
      <c r="AD265" s="175"/>
      <c r="AE265" s="175"/>
      <c r="AF265" s="175"/>
      <c r="AG265" s="175"/>
      <c r="AH265" s="175"/>
    </row>
    <row r="266" spans="1:34" x14ac:dyDescent="0.3">
      <c r="A266" s="171" t="s">
        <v>1786</v>
      </c>
      <c r="B266" s="171" t="s">
        <v>1644</v>
      </c>
      <c r="C266" s="171">
        <v>120276</v>
      </c>
      <c r="D266" s="174">
        <v>44302</v>
      </c>
      <c r="E266" s="175">
        <v>67.486099999999993</v>
      </c>
      <c r="F266" s="175">
        <v>18.181699999999999</v>
      </c>
      <c r="G266" s="175">
        <v>-5.0000999999999998</v>
      </c>
      <c r="H266" s="175">
        <v>-28.653600000000001</v>
      </c>
      <c r="I266" s="175">
        <v>-5.4100000000000002E-2</v>
      </c>
      <c r="J266" s="175">
        <v>0.59870000000000001</v>
      </c>
      <c r="K266" s="175">
        <v>-1.0640000000000001</v>
      </c>
      <c r="L266" s="175">
        <v>9.3308999999999997</v>
      </c>
      <c r="M266" s="175">
        <v>7.8239999999999998</v>
      </c>
      <c r="N266" s="175">
        <v>13.323700000000001</v>
      </c>
      <c r="O266" s="175">
        <v>7.7717000000000001</v>
      </c>
      <c r="P266" s="175">
        <v>8.0030000000000001</v>
      </c>
      <c r="Q266" s="175">
        <v>8.1300000000000008</v>
      </c>
      <c r="R266" s="175">
        <v>9.0683000000000007</v>
      </c>
      <c r="S266" s="171"/>
      <c r="T266" s="174"/>
      <c r="U266" s="175"/>
      <c r="V266" s="175"/>
      <c r="W266" s="175"/>
      <c r="X266" s="175"/>
      <c r="Y266" s="175"/>
      <c r="Z266" s="175"/>
      <c r="AA266" s="175"/>
      <c r="AB266" s="175"/>
      <c r="AC266" s="175"/>
      <c r="AD266" s="175"/>
      <c r="AE266" s="175"/>
      <c r="AF266" s="175"/>
      <c r="AG266" s="175"/>
      <c r="AH266" s="175"/>
    </row>
    <row r="267" spans="1:34" x14ac:dyDescent="0.3">
      <c r="A267" s="171" t="s">
        <v>1786</v>
      </c>
      <c r="B267" s="171" t="s">
        <v>1669</v>
      </c>
      <c r="C267" s="171">
        <v>102172</v>
      </c>
      <c r="D267" s="174">
        <v>44302</v>
      </c>
      <c r="E267" s="175">
        <v>41.012999999999998</v>
      </c>
      <c r="F267" s="175">
        <v>-15.4788</v>
      </c>
      <c r="G267" s="175">
        <v>13.882199999999999</v>
      </c>
      <c r="H267" s="175">
        <v>-9.8726000000000003</v>
      </c>
      <c r="I267" s="175">
        <v>5.9672000000000001</v>
      </c>
      <c r="J267" s="175">
        <v>9.4718999999999998</v>
      </c>
      <c r="K267" s="175">
        <v>7.3954000000000004</v>
      </c>
      <c r="L267" s="175">
        <v>12.6275</v>
      </c>
      <c r="M267" s="175">
        <v>11.8819</v>
      </c>
      <c r="N267" s="175">
        <v>11.9421</v>
      </c>
      <c r="O267" s="175">
        <v>-0.10829999999999999</v>
      </c>
      <c r="P267" s="175">
        <v>3.3824999999999998</v>
      </c>
      <c r="Q267" s="175">
        <v>8.5145999999999997</v>
      </c>
      <c r="R267" s="175">
        <v>-2.9388999999999998</v>
      </c>
      <c r="S267" s="171"/>
      <c r="T267" s="174"/>
      <c r="U267" s="175"/>
      <c r="V267" s="175"/>
      <c r="W267" s="175"/>
      <c r="X267" s="175"/>
      <c r="Y267" s="175"/>
      <c r="Z267" s="175"/>
      <c r="AA267" s="175"/>
      <c r="AB267" s="175"/>
      <c r="AC267" s="175"/>
      <c r="AD267" s="175"/>
      <c r="AE267" s="175"/>
      <c r="AF267" s="175"/>
      <c r="AG267" s="175"/>
      <c r="AH267" s="175"/>
    </row>
    <row r="268" spans="1:34" x14ac:dyDescent="0.3">
      <c r="A268" s="171" t="s">
        <v>1786</v>
      </c>
      <c r="B268" s="171" t="s">
        <v>1645</v>
      </c>
      <c r="C268" s="171">
        <v>118726</v>
      </c>
      <c r="D268" s="174">
        <v>44302</v>
      </c>
      <c r="E268" s="175">
        <v>43.901499999999999</v>
      </c>
      <c r="F268" s="175">
        <v>-14.876099999999999</v>
      </c>
      <c r="G268" s="175">
        <v>14.510300000000001</v>
      </c>
      <c r="H268" s="175">
        <v>-9.2597000000000005</v>
      </c>
      <c r="I268" s="175">
        <v>6.5922999999999998</v>
      </c>
      <c r="J268" s="175">
        <v>10.100300000000001</v>
      </c>
      <c r="K268" s="175">
        <v>8.0313999999999997</v>
      </c>
      <c r="L268" s="175">
        <v>13.2928</v>
      </c>
      <c r="M268" s="175">
        <v>12.563499999999999</v>
      </c>
      <c r="N268" s="175">
        <v>12.625400000000001</v>
      </c>
      <c r="O268" s="175">
        <v>0.64890000000000003</v>
      </c>
      <c r="P268" s="175">
        <v>4.2144000000000004</v>
      </c>
      <c r="Q268" s="175">
        <v>6.8133999999999997</v>
      </c>
      <c r="R268" s="175">
        <v>-2.2797999999999998</v>
      </c>
      <c r="S268" s="171"/>
      <c r="T268" s="174"/>
      <c r="U268" s="175"/>
      <c r="V268" s="175"/>
      <c r="W268" s="175"/>
      <c r="X268" s="175"/>
      <c r="Y268" s="175"/>
      <c r="Z268" s="175"/>
      <c r="AA268" s="175"/>
      <c r="AB268" s="175"/>
      <c r="AC268" s="175"/>
      <c r="AD268" s="175"/>
      <c r="AE268" s="175"/>
      <c r="AF268" s="175"/>
      <c r="AG268" s="175"/>
      <c r="AH268" s="175"/>
    </row>
    <row r="269" spans="1:34" x14ac:dyDescent="0.3">
      <c r="A269" s="171" t="s">
        <v>1786</v>
      </c>
      <c r="B269" s="171" t="s">
        <v>1670</v>
      </c>
      <c r="C269" s="171">
        <v>148293</v>
      </c>
      <c r="D269" s="174"/>
      <c r="E269" s="175"/>
      <c r="F269" s="175"/>
      <c r="G269" s="175"/>
      <c r="H269" s="175"/>
      <c r="I269" s="175"/>
      <c r="J269" s="175"/>
      <c r="K269" s="175"/>
      <c r="L269" s="175"/>
      <c r="M269" s="175"/>
      <c r="N269" s="175"/>
      <c r="O269" s="175"/>
      <c r="P269" s="175"/>
      <c r="Q269" s="175"/>
      <c r="R269" s="175"/>
      <c r="S269" s="171"/>
      <c r="T269" s="174"/>
      <c r="U269" s="175"/>
      <c r="V269" s="175"/>
      <c r="W269" s="175"/>
      <c r="X269" s="175"/>
      <c r="Y269" s="175"/>
      <c r="Z269" s="175"/>
      <c r="AA269" s="175"/>
      <c r="AB269" s="175"/>
      <c r="AC269" s="175"/>
      <c r="AD269" s="175"/>
      <c r="AE269" s="175"/>
      <c r="AF269" s="175"/>
      <c r="AG269" s="175"/>
      <c r="AH269" s="175"/>
    </row>
    <row r="270" spans="1:34" x14ac:dyDescent="0.3">
      <c r="A270" s="171" t="s">
        <v>1786</v>
      </c>
      <c r="B270" s="171" t="s">
        <v>1646</v>
      </c>
      <c r="C270" s="171">
        <v>148296</v>
      </c>
      <c r="D270" s="174"/>
      <c r="E270" s="175"/>
      <c r="F270" s="175"/>
      <c r="G270" s="175"/>
      <c r="H270" s="175"/>
      <c r="I270" s="175"/>
      <c r="J270" s="175"/>
      <c r="K270" s="175"/>
      <c r="L270" s="175"/>
      <c r="M270" s="175"/>
      <c r="N270" s="175"/>
      <c r="O270" s="175"/>
      <c r="P270" s="175"/>
      <c r="Q270" s="175"/>
      <c r="R270" s="175"/>
      <c r="S270" s="171"/>
      <c r="T270" s="174"/>
      <c r="U270" s="175"/>
      <c r="V270" s="175"/>
      <c r="W270" s="175"/>
      <c r="X270" s="175"/>
      <c r="Y270" s="175"/>
      <c r="Z270" s="175"/>
      <c r="AA270" s="175"/>
      <c r="AB270" s="175"/>
      <c r="AC270" s="175"/>
      <c r="AD270" s="175"/>
      <c r="AE270" s="175"/>
      <c r="AF270" s="175"/>
      <c r="AG270" s="175"/>
      <c r="AH270" s="175"/>
    </row>
    <row r="271" spans="1:34" x14ac:dyDescent="0.3">
      <c r="A271" s="171" t="s">
        <v>1786</v>
      </c>
      <c r="B271" s="171" t="s">
        <v>1647</v>
      </c>
      <c r="C271" s="171">
        <v>119839</v>
      </c>
      <c r="D271" s="174">
        <v>44302</v>
      </c>
      <c r="E271" s="175">
        <v>51.352499999999999</v>
      </c>
      <c r="F271" s="175">
        <v>115.2236</v>
      </c>
      <c r="G271" s="175">
        <v>56.606699999999996</v>
      </c>
      <c r="H271" s="175">
        <v>-25.4528</v>
      </c>
      <c r="I271" s="175">
        <v>3.7109000000000001</v>
      </c>
      <c r="J271" s="175">
        <v>3.198</v>
      </c>
      <c r="K271" s="175">
        <v>6.1710000000000003</v>
      </c>
      <c r="L271" s="175">
        <v>21.901299999999999</v>
      </c>
      <c r="M271" s="175">
        <v>19.878399999999999</v>
      </c>
      <c r="N271" s="175">
        <v>24.153500000000001</v>
      </c>
      <c r="O271" s="175">
        <v>8.3724000000000007</v>
      </c>
      <c r="P271" s="175">
        <v>9.2324999999999999</v>
      </c>
      <c r="Q271" s="175">
        <v>9.7080000000000002</v>
      </c>
      <c r="R271" s="175">
        <v>10.5428</v>
      </c>
      <c r="S271" s="171" t="s">
        <v>2026</v>
      </c>
      <c r="T271" s="174">
        <v>44302</v>
      </c>
      <c r="U271" s="175">
        <v>4048.4108999999999</v>
      </c>
      <c r="V271" s="175">
        <v>66.121200000000002</v>
      </c>
      <c r="W271" s="175">
        <v>-60.410600000000002</v>
      </c>
      <c r="X271" s="175">
        <v>-16.700299999999999</v>
      </c>
      <c r="Y271" s="175">
        <v>19.863700000000001</v>
      </c>
      <c r="Z271" s="175">
        <v>13.969099999999999</v>
      </c>
      <c r="AA271" s="175">
        <v>1.3734999999999999</v>
      </c>
      <c r="AB271" s="175">
        <v>3.0106000000000002</v>
      </c>
      <c r="AC271" s="175">
        <v>2.3624999999999998</v>
      </c>
      <c r="AD271" s="175">
        <v>6.4058000000000002</v>
      </c>
      <c r="AE271" s="175">
        <v>8.6381999999999994</v>
      </c>
      <c r="AF271" s="175">
        <v>7.2378</v>
      </c>
      <c r="AG271" s="175"/>
      <c r="AH271" s="175">
        <v>9.3963999999999999</v>
      </c>
    </row>
    <row r="272" spans="1:34" x14ac:dyDescent="0.3">
      <c r="A272" s="171" t="s">
        <v>1786</v>
      </c>
      <c r="B272" s="171" t="s">
        <v>1671</v>
      </c>
      <c r="C272" s="171">
        <v>100968</v>
      </c>
      <c r="D272" s="174">
        <v>44302</v>
      </c>
      <c r="E272" s="175">
        <v>48.053800000000003</v>
      </c>
      <c r="F272" s="175">
        <v>114.5973</v>
      </c>
      <c r="G272" s="175">
        <v>56.056399999999996</v>
      </c>
      <c r="H272" s="175">
        <v>-25.998799999999999</v>
      </c>
      <c r="I272" s="175">
        <v>3.1566000000000001</v>
      </c>
      <c r="J272" s="175">
        <v>2.6053999999999999</v>
      </c>
      <c r="K272" s="175">
        <v>5.5984999999999996</v>
      </c>
      <c r="L272" s="175">
        <v>21.2485</v>
      </c>
      <c r="M272" s="175">
        <v>19.1875</v>
      </c>
      <c r="N272" s="175">
        <v>23.405999999999999</v>
      </c>
      <c r="O272" s="175">
        <v>7.6275000000000004</v>
      </c>
      <c r="P272" s="175">
        <v>8.3574999999999999</v>
      </c>
      <c r="Q272" s="175">
        <v>8.1312999999999995</v>
      </c>
      <c r="R272" s="175">
        <v>9.8896999999999995</v>
      </c>
      <c r="S272" s="171" t="s">
        <v>2026</v>
      </c>
      <c r="T272" s="174">
        <v>44302</v>
      </c>
      <c r="U272" s="175">
        <v>4048.4108999999999</v>
      </c>
      <c r="V272" s="175">
        <v>66.121200000000002</v>
      </c>
      <c r="W272" s="175">
        <v>-60.410600000000002</v>
      </c>
      <c r="X272" s="175">
        <v>-16.700299999999999</v>
      </c>
      <c r="Y272" s="175">
        <v>19.863700000000001</v>
      </c>
      <c r="Z272" s="175">
        <v>13.969099999999999</v>
      </c>
      <c r="AA272" s="175">
        <v>1.3734999999999999</v>
      </c>
      <c r="AB272" s="175">
        <v>3.0106000000000002</v>
      </c>
      <c r="AC272" s="175">
        <v>2.3624999999999998</v>
      </c>
      <c r="AD272" s="175">
        <v>6.4058000000000002</v>
      </c>
      <c r="AE272" s="175">
        <v>8.6381999999999994</v>
      </c>
      <c r="AF272" s="175">
        <v>7.2378</v>
      </c>
      <c r="AG272" s="175"/>
      <c r="AH272" s="175">
        <v>9.3963999999999999</v>
      </c>
    </row>
    <row r="273" spans="1:34" x14ac:dyDescent="0.3">
      <c r="A273" s="171" t="s">
        <v>1786</v>
      </c>
      <c r="B273" s="171" t="s">
        <v>1672</v>
      </c>
      <c r="C273" s="171">
        <v>112868</v>
      </c>
      <c r="D273" s="174">
        <v>44302</v>
      </c>
      <c r="E273" s="175">
        <v>21.078700000000001</v>
      </c>
      <c r="F273" s="175">
        <v>42.473700000000001</v>
      </c>
      <c r="G273" s="175">
        <v>53.209000000000003</v>
      </c>
      <c r="H273" s="175">
        <v>-8.9148999999999994</v>
      </c>
      <c r="I273" s="175">
        <v>6.5121000000000002</v>
      </c>
      <c r="J273" s="175">
        <v>1.5044999999999999</v>
      </c>
      <c r="K273" s="175">
        <v>3.2881999999999998</v>
      </c>
      <c r="L273" s="175">
        <v>12.095700000000001</v>
      </c>
      <c r="M273" s="175">
        <v>10.0471</v>
      </c>
      <c r="N273" s="175">
        <v>14.7821</v>
      </c>
      <c r="O273" s="175">
        <v>3.2126999999999999</v>
      </c>
      <c r="P273" s="175">
        <v>5.9004000000000003</v>
      </c>
      <c r="Q273" s="175">
        <v>6.9389000000000003</v>
      </c>
      <c r="R273" s="175">
        <v>3.6764999999999999</v>
      </c>
      <c r="S273" s="171"/>
      <c r="T273" s="174"/>
      <c r="U273" s="175"/>
      <c r="V273" s="175"/>
      <c r="W273" s="175"/>
      <c r="X273" s="175"/>
      <c r="Y273" s="175"/>
      <c r="Z273" s="175"/>
      <c r="AA273" s="175"/>
      <c r="AB273" s="175"/>
      <c r="AC273" s="175"/>
      <c r="AD273" s="175"/>
      <c r="AE273" s="175"/>
      <c r="AF273" s="175"/>
      <c r="AG273" s="175"/>
      <c r="AH273" s="175"/>
    </row>
    <row r="274" spans="1:34" x14ac:dyDescent="0.3">
      <c r="A274" s="171" t="s">
        <v>1786</v>
      </c>
      <c r="B274" s="171" t="s">
        <v>1648</v>
      </c>
      <c r="C274" s="171">
        <v>119635</v>
      </c>
      <c r="D274" s="174">
        <v>44302</v>
      </c>
      <c r="E274" s="175">
        <v>22.337800000000001</v>
      </c>
      <c r="F274" s="175">
        <v>43.188699999999997</v>
      </c>
      <c r="G274" s="175">
        <v>54.035899999999998</v>
      </c>
      <c r="H274" s="175">
        <v>-8.0874000000000006</v>
      </c>
      <c r="I274" s="175">
        <v>7.3562000000000003</v>
      </c>
      <c r="J274" s="175">
        <v>2.0011000000000001</v>
      </c>
      <c r="K274" s="175">
        <v>3.7772999999999999</v>
      </c>
      <c r="L274" s="175">
        <v>12.697800000000001</v>
      </c>
      <c r="M274" s="175">
        <v>10.754</v>
      </c>
      <c r="N274" s="175">
        <v>15.5388</v>
      </c>
      <c r="O274" s="175">
        <v>4.2122999999999999</v>
      </c>
      <c r="P274" s="175">
        <v>6.9132999999999996</v>
      </c>
      <c r="Q274" s="175">
        <v>7.8129</v>
      </c>
      <c r="R274" s="175">
        <v>4.4768999999999997</v>
      </c>
      <c r="S274" s="171"/>
      <c r="T274" s="174"/>
      <c r="U274" s="175"/>
      <c r="V274" s="175"/>
      <c r="W274" s="175"/>
      <c r="X274" s="175"/>
      <c r="Y274" s="175"/>
      <c r="Z274" s="175"/>
      <c r="AA274" s="175"/>
      <c r="AB274" s="175"/>
      <c r="AC274" s="175"/>
      <c r="AD274" s="175"/>
      <c r="AE274" s="175"/>
      <c r="AF274" s="175"/>
      <c r="AG274" s="175"/>
      <c r="AH274" s="175"/>
    </row>
    <row r="275" spans="1:34" x14ac:dyDescent="0.3">
      <c r="A275" s="171" t="s">
        <v>1786</v>
      </c>
      <c r="B275" s="171" t="s">
        <v>1649</v>
      </c>
      <c r="C275" s="171">
        <v>148106</v>
      </c>
      <c r="D275" s="174">
        <v>44302</v>
      </c>
      <c r="E275" s="175">
        <v>0.9526</v>
      </c>
      <c r="F275" s="175">
        <v>11.4985</v>
      </c>
      <c r="G275" s="175">
        <v>11.509399999999999</v>
      </c>
      <c r="H275" s="175">
        <v>10.970499999999999</v>
      </c>
      <c r="I275" s="175">
        <v>11.311199999999999</v>
      </c>
      <c r="J275" s="175">
        <v>11.2302</v>
      </c>
      <c r="K275" s="175">
        <v>-88.4512</v>
      </c>
      <c r="L275" s="175">
        <v>-40.947600000000001</v>
      </c>
      <c r="M275" s="175">
        <v>-24.900400000000001</v>
      </c>
      <c r="N275" s="175">
        <v>-16.912299999999998</v>
      </c>
      <c r="O275" s="175"/>
      <c r="P275" s="175"/>
      <c r="Q275" s="175">
        <v>-13.704700000000001</v>
      </c>
      <c r="R275" s="175"/>
      <c r="S275" s="171"/>
      <c r="T275" s="174"/>
      <c r="U275" s="175"/>
      <c r="V275" s="175"/>
      <c r="W275" s="175"/>
      <c r="X275" s="175"/>
      <c r="Y275" s="175"/>
      <c r="Z275" s="175"/>
      <c r="AA275" s="175"/>
      <c r="AB275" s="175"/>
      <c r="AC275" s="175"/>
      <c r="AD275" s="175"/>
      <c r="AE275" s="175"/>
      <c r="AF275" s="175"/>
      <c r="AG275" s="175"/>
      <c r="AH275" s="175"/>
    </row>
    <row r="276" spans="1:34" x14ac:dyDescent="0.3">
      <c r="A276" s="171" t="s">
        <v>1786</v>
      </c>
      <c r="B276" s="171" t="s">
        <v>1673</v>
      </c>
      <c r="C276" s="171">
        <v>148105</v>
      </c>
      <c r="D276" s="174">
        <v>44302</v>
      </c>
      <c r="E276" s="175">
        <v>0.90739999999999998</v>
      </c>
      <c r="F276" s="175">
        <v>12.071400000000001</v>
      </c>
      <c r="G276" s="175">
        <v>11.0753</v>
      </c>
      <c r="H276" s="175">
        <v>11.5182</v>
      </c>
      <c r="I276" s="175">
        <v>11.3696</v>
      </c>
      <c r="J276" s="175">
        <v>11.398199999999999</v>
      </c>
      <c r="K276" s="175">
        <v>-89.171300000000002</v>
      </c>
      <c r="L276" s="175">
        <v>-41.324199999999998</v>
      </c>
      <c r="M276" s="175">
        <v>-25.151399999999999</v>
      </c>
      <c r="N276" s="175">
        <v>-17.1097</v>
      </c>
      <c r="O276" s="175"/>
      <c r="P276" s="175"/>
      <c r="Q276" s="175">
        <v>-13.8796</v>
      </c>
      <c r="R276" s="175"/>
      <c r="S276" s="171"/>
      <c r="T276" s="174"/>
      <c r="U276" s="175"/>
      <c r="V276" s="175"/>
      <c r="W276" s="175"/>
      <c r="X276" s="175"/>
      <c r="Y276" s="175"/>
      <c r="Z276" s="175"/>
      <c r="AA276" s="175"/>
      <c r="AB276" s="175"/>
      <c r="AC276" s="175"/>
      <c r="AD276" s="175"/>
      <c r="AE276" s="175"/>
      <c r="AF276" s="175"/>
      <c r="AG276" s="175"/>
      <c r="AH276" s="175"/>
    </row>
    <row r="277" spans="1:34" x14ac:dyDescent="0.3">
      <c r="A277" s="171" t="s">
        <v>1786</v>
      </c>
      <c r="B277" s="171" t="s">
        <v>1650</v>
      </c>
      <c r="C277" s="171">
        <v>120779</v>
      </c>
      <c r="D277" s="174">
        <v>44302</v>
      </c>
      <c r="E277" s="175">
        <v>48.922499999999999</v>
      </c>
      <c r="F277" s="175">
        <v>78.132000000000005</v>
      </c>
      <c r="G277" s="175">
        <v>17.2483</v>
      </c>
      <c r="H277" s="175">
        <v>-32.927300000000002</v>
      </c>
      <c r="I277" s="175">
        <v>4.8879000000000001</v>
      </c>
      <c r="J277" s="175">
        <v>4.8841000000000001</v>
      </c>
      <c r="K277" s="175">
        <v>2.8370000000000002</v>
      </c>
      <c r="L277" s="175">
        <v>19.231200000000001</v>
      </c>
      <c r="M277" s="175">
        <v>19.1843</v>
      </c>
      <c r="N277" s="175">
        <v>23.634399999999999</v>
      </c>
      <c r="O277" s="175">
        <v>5.9774000000000003</v>
      </c>
      <c r="P277" s="175">
        <v>8.0676000000000005</v>
      </c>
      <c r="Q277" s="175">
        <v>9.4517000000000007</v>
      </c>
      <c r="R277" s="175">
        <v>6.2744999999999997</v>
      </c>
      <c r="S277" s="171"/>
      <c r="T277" s="174"/>
      <c r="U277" s="175"/>
      <c r="V277" s="175"/>
      <c r="W277" s="175"/>
      <c r="X277" s="175"/>
      <c r="Y277" s="175"/>
      <c r="Z277" s="175"/>
      <c r="AA277" s="175"/>
      <c r="AB277" s="175"/>
      <c r="AC277" s="175"/>
      <c r="AD277" s="175"/>
      <c r="AE277" s="175"/>
      <c r="AF277" s="175"/>
      <c r="AG277" s="175"/>
      <c r="AH277" s="175"/>
    </row>
    <row r="278" spans="1:34" x14ac:dyDescent="0.3">
      <c r="A278" s="171" t="s">
        <v>1786</v>
      </c>
      <c r="B278" s="171" t="s">
        <v>1674</v>
      </c>
      <c r="C278" s="171">
        <v>102535</v>
      </c>
      <c r="D278" s="174">
        <v>44302</v>
      </c>
      <c r="E278" s="175">
        <v>46.361400000000003</v>
      </c>
      <c r="F278" s="175">
        <v>77.555300000000003</v>
      </c>
      <c r="G278" s="175">
        <v>16.642199999999999</v>
      </c>
      <c r="H278" s="175">
        <v>-33.535299999999999</v>
      </c>
      <c r="I278" s="175">
        <v>4.2691999999999997</v>
      </c>
      <c r="J278" s="175">
        <v>4.2617000000000003</v>
      </c>
      <c r="K278" s="175">
        <v>2.2130999999999998</v>
      </c>
      <c r="L278" s="175">
        <v>18.548100000000002</v>
      </c>
      <c r="M278" s="175">
        <v>18.465699999999998</v>
      </c>
      <c r="N278" s="175">
        <v>22.847100000000001</v>
      </c>
      <c r="O278" s="175">
        <v>5.2797000000000001</v>
      </c>
      <c r="P278" s="175">
        <v>7.3384999999999998</v>
      </c>
      <c r="Q278" s="175">
        <v>9.2461000000000002</v>
      </c>
      <c r="R278" s="175">
        <v>5.5797999999999996</v>
      </c>
      <c r="S278" s="171"/>
      <c r="T278" s="174"/>
      <c r="U278" s="175"/>
      <c r="V278" s="175"/>
      <c r="W278" s="175"/>
      <c r="X278" s="175"/>
      <c r="Y278" s="175"/>
      <c r="Z278" s="175"/>
      <c r="AA278" s="175"/>
      <c r="AB278" s="175"/>
      <c r="AC278" s="175"/>
      <c r="AD278" s="175"/>
      <c r="AE278" s="175"/>
      <c r="AF278" s="175"/>
      <c r="AG278" s="175"/>
      <c r="AH278" s="175"/>
    </row>
    <row r="279" spans="1:34" x14ac:dyDescent="0.3">
      <c r="A279" s="176" t="s">
        <v>27</v>
      </c>
      <c r="B279" s="171"/>
      <c r="C279" s="171"/>
      <c r="D279" s="171"/>
      <c r="E279" s="171"/>
      <c r="F279" s="177">
        <v>37.264962222222216</v>
      </c>
      <c r="G279" s="177">
        <v>31.077339999999992</v>
      </c>
      <c r="H279" s="177">
        <v>-21.244742222222222</v>
      </c>
      <c r="I279" s="177">
        <v>1.3920400000000002</v>
      </c>
      <c r="J279" s="177">
        <v>1.8322266666666671</v>
      </c>
      <c r="K279" s="177">
        <v>-0.42919111111111163</v>
      </c>
      <c r="L279" s="177">
        <v>12.449973333333334</v>
      </c>
      <c r="M279" s="177">
        <v>12.390764444444443</v>
      </c>
      <c r="N279" s="177">
        <v>16.234513333333339</v>
      </c>
      <c r="O279" s="177">
        <v>6.5781837209302312</v>
      </c>
      <c r="P279" s="177">
        <v>7.9396139534883732</v>
      </c>
      <c r="Q279" s="177">
        <v>7.7368711111111113</v>
      </c>
      <c r="R279" s="177">
        <v>7.704311627906975</v>
      </c>
      <c r="S279" s="171"/>
      <c r="T279" s="171"/>
      <c r="U279" s="177">
        <v>4564.5056249999998</v>
      </c>
      <c r="V279" s="177">
        <v>45.248849999999997</v>
      </c>
      <c r="W279" s="177">
        <v>-44.437224999999998</v>
      </c>
      <c r="X279" s="177">
        <v>-11.869450000000001</v>
      </c>
      <c r="Y279" s="177">
        <v>15.881799999999998</v>
      </c>
      <c r="Z279" s="177">
        <v>11.479849999999999</v>
      </c>
      <c r="AA279" s="177">
        <v>2.0774249999999999</v>
      </c>
      <c r="AB279" s="177">
        <v>3.1521500000000002</v>
      </c>
      <c r="AC279" s="177">
        <v>2.6452</v>
      </c>
      <c r="AD279" s="177">
        <v>5.9048999999999996</v>
      </c>
      <c r="AE279" s="177">
        <v>8.0924250000000004</v>
      </c>
      <c r="AF279" s="177">
        <v>7.040049999999999</v>
      </c>
      <c r="AG279" s="177" t="e">
        <v>#DIV/0!</v>
      </c>
      <c r="AH279" s="177">
        <v>8.5533749999999991</v>
      </c>
    </row>
    <row r="280" spans="1:34" x14ac:dyDescent="0.3">
      <c r="A280" s="176" t="s">
        <v>408</v>
      </c>
      <c r="B280" s="171"/>
      <c r="C280" s="171"/>
      <c r="D280" s="171"/>
      <c r="E280" s="171"/>
      <c r="F280" s="177">
        <v>41.711100000000002</v>
      </c>
      <c r="G280" s="177">
        <v>31.330400000000001</v>
      </c>
      <c r="H280" s="177">
        <v>-23.881699999999999</v>
      </c>
      <c r="I280" s="177">
        <v>3.0745</v>
      </c>
      <c r="J280" s="177">
        <v>1.5509999999999999</v>
      </c>
      <c r="K280" s="177">
        <v>3.6888000000000001</v>
      </c>
      <c r="L280" s="177">
        <v>13.2928</v>
      </c>
      <c r="M280" s="177">
        <v>13.392799999999999</v>
      </c>
      <c r="N280" s="177">
        <v>15.7095</v>
      </c>
      <c r="O280" s="177">
        <v>6.9770000000000003</v>
      </c>
      <c r="P280" s="177">
        <v>8.0676000000000005</v>
      </c>
      <c r="Q280" s="177">
        <v>8.7236999999999991</v>
      </c>
      <c r="R280" s="177">
        <v>8.1755999999999993</v>
      </c>
      <c r="S280" s="171"/>
      <c r="T280" s="171"/>
      <c r="U280" s="177">
        <v>4048.4108999999999</v>
      </c>
      <c r="V280" s="177">
        <v>66.121200000000002</v>
      </c>
      <c r="W280" s="177">
        <v>-60.410600000000002</v>
      </c>
      <c r="X280" s="177">
        <v>-16.700299999999999</v>
      </c>
      <c r="Y280" s="177">
        <v>19.863700000000001</v>
      </c>
      <c r="Z280" s="177">
        <v>13.969099999999999</v>
      </c>
      <c r="AA280" s="177">
        <v>1.3734999999999999</v>
      </c>
      <c r="AB280" s="177">
        <v>3.0106000000000002</v>
      </c>
      <c r="AC280" s="177">
        <v>2.3624999999999998</v>
      </c>
      <c r="AD280" s="177">
        <v>6.4058000000000002</v>
      </c>
      <c r="AE280" s="177">
        <v>8.6381999999999994</v>
      </c>
      <c r="AF280" s="177">
        <v>7.2378</v>
      </c>
      <c r="AG280" s="177" t="e">
        <v>#NUM!</v>
      </c>
      <c r="AH280" s="177">
        <v>9.3963999999999999</v>
      </c>
    </row>
    <row r="281" spans="1:34" x14ac:dyDescent="0.3">
      <c r="A281" s="119"/>
      <c r="B281" s="119"/>
      <c r="C281" s="119"/>
      <c r="D281" s="121"/>
      <c r="E281" s="122"/>
      <c r="F281" s="122"/>
      <c r="G281" s="122"/>
      <c r="H281" s="122"/>
      <c r="I281" s="122"/>
      <c r="J281" s="122"/>
      <c r="K281" s="122"/>
      <c r="L281" s="122"/>
      <c r="M281" s="122"/>
      <c r="N281" s="122"/>
      <c r="O281" s="122"/>
      <c r="P281" s="122"/>
      <c r="Q281" s="122"/>
      <c r="R281" s="122"/>
      <c r="S281" s="119"/>
      <c r="T281" s="119"/>
      <c r="U281" s="119"/>
      <c r="V281" s="119"/>
      <c r="W281" s="119"/>
      <c r="X281" s="119"/>
      <c r="Y281" s="119"/>
      <c r="Z281" s="119"/>
      <c r="AA281" s="119"/>
      <c r="AB281" s="119"/>
      <c r="AC281" s="119"/>
      <c r="AD281" s="119"/>
      <c r="AE281" s="119"/>
      <c r="AF281" s="119"/>
      <c r="AG281" s="119"/>
      <c r="AH281" s="119"/>
    </row>
    <row r="282" spans="1:34" x14ac:dyDescent="0.3">
      <c r="A282" s="173" t="s">
        <v>605</v>
      </c>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row>
    <row r="283" spans="1:34" x14ac:dyDescent="0.3">
      <c r="A283" s="171" t="s">
        <v>606</v>
      </c>
      <c r="B283" s="171" t="s">
        <v>607</v>
      </c>
      <c r="C283" s="171">
        <v>105460</v>
      </c>
      <c r="D283" s="174">
        <v>44302</v>
      </c>
      <c r="E283" s="175">
        <v>61.99</v>
      </c>
      <c r="F283" s="175">
        <v>0.33989999999999998</v>
      </c>
      <c r="G283" s="175">
        <v>0.40489999999999998</v>
      </c>
      <c r="H283" s="175">
        <v>-2.5621</v>
      </c>
      <c r="I283" s="175">
        <v>-3.2010999999999998</v>
      </c>
      <c r="J283" s="175">
        <v>-3.8169</v>
      </c>
      <c r="K283" s="175">
        <v>-0.36969999999999997</v>
      </c>
      <c r="L283" s="175">
        <v>24.378</v>
      </c>
      <c r="M283" s="175">
        <v>33.426600000000001</v>
      </c>
      <c r="N283" s="175">
        <v>59.111899999999999</v>
      </c>
      <c r="O283" s="175">
        <v>9.4022000000000006</v>
      </c>
      <c r="P283" s="175">
        <v>15.3559</v>
      </c>
      <c r="Q283" s="175">
        <v>13.8924</v>
      </c>
      <c r="R283" s="175">
        <v>12.908300000000001</v>
      </c>
      <c r="S283" s="171"/>
      <c r="T283" s="174"/>
      <c r="U283" s="175"/>
      <c r="V283" s="175"/>
      <c r="W283" s="175"/>
      <c r="X283" s="175"/>
      <c r="Y283" s="175"/>
      <c r="Z283" s="175"/>
      <c r="AA283" s="175"/>
      <c r="AB283" s="175"/>
      <c r="AC283" s="175"/>
      <c r="AD283" s="175"/>
      <c r="AE283" s="175"/>
      <c r="AF283" s="175"/>
      <c r="AG283" s="175"/>
      <c r="AH283" s="175"/>
    </row>
    <row r="284" spans="1:34" x14ac:dyDescent="0.3">
      <c r="A284" s="171" t="s">
        <v>606</v>
      </c>
      <c r="B284" s="171" t="s">
        <v>608</v>
      </c>
      <c r="C284" s="171">
        <v>120348</v>
      </c>
      <c r="D284" s="174">
        <v>44302</v>
      </c>
      <c r="E284" s="175">
        <v>69.08</v>
      </c>
      <c r="F284" s="175">
        <v>0.34860000000000002</v>
      </c>
      <c r="G284" s="175">
        <v>0.40699999999999997</v>
      </c>
      <c r="H284" s="175">
        <v>-2.5394999999999999</v>
      </c>
      <c r="I284" s="175">
        <v>-3.1408</v>
      </c>
      <c r="J284" s="175">
        <v>-3.7078000000000002</v>
      </c>
      <c r="K284" s="175">
        <v>-4.3400000000000001E-2</v>
      </c>
      <c r="L284" s="175">
        <v>25.190300000000001</v>
      </c>
      <c r="M284" s="175">
        <v>34.737699999999997</v>
      </c>
      <c r="N284" s="175">
        <v>61.138300000000001</v>
      </c>
      <c r="O284" s="175">
        <v>10.6988</v>
      </c>
      <c r="P284" s="175">
        <v>16.973299999999998</v>
      </c>
      <c r="Q284" s="175">
        <v>18.022400000000001</v>
      </c>
      <c r="R284" s="175">
        <v>14.2318</v>
      </c>
      <c r="S284" s="171"/>
      <c r="T284" s="174"/>
      <c r="U284" s="175"/>
      <c r="V284" s="175"/>
      <c r="W284" s="175"/>
      <c r="X284" s="175"/>
      <c r="Y284" s="175"/>
      <c r="Z284" s="175"/>
      <c r="AA284" s="175"/>
      <c r="AB284" s="175"/>
      <c r="AC284" s="175"/>
      <c r="AD284" s="175"/>
      <c r="AE284" s="175"/>
      <c r="AF284" s="175"/>
      <c r="AG284" s="175"/>
      <c r="AH284" s="175"/>
    </row>
    <row r="285" spans="1:34" x14ac:dyDescent="0.3">
      <c r="A285" s="171" t="s">
        <v>606</v>
      </c>
      <c r="B285" s="171" t="s">
        <v>609</v>
      </c>
      <c r="C285" s="171">
        <v>103040</v>
      </c>
      <c r="D285" s="174">
        <v>44302</v>
      </c>
      <c r="E285" s="175">
        <v>68.914000000000001</v>
      </c>
      <c r="F285" s="175">
        <v>0.44890000000000002</v>
      </c>
      <c r="G285" s="175">
        <v>0.70289999999999997</v>
      </c>
      <c r="H285" s="175">
        <v>-2.1858</v>
      </c>
      <c r="I285" s="175">
        <v>-2.4889000000000001</v>
      </c>
      <c r="J285" s="175">
        <v>-2.6941000000000002</v>
      </c>
      <c r="K285" s="175">
        <v>4.1264000000000003</v>
      </c>
      <c r="L285" s="175">
        <v>27.687100000000001</v>
      </c>
      <c r="M285" s="175">
        <v>39.7425</v>
      </c>
      <c r="N285" s="175">
        <v>64.645499999999998</v>
      </c>
      <c r="O285" s="175">
        <v>11.6653</v>
      </c>
      <c r="P285" s="175">
        <v>15.574</v>
      </c>
      <c r="Q285" s="175">
        <v>13.0547</v>
      </c>
      <c r="R285" s="175">
        <v>13.7624</v>
      </c>
      <c r="S285" s="171"/>
      <c r="T285" s="174"/>
      <c r="U285" s="175"/>
      <c r="V285" s="175"/>
      <c r="W285" s="175"/>
      <c r="X285" s="175"/>
      <c r="Y285" s="175"/>
      <c r="Z285" s="175"/>
      <c r="AA285" s="175"/>
      <c r="AB285" s="175"/>
      <c r="AC285" s="175"/>
      <c r="AD285" s="175"/>
      <c r="AE285" s="175"/>
      <c r="AF285" s="175"/>
      <c r="AG285" s="175"/>
      <c r="AH285" s="175"/>
    </row>
    <row r="286" spans="1:34" x14ac:dyDescent="0.3">
      <c r="A286" s="171" t="s">
        <v>606</v>
      </c>
      <c r="B286" s="171" t="s">
        <v>610</v>
      </c>
      <c r="C286" s="171">
        <v>119769</v>
      </c>
      <c r="D286" s="174">
        <v>44302</v>
      </c>
      <c r="E286" s="175">
        <v>76.727999999999994</v>
      </c>
      <c r="F286" s="175">
        <v>0.45300000000000001</v>
      </c>
      <c r="G286" s="175">
        <v>0.7127</v>
      </c>
      <c r="H286" s="175">
        <v>-2.1614</v>
      </c>
      <c r="I286" s="175">
        <v>-2.4363000000000001</v>
      </c>
      <c r="J286" s="175">
        <v>-2.5836999999999999</v>
      </c>
      <c r="K286" s="175">
        <v>4.4729000000000001</v>
      </c>
      <c r="L286" s="175">
        <v>28.535499999999999</v>
      </c>
      <c r="M286" s="175">
        <v>41.150500000000001</v>
      </c>
      <c r="N286" s="175">
        <v>66.868899999999996</v>
      </c>
      <c r="O286" s="175">
        <v>13.166499999999999</v>
      </c>
      <c r="P286" s="175">
        <v>17.2545</v>
      </c>
      <c r="Q286" s="175">
        <v>15.3734</v>
      </c>
      <c r="R286" s="175">
        <v>15.343299999999999</v>
      </c>
      <c r="S286" s="171"/>
      <c r="T286" s="174"/>
      <c r="U286" s="175"/>
      <c r="V286" s="175"/>
      <c r="W286" s="175"/>
      <c r="X286" s="175"/>
      <c r="Y286" s="175"/>
      <c r="Z286" s="175"/>
      <c r="AA286" s="175"/>
      <c r="AB286" s="175"/>
      <c r="AC286" s="175"/>
      <c r="AD286" s="175"/>
      <c r="AE286" s="175"/>
      <c r="AF286" s="175"/>
      <c r="AG286" s="175"/>
      <c r="AH286" s="175"/>
    </row>
    <row r="287" spans="1:34" x14ac:dyDescent="0.3">
      <c r="A287" s="171" t="s">
        <v>606</v>
      </c>
      <c r="B287" s="171" t="s">
        <v>1878</v>
      </c>
      <c r="C287" s="171">
        <v>119835</v>
      </c>
      <c r="D287" s="174">
        <v>44302</v>
      </c>
      <c r="E287" s="175">
        <v>159.523</v>
      </c>
      <c r="F287" s="175">
        <v>0.2475</v>
      </c>
      <c r="G287" s="175">
        <v>0.32379999999999998</v>
      </c>
      <c r="H287" s="175">
        <v>-2.4428000000000001</v>
      </c>
      <c r="I287" s="175">
        <v>-2.3677999999999999</v>
      </c>
      <c r="J287" s="175">
        <v>-3.5364</v>
      </c>
      <c r="K287" s="175">
        <v>6.7694999999999999</v>
      </c>
      <c r="L287" s="175">
        <v>43.558700000000002</v>
      </c>
      <c r="M287" s="175">
        <v>60.8354</v>
      </c>
      <c r="N287" s="175">
        <v>89.625</v>
      </c>
      <c r="O287" s="175">
        <v>9.3978999999999999</v>
      </c>
      <c r="P287" s="175">
        <v>13.332100000000001</v>
      </c>
      <c r="Q287" s="175">
        <v>12.7218</v>
      </c>
      <c r="R287" s="175">
        <v>16.171700000000001</v>
      </c>
      <c r="S287" s="171"/>
      <c r="T287" s="174"/>
      <c r="U287" s="175"/>
      <c r="V287" s="175"/>
      <c r="W287" s="175"/>
      <c r="X287" s="175"/>
      <c r="Y287" s="175"/>
      <c r="Z287" s="175"/>
      <c r="AA287" s="175"/>
      <c r="AB287" s="175"/>
      <c r="AC287" s="175"/>
      <c r="AD287" s="175"/>
      <c r="AE287" s="175"/>
      <c r="AF287" s="175"/>
      <c r="AG287" s="175"/>
      <c r="AH287" s="175"/>
    </row>
    <row r="288" spans="1:34" x14ac:dyDescent="0.3">
      <c r="A288" s="171" t="s">
        <v>606</v>
      </c>
      <c r="B288" s="171" t="s">
        <v>2000</v>
      </c>
      <c r="C288" s="171">
        <v>119724</v>
      </c>
      <c r="D288" s="174">
        <v>44302</v>
      </c>
      <c r="E288" s="175">
        <v>46.696958090968103</v>
      </c>
      <c r="F288" s="175">
        <v>0.24740000000000001</v>
      </c>
      <c r="G288" s="175">
        <v>0.32390000000000002</v>
      </c>
      <c r="H288" s="175">
        <v>-2.4426999999999999</v>
      </c>
      <c r="I288" s="175">
        <v>-2.3677999999999999</v>
      </c>
      <c r="J288" s="175">
        <v>-3.5362</v>
      </c>
      <c r="K288" s="175">
        <v>6.7708000000000004</v>
      </c>
      <c r="L288" s="175">
        <v>43.57</v>
      </c>
      <c r="M288" s="175">
        <v>60.845100000000002</v>
      </c>
      <c r="N288" s="175">
        <v>89.633300000000006</v>
      </c>
      <c r="O288" s="175">
        <v>9.3996999999999993</v>
      </c>
      <c r="P288" s="175">
        <v>13.358000000000001</v>
      </c>
      <c r="Q288" s="175">
        <v>12.7354</v>
      </c>
      <c r="R288" s="175">
        <v>16.172000000000001</v>
      </c>
      <c r="S288" s="171"/>
      <c r="T288" s="174"/>
      <c r="U288" s="175"/>
      <c r="V288" s="175"/>
      <c r="W288" s="175"/>
      <c r="X288" s="175"/>
      <c r="Y288" s="175"/>
      <c r="Z288" s="175"/>
      <c r="AA288" s="175"/>
      <c r="AB288" s="175"/>
      <c r="AC288" s="175"/>
      <c r="AD288" s="175"/>
      <c r="AE288" s="175"/>
      <c r="AF288" s="175"/>
      <c r="AG288" s="175"/>
      <c r="AH288" s="175"/>
    </row>
    <row r="289" spans="1:34" x14ac:dyDescent="0.3">
      <c r="A289" s="171" t="s">
        <v>606</v>
      </c>
      <c r="B289" s="171" t="s">
        <v>1879</v>
      </c>
      <c r="C289" s="171">
        <v>102414</v>
      </c>
      <c r="D289" s="174">
        <v>44302</v>
      </c>
      <c r="E289" s="175">
        <v>383.38888811333101</v>
      </c>
      <c r="F289" s="175">
        <v>0.24590000000000001</v>
      </c>
      <c r="G289" s="175">
        <v>0.31869999999999998</v>
      </c>
      <c r="H289" s="175">
        <v>-2.4544000000000001</v>
      </c>
      <c r="I289" s="175">
        <v>-2.3925999999999998</v>
      </c>
      <c r="J289" s="175">
        <v>-3.5878999999999999</v>
      </c>
      <c r="K289" s="175">
        <v>6.5967000000000002</v>
      </c>
      <c r="L289" s="175">
        <v>43.112499999999997</v>
      </c>
      <c r="M289" s="175">
        <v>60.090899999999998</v>
      </c>
      <c r="N289" s="175">
        <v>88.465000000000003</v>
      </c>
      <c r="O289" s="175">
        <v>8.6986000000000008</v>
      </c>
      <c r="P289" s="175">
        <v>12.6197</v>
      </c>
      <c r="Q289" s="175">
        <v>17.720600000000001</v>
      </c>
      <c r="R289" s="175">
        <v>15.4961</v>
      </c>
      <c r="S289" s="171"/>
      <c r="T289" s="174"/>
      <c r="U289" s="175"/>
      <c r="V289" s="175"/>
      <c r="W289" s="175"/>
      <c r="X289" s="175"/>
      <c r="Y289" s="175"/>
      <c r="Z289" s="175"/>
      <c r="AA289" s="175"/>
      <c r="AB289" s="175"/>
      <c r="AC289" s="175"/>
      <c r="AD289" s="175"/>
      <c r="AE289" s="175"/>
      <c r="AF289" s="175"/>
      <c r="AG289" s="175"/>
      <c r="AH289" s="175"/>
    </row>
    <row r="290" spans="1:34" x14ac:dyDescent="0.3">
      <c r="A290" s="171" t="s">
        <v>606</v>
      </c>
      <c r="B290" s="171" t="s">
        <v>2001</v>
      </c>
      <c r="C290" s="171">
        <v>100915</v>
      </c>
      <c r="D290" s="174">
        <v>44302</v>
      </c>
      <c r="E290" s="175">
        <v>386.1065472656</v>
      </c>
      <c r="F290" s="175">
        <v>0.24610000000000001</v>
      </c>
      <c r="G290" s="175">
        <v>0.31879999999999997</v>
      </c>
      <c r="H290" s="175">
        <v>-2.4542000000000002</v>
      </c>
      <c r="I290" s="175">
        <v>-2.3921999999999999</v>
      </c>
      <c r="J290" s="175">
        <v>-3.5878999999999999</v>
      </c>
      <c r="K290" s="175">
        <v>6.5982000000000003</v>
      </c>
      <c r="L290" s="175">
        <v>43.115000000000002</v>
      </c>
      <c r="M290" s="175">
        <v>60.0929</v>
      </c>
      <c r="N290" s="175">
        <v>88.467600000000004</v>
      </c>
      <c r="O290" s="175">
        <v>8.6998999999999995</v>
      </c>
      <c r="P290" s="175">
        <v>12.6205</v>
      </c>
      <c r="Q290" s="175">
        <v>18.248000000000001</v>
      </c>
      <c r="R290" s="175">
        <v>15.498100000000001</v>
      </c>
      <c r="S290" s="171"/>
      <c r="T290" s="174"/>
      <c r="U290" s="175"/>
      <c r="V290" s="175"/>
      <c r="W290" s="175"/>
      <c r="X290" s="175"/>
      <c r="Y290" s="175"/>
      <c r="Z290" s="175"/>
      <c r="AA290" s="175"/>
      <c r="AB290" s="175"/>
      <c r="AC290" s="175"/>
      <c r="AD290" s="175"/>
      <c r="AE290" s="175"/>
      <c r="AF290" s="175"/>
      <c r="AG290" s="175"/>
      <c r="AH290" s="175"/>
    </row>
    <row r="291" spans="1:34" x14ac:dyDescent="0.3">
      <c r="A291" s="176" t="s">
        <v>27</v>
      </c>
      <c r="B291" s="171"/>
      <c r="C291" s="171"/>
      <c r="D291" s="171"/>
      <c r="E291" s="171"/>
      <c r="F291" s="177">
        <v>0.32216250000000002</v>
      </c>
      <c r="G291" s="177">
        <v>0.43908750000000002</v>
      </c>
      <c r="H291" s="177">
        <v>-2.4053625000000003</v>
      </c>
      <c r="I291" s="177">
        <v>-2.5984374999999997</v>
      </c>
      <c r="J291" s="177">
        <v>-3.3813625000000003</v>
      </c>
      <c r="K291" s="177">
        <v>4.3651749999999998</v>
      </c>
      <c r="L291" s="177">
        <v>34.893387500000003</v>
      </c>
      <c r="M291" s="177">
        <v>48.865199999999994</v>
      </c>
      <c r="N291" s="177">
        <v>75.994437500000004</v>
      </c>
      <c r="O291" s="177">
        <v>10.1411125</v>
      </c>
      <c r="P291" s="177">
        <v>14.635999999999999</v>
      </c>
      <c r="Q291" s="177">
        <v>15.221087500000001</v>
      </c>
      <c r="R291" s="177">
        <v>14.947962499999999</v>
      </c>
      <c r="S291" s="171"/>
      <c r="T291" s="171"/>
      <c r="U291" s="177" t="e">
        <v>#DIV/0!</v>
      </c>
      <c r="V291" s="177" t="e">
        <v>#DIV/0!</v>
      </c>
      <c r="W291" s="177" t="e">
        <v>#DIV/0!</v>
      </c>
      <c r="X291" s="177" t="e">
        <v>#DIV/0!</v>
      </c>
      <c r="Y291" s="177" t="e">
        <v>#DIV/0!</v>
      </c>
      <c r="Z291" s="177" t="e">
        <v>#DIV/0!</v>
      </c>
      <c r="AA291" s="177" t="e">
        <v>#DIV/0!</v>
      </c>
      <c r="AB291" s="177" t="e">
        <v>#DIV/0!</v>
      </c>
      <c r="AC291" s="177" t="e">
        <v>#DIV/0!</v>
      </c>
      <c r="AD291" s="177" t="e">
        <v>#DIV/0!</v>
      </c>
      <c r="AE291" s="177" t="e">
        <v>#DIV/0!</v>
      </c>
      <c r="AF291" s="177" t="e">
        <v>#DIV/0!</v>
      </c>
      <c r="AG291" s="177" t="e">
        <v>#DIV/0!</v>
      </c>
      <c r="AH291" s="177" t="e">
        <v>#DIV/0!</v>
      </c>
    </row>
    <row r="292" spans="1:34" x14ac:dyDescent="0.3">
      <c r="A292" s="176" t="s">
        <v>408</v>
      </c>
      <c r="B292" s="171"/>
      <c r="C292" s="171"/>
      <c r="D292" s="171"/>
      <c r="E292" s="171"/>
      <c r="F292" s="177">
        <v>0.29369999999999996</v>
      </c>
      <c r="G292" s="177">
        <v>0.3644</v>
      </c>
      <c r="H292" s="177">
        <v>-2.4485000000000001</v>
      </c>
      <c r="I292" s="177">
        <v>-2.41445</v>
      </c>
      <c r="J292" s="177">
        <v>-3.5621499999999999</v>
      </c>
      <c r="K292" s="177">
        <v>5.5348000000000006</v>
      </c>
      <c r="L292" s="177">
        <v>35.823999999999998</v>
      </c>
      <c r="M292" s="177">
        <v>50.620699999999999</v>
      </c>
      <c r="N292" s="177">
        <v>77.66695</v>
      </c>
      <c r="O292" s="177">
        <v>9.4009499999999999</v>
      </c>
      <c r="P292" s="177">
        <v>14.356950000000001</v>
      </c>
      <c r="Q292" s="177">
        <v>14.632899999999999</v>
      </c>
      <c r="R292" s="177">
        <v>15.419699999999999</v>
      </c>
      <c r="S292" s="171"/>
      <c r="T292" s="171"/>
      <c r="U292" s="177" t="e">
        <v>#NUM!</v>
      </c>
      <c r="V292" s="177" t="e">
        <v>#NUM!</v>
      </c>
      <c r="W292" s="177" t="e">
        <v>#NUM!</v>
      </c>
      <c r="X292" s="177" t="e">
        <v>#NUM!</v>
      </c>
      <c r="Y292" s="177" t="e">
        <v>#NUM!</v>
      </c>
      <c r="Z292" s="177" t="e">
        <v>#NUM!</v>
      </c>
      <c r="AA292" s="177" t="e">
        <v>#NUM!</v>
      </c>
      <c r="AB292" s="177" t="e">
        <v>#NUM!</v>
      </c>
      <c r="AC292" s="177" t="e">
        <v>#NUM!</v>
      </c>
      <c r="AD292" s="177" t="e">
        <v>#NUM!</v>
      </c>
      <c r="AE292" s="177" t="e">
        <v>#NUM!</v>
      </c>
      <c r="AF292" s="177" t="e">
        <v>#NUM!</v>
      </c>
      <c r="AG292" s="177" t="e">
        <v>#NUM!</v>
      </c>
      <c r="AH292" s="177" t="e">
        <v>#NUM!</v>
      </c>
    </row>
    <row r="293" spans="1:34" x14ac:dyDescent="0.3">
      <c r="A293" s="119"/>
      <c r="B293" s="119"/>
      <c r="C293" s="119"/>
      <c r="D293" s="121"/>
      <c r="E293" s="122"/>
      <c r="F293" s="122"/>
      <c r="G293" s="122"/>
      <c r="H293" s="122"/>
      <c r="I293" s="122"/>
      <c r="J293" s="122"/>
      <c r="K293" s="122"/>
      <c r="L293" s="122"/>
      <c r="M293" s="122"/>
      <c r="N293" s="122"/>
      <c r="O293" s="122"/>
      <c r="P293" s="122"/>
      <c r="Q293" s="122"/>
      <c r="R293" s="122"/>
      <c r="S293" s="119"/>
      <c r="T293" s="119"/>
      <c r="U293" s="119"/>
      <c r="V293" s="119"/>
      <c r="W293" s="119"/>
      <c r="X293" s="119"/>
      <c r="Y293" s="119"/>
      <c r="Z293" s="119"/>
      <c r="AA293" s="119"/>
      <c r="AB293" s="119"/>
      <c r="AC293" s="119"/>
      <c r="AD293" s="119"/>
      <c r="AE293" s="119"/>
      <c r="AF293" s="119"/>
      <c r="AG293" s="119"/>
      <c r="AH293" s="119"/>
    </row>
    <row r="294" spans="1:34" x14ac:dyDescent="0.3">
      <c r="A294" s="173" t="s">
        <v>611</v>
      </c>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row>
    <row r="295" spans="1:34" x14ac:dyDescent="0.3">
      <c r="A295" s="171" t="s">
        <v>612</v>
      </c>
      <c r="B295" s="171" t="s">
        <v>613</v>
      </c>
      <c r="C295" s="171">
        <v>103178</v>
      </c>
      <c r="D295" s="174">
        <v>44302</v>
      </c>
      <c r="E295" s="175">
        <v>86.137200000000007</v>
      </c>
      <c r="F295" s="175">
        <v>-22.9101</v>
      </c>
      <c r="G295" s="175">
        <v>-9.5137</v>
      </c>
      <c r="H295" s="175">
        <v>-3.1459000000000001</v>
      </c>
      <c r="I295" s="175">
        <v>6.1848000000000001</v>
      </c>
      <c r="J295" s="175">
        <v>13.092700000000001</v>
      </c>
      <c r="K295" s="175">
        <v>2.8668999999999998</v>
      </c>
      <c r="L295" s="175">
        <v>4.2610999999999999</v>
      </c>
      <c r="M295" s="175">
        <v>4.8987999999999996</v>
      </c>
      <c r="N295" s="175">
        <v>10.196099999999999</v>
      </c>
      <c r="O295" s="175">
        <v>8.9284999999999997</v>
      </c>
      <c r="P295" s="175">
        <v>8.5062999999999995</v>
      </c>
      <c r="Q295" s="175">
        <v>9.3315000000000001</v>
      </c>
      <c r="R295" s="175">
        <v>9.5298999999999996</v>
      </c>
      <c r="S295" s="171" t="s">
        <v>2026</v>
      </c>
      <c r="T295" s="174">
        <v>44302</v>
      </c>
      <c r="U295" s="175">
        <v>4048.4108999999999</v>
      </c>
      <c r="V295" s="175">
        <v>66.121200000000002</v>
      </c>
      <c r="W295" s="175">
        <v>-60.410600000000002</v>
      </c>
      <c r="X295" s="175">
        <v>-16.700299999999999</v>
      </c>
      <c r="Y295" s="175">
        <v>19.863700000000001</v>
      </c>
      <c r="Z295" s="175">
        <v>13.969099999999999</v>
      </c>
      <c r="AA295" s="175">
        <v>1.3734999999999999</v>
      </c>
      <c r="AB295" s="175">
        <v>3.0106000000000002</v>
      </c>
      <c r="AC295" s="175">
        <v>2.3624999999999998</v>
      </c>
      <c r="AD295" s="175">
        <v>6.4058000000000002</v>
      </c>
      <c r="AE295" s="175">
        <v>8.6381999999999994</v>
      </c>
      <c r="AF295" s="175">
        <v>7.2378</v>
      </c>
      <c r="AG295" s="175"/>
      <c r="AH295" s="175">
        <v>9.3963999999999999</v>
      </c>
    </row>
    <row r="296" spans="1:34" x14ac:dyDescent="0.3">
      <c r="A296" s="171" t="s">
        <v>612</v>
      </c>
      <c r="B296" s="171" t="s">
        <v>614</v>
      </c>
      <c r="C296" s="171">
        <v>119533</v>
      </c>
      <c r="D296" s="174">
        <v>44302</v>
      </c>
      <c r="E296" s="175">
        <v>86.973699999999994</v>
      </c>
      <c r="F296" s="175">
        <v>-22.773700000000002</v>
      </c>
      <c r="G296" s="175">
        <v>-9.3595000000000006</v>
      </c>
      <c r="H296" s="175">
        <v>-2.9899</v>
      </c>
      <c r="I296" s="175">
        <v>6.3441000000000001</v>
      </c>
      <c r="J296" s="175">
        <v>13.2547</v>
      </c>
      <c r="K296" s="175">
        <v>3.0244</v>
      </c>
      <c r="L296" s="175">
        <v>4.4175000000000004</v>
      </c>
      <c r="M296" s="175">
        <v>5.0566000000000004</v>
      </c>
      <c r="N296" s="175">
        <v>10.368499999999999</v>
      </c>
      <c r="O296" s="175">
        <v>9.0737000000000005</v>
      </c>
      <c r="P296" s="175">
        <v>8.6425000000000001</v>
      </c>
      <c r="Q296" s="175">
        <v>9.0126000000000008</v>
      </c>
      <c r="R296" s="175">
        <v>9.6853999999999996</v>
      </c>
      <c r="S296" s="171" t="s">
        <v>2026</v>
      </c>
      <c r="T296" s="174">
        <v>44302</v>
      </c>
      <c r="U296" s="175">
        <v>4048.4108999999999</v>
      </c>
      <c r="V296" s="175">
        <v>66.121200000000002</v>
      </c>
      <c r="W296" s="175">
        <v>-60.410600000000002</v>
      </c>
      <c r="X296" s="175">
        <v>-16.700299999999999</v>
      </c>
      <c r="Y296" s="175">
        <v>19.863700000000001</v>
      </c>
      <c r="Z296" s="175">
        <v>13.969099999999999</v>
      </c>
      <c r="AA296" s="175">
        <v>1.3734999999999999</v>
      </c>
      <c r="AB296" s="175">
        <v>3.0106000000000002</v>
      </c>
      <c r="AC296" s="175">
        <v>2.3624999999999998</v>
      </c>
      <c r="AD296" s="175">
        <v>6.4058000000000002</v>
      </c>
      <c r="AE296" s="175">
        <v>8.6381999999999994</v>
      </c>
      <c r="AF296" s="175">
        <v>7.2378</v>
      </c>
      <c r="AG296" s="175"/>
      <c r="AH296" s="175">
        <v>9.3963999999999999</v>
      </c>
    </row>
    <row r="297" spans="1:34" x14ac:dyDescent="0.3">
      <c r="A297" s="171" t="s">
        <v>612</v>
      </c>
      <c r="B297" s="171" t="s">
        <v>615</v>
      </c>
      <c r="C297" s="171">
        <v>141588</v>
      </c>
      <c r="D297" s="174">
        <v>44302</v>
      </c>
      <c r="E297" s="175">
        <v>13.5984</v>
      </c>
      <c r="F297" s="175">
        <v>-19.0474</v>
      </c>
      <c r="G297" s="175">
        <v>-4.0914999999999999</v>
      </c>
      <c r="H297" s="175">
        <v>-0.30669999999999997</v>
      </c>
      <c r="I297" s="175">
        <v>5.3808999999999996</v>
      </c>
      <c r="J297" s="175">
        <v>11.506</v>
      </c>
      <c r="K297" s="175">
        <v>3.472</v>
      </c>
      <c r="L297" s="175">
        <v>4.7001999999999997</v>
      </c>
      <c r="M297" s="175">
        <v>5.6638999999999999</v>
      </c>
      <c r="N297" s="175">
        <v>10.802</v>
      </c>
      <c r="O297" s="175">
        <v>8.6789000000000005</v>
      </c>
      <c r="P297" s="175"/>
      <c r="Q297" s="175">
        <v>8.5142000000000007</v>
      </c>
      <c r="R297" s="175">
        <v>8.3308</v>
      </c>
      <c r="S297" s="171" t="s">
        <v>2023</v>
      </c>
      <c r="T297" s="174">
        <v>44302</v>
      </c>
      <c r="U297" s="175">
        <v>3847.7537000000002</v>
      </c>
      <c r="V297" s="175">
        <v>-13.5212</v>
      </c>
      <c r="W297" s="175">
        <v>-37.631100000000004</v>
      </c>
      <c r="X297" s="175">
        <v>-14.154400000000001</v>
      </c>
      <c r="Y297" s="175">
        <v>5.57</v>
      </c>
      <c r="Z297" s="175">
        <v>17.7211</v>
      </c>
      <c r="AA297" s="175">
        <v>-0.12280000000000001</v>
      </c>
      <c r="AB297" s="175">
        <v>2.6629999999999998</v>
      </c>
      <c r="AC297" s="175">
        <v>3.2505000000000002</v>
      </c>
      <c r="AD297" s="175">
        <v>8.9678000000000004</v>
      </c>
      <c r="AE297" s="175">
        <v>9.0890000000000004</v>
      </c>
      <c r="AF297" s="175">
        <v>8.4783000000000008</v>
      </c>
      <c r="AG297" s="175"/>
      <c r="AH297" s="175">
        <v>10.385400000000001</v>
      </c>
    </row>
    <row r="298" spans="1:34" x14ac:dyDescent="0.3">
      <c r="A298" s="171" t="s">
        <v>612</v>
      </c>
      <c r="B298" s="171" t="s">
        <v>616</v>
      </c>
      <c r="C298" s="171">
        <v>141593</v>
      </c>
      <c r="D298" s="174">
        <v>44302</v>
      </c>
      <c r="E298" s="175">
        <v>13.202500000000001</v>
      </c>
      <c r="F298" s="175">
        <v>-19.618300000000001</v>
      </c>
      <c r="G298" s="175">
        <v>-4.6974</v>
      </c>
      <c r="H298" s="175">
        <v>-0.98719999999999997</v>
      </c>
      <c r="I298" s="175">
        <v>4.6921999999999997</v>
      </c>
      <c r="J298" s="175">
        <v>10.818099999999999</v>
      </c>
      <c r="K298" s="175">
        <v>2.7806999999999999</v>
      </c>
      <c r="L298" s="175">
        <v>4.0162000000000004</v>
      </c>
      <c r="M298" s="175">
        <v>4.9748000000000001</v>
      </c>
      <c r="N298" s="175">
        <v>10.0428</v>
      </c>
      <c r="O298" s="175">
        <v>7.8567999999999998</v>
      </c>
      <c r="P298" s="175"/>
      <c r="Q298" s="175">
        <v>7.6651999999999996</v>
      </c>
      <c r="R298" s="175">
        <v>7.5460000000000003</v>
      </c>
      <c r="S298" s="171" t="s">
        <v>2023</v>
      </c>
      <c r="T298" s="174">
        <v>44302</v>
      </c>
      <c r="U298" s="175">
        <v>3847.7537000000002</v>
      </c>
      <c r="V298" s="175">
        <v>-13.5212</v>
      </c>
      <c r="W298" s="175">
        <v>-37.631100000000004</v>
      </c>
      <c r="X298" s="175">
        <v>-14.154400000000001</v>
      </c>
      <c r="Y298" s="175">
        <v>5.57</v>
      </c>
      <c r="Z298" s="175">
        <v>17.7211</v>
      </c>
      <c r="AA298" s="175">
        <v>-0.12280000000000001</v>
      </c>
      <c r="AB298" s="175">
        <v>2.6629999999999998</v>
      </c>
      <c r="AC298" s="175">
        <v>3.2505000000000002</v>
      </c>
      <c r="AD298" s="175">
        <v>8.9678000000000004</v>
      </c>
      <c r="AE298" s="175">
        <v>9.0890000000000004</v>
      </c>
      <c r="AF298" s="175">
        <v>8.4783000000000008</v>
      </c>
      <c r="AG298" s="175"/>
      <c r="AH298" s="175">
        <v>10.385400000000001</v>
      </c>
    </row>
    <row r="299" spans="1:34" x14ac:dyDescent="0.3">
      <c r="A299" s="171" t="s">
        <v>612</v>
      </c>
      <c r="B299" s="171" t="s">
        <v>617</v>
      </c>
      <c r="C299" s="171">
        <v>117951</v>
      </c>
      <c r="D299" s="174">
        <v>44302</v>
      </c>
      <c r="E299" s="175">
        <v>21.6967</v>
      </c>
      <c r="F299" s="175">
        <v>0</v>
      </c>
      <c r="G299" s="175">
        <v>-1.3876999999999999</v>
      </c>
      <c r="H299" s="175">
        <v>0.64900000000000002</v>
      </c>
      <c r="I299" s="175">
        <v>4.0868000000000002</v>
      </c>
      <c r="J299" s="175">
        <v>7.9657</v>
      </c>
      <c r="K299" s="175">
        <v>-0.62019999999999997</v>
      </c>
      <c r="L299" s="175">
        <v>2.2309000000000001</v>
      </c>
      <c r="M299" s="175">
        <v>3.2305000000000001</v>
      </c>
      <c r="N299" s="175">
        <v>8.0458999999999996</v>
      </c>
      <c r="O299" s="175">
        <v>4.5401999999999996</v>
      </c>
      <c r="P299" s="175">
        <v>6.0282</v>
      </c>
      <c r="Q299" s="175">
        <v>6.4223999999999997</v>
      </c>
      <c r="R299" s="175">
        <v>3.952</v>
      </c>
      <c r="S299" s="171" t="s">
        <v>2024</v>
      </c>
      <c r="T299" s="174">
        <v>44302</v>
      </c>
      <c r="U299" s="175">
        <v>6112.7897999999996</v>
      </c>
      <c r="V299" s="175">
        <v>-17.368200000000002</v>
      </c>
      <c r="W299" s="175">
        <v>3.4828999999999999</v>
      </c>
      <c r="X299" s="175">
        <v>2.6231</v>
      </c>
      <c r="Y299" s="175">
        <v>3.9361000000000002</v>
      </c>
      <c r="Z299" s="175">
        <v>4.0121000000000002</v>
      </c>
      <c r="AA299" s="175">
        <v>4.1891999999999996</v>
      </c>
      <c r="AB299" s="175">
        <v>3.5768</v>
      </c>
      <c r="AC299" s="175">
        <v>3.4933000000000001</v>
      </c>
      <c r="AD299" s="175">
        <v>4.4021999999999997</v>
      </c>
      <c r="AE299" s="175">
        <v>6.4550999999999998</v>
      </c>
      <c r="AF299" s="175">
        <v>6.4467999999999996</v>
      </c>
      <c r="AG299" s="175"/>
      <c r="AH299" s="175">
        <v>6.0243000000000002</v>
      </c>
    </row>
    <row r="300" spans="1:34" x14ac:dyDescent="0.3">
      <c r="A300" s="171" t="s">
        <v>612</v>
      </c>
      <c r="B300" s="171" t="s">
        <v>618</v>
      </c>
      <c r="C300" s="171">
        <v>119984</v>
      </c>
      <c r="D300" s="174">
        <v>44302</v>
      </c>
      <c r="E300" s="175">
        <v>22.669799999999999</v>
      </c>
      <c r="F300" s="175">
        <v>0.80510000000000004</v>
      </c>
      <c r="G300" s="175">
        <v>-0.60370000000000001</v>
      </c>
      <c r="H300" s="175">
        <v>1.4034</v>
      </c>
      <c r="I300" s="175">
        <v>4.8506</v>
      </c>
      <c r="J300" s="175">
        <v>8.7169000000000008</v>
      </c>
      <c r="K300" s="175">
        <v>8.14E-2</v>
      </c>
      <c r="L300" s="175">
        <v>2.8149999999999999</v>
      </c>
      <c r="M300" s="175">
        <v>3.8302</v>
      </c>
      <c r="N300" s="175">
        <v>8.6353000000000009</v>
      </c>
      <c r="O300" s="175">
        <v>4.9911000000000003</v>
      </c>
      <c r="P300" s="175">
        <v>6.5648999999999997</v>
      </c>
      <c r="Q300" s="175">
        <v>7.5252999999999997</v>
      </c>
      <c r="R300" s="175">
        <v>4.4459999999999997</v>
      </c>
      <c r="S300" s="171" t="s">
        <v>2024</v>
      </c>
      <c r="T300" s="174">
        <v>44302</v>
      </c>
      <c r="U300" s="175">
        <v>6112.7897999999996</v>
      </c>
      <c r="V300" s="175">
        <v>-17.368200000000002</v>
      </c>
      <c r="W300" s="175">
        <v>3.4828999999999999</v>
      </c>
      <c r="X300" s="175">
        <v>2.6231</v>
      </c>
      <c r="Y300" s="175">
        <v>3.9361000000000002</v>
      </c>
      <c r="Z300" s="175">
        <v>4.0121000000000002</v>
      </c>
      <c r="AA300" s="175">
        <v>4.1891999999999996</v>
      </c>
      <c r="AB300" s="175">
        <v>3.5768</v>
      </c>
      <c r="AC300" s="175">
        <v>3.4933000000000001</v>
      </c>
      <c r="AD300" s="175">
        <v>4.4021999999999997</v>
      </c>
      <c r="AE300" s="175">
        <v>6.4550999999999998</v>
      </c>
      <c r="AF300" s="175">
        <v>6.4467999999999996</v>
      </c>
      <c r="AG300" s="175"/>
      <c r="AH300" s="175">
        <v>6.0243000000000002</v>
      </c>
    </row>
    <row r="301" spans="1:34" x14ac:dyDescent="0.3">
      <c r="A301" s="171" t="s">
        <v>612</v>
      </c>
      <c r="B301" s="171" t="s">
        <v>619</v>
      </c>
      <c r="C301" s="171">
        <v>126685</v>
      </c>
      <c r="D301" s="174">
        <v>44302</v>
      </c>
      <c r="E301" s="175">
        <v>18.127600000000001</v>
      </c>
      <c r="F301" s="175">
        <v>-7.2472000000000003</v>
      </c>
      <c r="G301" s="175">
        <v>-7.4439000000000002</v>
      </c>
      <c r="H301" s="175">
        <v>-2.5013000000000001</v>
      </c>
      <c r="I301" s="175">
        <v>5.5632999999999999</v>
      </c>
      <c r="J301" s="175">
        <v>12.166499999999999</v>
      </c>
      <c r="K301" s="175">
        <v>2.4062000000000001</v>
      </c>
      <c r="L301" s="175">
        <v>3.6566000000000001</v>
      </c>
      <c r="M301" s="175">
        <v>3.9801000000000002</v>
      </c>
      <c r="N301" s="175">
        <v>8.4998000000000005</v>
      </c>
      <c r="O301" s="175">
        <v>8.3133999999999997</v>
      </c>
      <c r="P301" s="175">
        <v>7.9950000000000001</v>
      </c>
      <c r="Q301" s="175">
        <v>8.6229999999999993</v>
      </c>
      <c r="R301" s="175">
        <v>8.8520000000000003</v>
      </c>
      <c r="S301" s="171" t="s">
        <v>2023</v>
      </c>
      <c r="T301" s="174">
        <v>44302</v>
      </c>
      <c r="U301" s="175">
        <v>3847.7537000000002</v>
      </c>
      <c r="V301" s="175">
        <v>-13.5212</v>
      </c>
      <c r="W301" s="175">
        <v>-37.631100000000004</v>
      </c>
      <c r="X301" s="175">
        <v>-14.154400000000001</v>
      </c>
      <c r="Y301" s="175">
        <v>5.57</v>
      </c>
      <c r="Z301" s="175">
        <v>17.7211</v>
      </c>
      <c r="AA301" s="175">
        <v>-0.12280000000000001</v>
      </c>
      <c r="AB301" s="175">
        <v>2.6629999999999998</v>
      </c>
      <c r="AC301" s="175">
        <v>3.2505000000000002</v>
      </c>
      <c r="AD301" s="175">
        <v>8.9678000000000004</v>
      </c>
      <c r="AE301" s="175">
        <v>9.0890000000000004</v>
      </c>
      <c r="AF301" s="175">
        <v>8.4783000000000008</v>
      </c>
      <c r="AG301" s="175"/>
      <c r="AH301" s="175">
        <v>10.385400000000001</v>
      </c>
    </row>
    <row r="302" spans="1:34" x14ac:dyDescent="0.3">
      <c r="A302" s="171" t="s">
        <v>612</v>
      </c>
      <c r="B302" s="171" t="s">
        <v>620</v>
      </c>
      <c r="C302" s="171">
        <v>126687</v>
      </c>
      <c r="D302" s="174">
        <v>44302</v>
      </c>
      <c r="E302" s="175">
        <v>17.381</v>
      </c>
      <c r="F302" s="175">
        <v>-7.9782000000000002</v>
      </c>
      <c r="G302" s="175">
        <v>-8.0777999999999999</v>
      </c>
      <c r="H302" s="175">
        <v>-2.7885</v>
      </c>
      <c r="I302" s="175">
        <v>5.0907</v>
      </c>
      <c r="J302" s="175">
        <v>11.636799999999999</v>
      </c>
      <c r="K302" s="175">
        <v>1.8267</v>
      </c>
      <c r="L302" s="175">
        <v>3.0407999999999999</v>
      </c>
      <c r="M302" s="175">
        <v>3.3340999999999998</v>
      </c>
      <c r="N302" s="175">
        <v>7.7984999999999998</v>
      </c>
      <c r="O302" s="175">
        <v>7.5618999999999996</v>
      </c>
      <c r="P302" s="175">
        <v>7.2591999999999999</v>
      </c>
      <c r="Q302" s="175">
        <v>7.9896000000000003</v>
      </c>
      <c r="R302" s="175">
        <v>8.1085999999999991</v>
      </c>
      <c r="S302" s="171" t="s">
        <v>2023</v>
      </c>
      <c r="T302" s="174">
        <v>44302</v>
      </c>
      <c r="U302" s="175">
        <v>3847.7537000000002</v>
      </c>
      <c r="V302" s="175">
        <v>-13.5212</v>
      </c>
      <c r="W302" s="175">
        <v>-37.631100000000004</v>
      </c>
      <c r="X302" s="175">
        <v>-14.154400000000001</v>
      </c>
      <c r="Y302" s="175">
        <v>5.57</v>
      </c>
      <c r="Z302" s="175">
        <v>17.7211</v>
      </c>
      <c r="AA302" s="175">
        <v>-0.12280000000000001</v>
      </c>
      <c r="AB302" s="175">
        <v>2.6629999999999998</v>
      </c>
      <c r="AC302" s="175">
        <v>3.2505000000000002</v>
      </c>
      <c r="AD302" s="175">
        <v>8.9678000000000004</v>
      </c>
      <c r="AE302" s="175">
        <v>9.0890000000000004</v>
      </c>
      <c r="AF302" s="175">
        <v>8.4783000000000008</v>
      </c>
      <c r="AG302" s="175"/>
      <c r="AH302" s="175">
        <v>10.385400000000001</v>
      </c>
    </row>
    <row r="303" spans="1:34" x14ac:dyDescent="0.3">
      <c r="A303" s="171" t="s">
        <v>612</v>
      </c>
      <c r="B303" s="171" t="s">
        <v>621</v>
      </c>
      <c r="C303" s="171">
        <v>144646</v>
      </c>
      <c r="D303" s="174">
        <v>44302</v>
      </c>
      <c r="E303" s="175">
        <v>12.817</v>
      </c>
      <c r="F303" s="175">
        <v>2.5632000000000001</v>
      </c>
      <c r="G303" s="175">
        <v>1.9939</v>
      </c>
      <c r="H303" s="175">
        <v>3.0122</v>
      </c>
      <c r="I303" s="175">
        <v>2.9049</v>
      </c>
      <c r="J303" s="175">
        <v>6.8559999999999999</v>
      </c>
      <c r="K303" s="175">
        <v>3.8929</v>
      </c>
      <c r="L303" s="175">
        <v>3.8660000000000001</v>
      </c>
      <c r="M303" s="175">
        <v>4.5509000000000004</v>
      </c>
      <c r="N303" s="175">
        <v>8.5762999999999998</v>
      </c>
      <c r="O303" s="175"/>
      <c r="P303" s="175"/>
      <c r="Q303" s="175">
        <v>10.0161</v>
      </c>
      <c r="R303" s="175">
        <v>9.1403999999999996</v>
      </c>
      <c r="S303" s="171" t="s">
        <v>2023</v>
      </c>
      <c r="T303" s="174">
        <v>44302</v>
      </c>
      <c r="U303" s="175">
        <v>3847.7537000000002</v>
      </c>
      <c r="V303" s="175">
        <v>-13.5212</v>
      </c>
      <c r="W303" s="175">
        <v>-37.631100000000004</v>
      </c>
      <c r="X303" s="175">
        <v>-14.154400000000001</v>
      </c>
      <c r="Y303" s="175">
        <v>5.57</v>
      </c>
      <c r="Z303" s="175">
        <v>17.7211</v>
      </c>
      <c r="AA303" s="175">
        <v>-0.12280000000000001</v>
      </c>
      <c r="AB303" s="175">
        <v>2.6629999999999998</v>
      </c>
      <c r="AC303" s="175">
        <v>3.2505000000000002</v>
      </c>
      <c r="AD303" s="175">
        <v>8.9678000000000004</v>
      </c>
      <c r="AE303" s="175">
        <v>9.0890000000000004</v>
      </c>
      <c r="AF303" s="175">
        <v>8.4783000000000008</v>
      </c>
      <c r="AG303" s="175"/>
      <c r="AH303" s="175">
        <v>10.385400000000001</v>
      </c>
    </row>
    <row r="304" spans="1:34" x14ac:dyDescent="0.3">
      <c r="A304" s="171" t="s">
        <v>612</v>
      </c>
      <c r="B304" s="171" t="s">
        <v>622</v>
      </c>
      <c r="C304" s="171">
        <v>144644</v>
      </c>
      <c r="D304" s="174">
        <v>44302</v>
      </c>
      <c r="E304" s="175">
        <v>12.732900000000001</v>
      </c>
      <c r="F304" s="175">
        <v>2.0066999999999999</v>
      </c>
      <c r="G304" s="175">
        <v>1.6486000000000001</v>
      </c>
      <c r="H304" s="175">
        <v>2.7042000000000002</v>
      </c>
      <c r="I304" s="175">
        <v>2.6366999999999998</v>
      </c>
      <c r="J304" s="175">
        <v>6.5834999999999999</v>
      </c>
      <c r="K304" s="175">
        <v>3.63</v>
      </c>
      <c r="L304" s="175">
        <v>3.6042999999999998</v>
      </c>
      <c r="M304" s="175">
        <v>4.2938000000000001</v>
      </c>
      <c r="N304" s="175">
        <v>8.3033999999999999</v>
      </c>
      <c r="O304" s="175"/>
      <c r="P304" s="175"/>
      <c r="Q304" s="175">
        <v>9.7378999999999998</v>
      </c>
      <c r="R304" s="175">
        <v>8.8630999999999993</v>
      </c>
      <c r="S304" s="171" t="s">
        <v>2023</v>
      </c>
      <c r="T304" s="174">
        <v>44302</v>
      </c>
      <c r="U304" s="175">
        <v>3847.7537000000002</v>
      </c>
      <c r="V304" s="175">
        <v>-13.5212</v>
      </c>
      <c r="W304" s="175">
        <v>-37.631100000000004</v>
      </c>
      <c r="X304" s="175">
        <v>-14.154400000000001</v>
      </c>
      <c r="Y304" s="175">
        <v>5.57</v>
      </c>
      <c r="Z304" s="175">
        <v>17.7211</v>
      </c>
      <c r="AA304" s="175">
        <v>-0.12280000000000001</v>
      </c>
      <c r="AB304" s="175">
        <v>2.6629999999999998</v>
      </c>
      <c r="AC304" s="175">
        <v>3.2505000000000002</v>
      </c>
      <c r="AD304" s="175">
        <v>8.9678000000000004</v>
      </c>
      <c r="AE304" s="175">
        <v>9.0890000000000004</v>
      </c>
      <c r="AF304" s="175">
        <v>8.4783000000000008</v>
      </c>
      <c r="AG304" s="175"/>
      <c r="AH304" s="175">
        <v>10.385400000000001</v>
      </c>
    </row>
    <row r="305" spans="1:34" x14ac:dyDescent="0.3">
      <c r="A305" s="171" t="s">
        <v>612</v>
      </c>
      <c r="B305" s="171" t="s">
        <v>623</v>
      </c>
      <c r="C305" s="171">
        <v>140333</v>
      </c>
      <c r="D305" s="174">
        <v>44302</v>
      </c>
      <c r="E305" s="175">
        <v>13.791</v>
      </c>
      <c r="F305" s="175">
        <v>3.1762999999999999</v>
      </c>
      <c r="G305" s="175">
        <v>2.9784999999999999</v>
      </c>
      <c r="H305" s="175">
        <v>2.9885999999999999</v>
      </c>
      <c r="I305" s="175">
        <v>3.0642999999999998</v>
      </c>
      <c r="J305" s="175">
        <v>3.4336000000000002</v>
      </c>
      <c r="K305" s="175">
        <v>3.2751999999999999</v>
      </c>
      <c r="L305" s="175">
        <v>4.1577000000000002</v>
      </c>
      <c r="M305" s="175">
        <v>-0.439</v>
      </c>
      <c r="N305" s="175">
        <v>0.95530000000000004</v>
      </c>
      <c r="O305" s="175">
        <v>0.35120000000000001</v>
      </c>
      <c r="P305" s="175">
        <v>3.3553999999999999</v>
      </c>
      <c r="Q305" s="175">
        <v>5.0141999999999998</v>
      </c>
      <c r="R305" s="175">
        <v>-2.8915999999999999</v>
      </c>
      <c r="S305" s="171" t="s">
        <v>2026</v>
      </c>
      <c r="T305" s="174">
        <v>44302</v>
      </c>
      <c r="U305" s="175">
        <v>4048.4108999999999</v>
      </c>
      <c r="V305" s="175">
        <v>66.121200000000002</v>
      </c>
      <c r="W305" s="175">
        <v>-60.410600000000002</v>
      </c>
      <c r="X305" s="175">
        <v>-16.700299999999999</v>
      </c>
      <c r="Y305" s="175">
        <v>19.863700000000001</v>
      </c>
      <c r="Z305" s="175">
        <v>13.969099999999999</v>
      </c>
      <c r="AA305" s="175">
        <v>1.3734999999999999</v>
      </c>
      <c r="AB305" s="175">
        <v>3.0106000000000002</v>
      </c>
      <c r="AC305" s="175">
        <v>2.3624999999999998</v>
      </c>
      <c r="AD305" s="175">
        <v>6.4058000000000002</v>
      </c>
      <c r="AE305" s="175">
        <v>8.6381999999999994</v>
      </c>
      <c r="AF305" s="175">
        <v>7.2378</v>
      </c>
      <c r="AG305" s="175"/>
      <c r="AH305" s="175">
        <v>9.3963999999999999</v>
      </c>
    </row>
    <row r="306" spans="1:34" x14ac:dyDescent="0.3">
      <c r="A306" s="171" t="s">
        <v>612</v>
      </c>
      <c r="B306" s="171" t="s">
        <v>624</v>
      </c>
      <c r="C306" s="171">
        <v>140336</v>
      </c>
      <c r="D306" s="174">
        <v>44302</v>
      </c>
      <c r="E306" s="175">
        <v>13.3672</v>
      </c>
      <c r="F306" s="175">
        <v>3.0038999999999998</v>
      </c>
      <c r="G306" s="175">
        <v>2.6631</v>
      </c>
      <c r="H306" s="175">
        <v>2.6539000000000001</v>
      </c>
      <c r="I306" s="175">
        <v>2.6825000000000001</v>
      </c>
      <c r="J306" s="175">
        <v>3.0379</v>
      </c>
      <c r="K306" s="175">
        <v>2.8771</v>
      </c>
      <c r="L306" s="175">
        <v>3.7490999999999999</v>
      </c>
      <c r="M306" s="175">
        <v>-0.83679999999999999</v>
      </c>
      <c r="N306" s="175">
        <v>0.55289999999999995</v>
      </c>
      <c r="O306" s="175">
        <v>-0.12429999999999999</v>
      </c>
      <c r="P306" s="175">
        <v>2.8536999999999999</v>
      </c>
      <c r="Q306" s="175">
        <v>4.5106999999999999</v>
      </c>
      <c r="R306" s="175">
        <v>-3.2854000000000001</v>
      </c>
      <c r="S306" s="171" t="s">
        <v>2026</v>
      </c>
      <c r="T306" s="174">
        <v>44302</v>
      </c>
      <c r="U306" s="175">
        <v>4048.4108999999999</v>
      </c>
      <c r="V306" s="175">
        <v>66.121200000000002</v>
      </c>
      <c r="W306" s="175">
        <v>-60.410600000000002</v>
      </c>
      <c r="X306" s="175">
        <v>-16.700299999999999</v>
      </c>
      <c r="Y306" s="175">
        <v>19.863700000000001</v>
      </c>
      <c r="Z306" s="175">
        <v>13.969099999999999</v>
      </c>
      <c r="AA306" s="175">
        <v>1.3734999999999999</v>
      </c>
      <c r="AB306" s="175">
        <v>3.0106000000000002</v>
      </c>
      <c r="AC306" s="175">
        <v>2.3624999999999998</v>
      </c>
      <c r="AD306" s="175">
        <v>6.4058000000000002</v>
      </c>
      <c r="AE306" s="175">
        <v>8.6381999999999994</v>
      </c>
      <c r="AF306" s="175">
        <v>7.2378</v>
      </c>
      <c r="AG306" s="175"/>
      <c r="AH306" s="175">
        <v>9.3963999999999999</v>
      </c>
    </row>
    <row r="307" spans="1:34" x14ac:dyDescent="0.3">
      <c r="A307" s="171" t="s">
        <v>612</v>
      </c>
      <c r="B307" s="171" t="s">
        <v>1880</v>
      </c>
      <c r="C307" s="171">
        <v>148795</v>
      </c>
      <c r="D307" s="174">
        <v>44302</v>
      </c>
      <c r="E307" s="175">
        <v>10.154299999999999</v>
      </c>
      <c r="F307" s="175">
        <v>28.058900000000001</v>
      </c>
      <c r="G307" s="175">
        <v>1.6177999999999999</v>
      </c>
      <c r="H307" s="175">
        <v>2.2090000000000001</v>
      </c>
      <c r="I307" s="175">
        <v>10.2906</v>
      </c>
      <c r="J307" s="175"/>
      <c r="K307" s="175"/>
      <c r="L307" s="175"/>
      <c r="M307" s="175"/>
      <c r="N307" s="175"/>
      <c r="O307" s="175"/>
      <c r="P307" s="175"/>
      <c r="Q307" s="175">
        <v>19.420500000000001</v>
      </c>
      <c r="R307" s="175"/>
      <c r="S307" s="171"/>
      <c r="T307" s="174"/>
      <c r="U307" s="175"/>
      <c r="V307" s="175"/>
      <c r="W307" s="175"/>
      <c r="X307" s="175"/>
      <c r="Y307" s="175"/>
      <c r="Z307" s="175"/>
      <c r="AA307" s="175"/>
      <c r="AB307" s="175"/>
      <c r="AC307" s="175"/>
      <c r="AD307" s="175"/>
      <c r="AE307" s="175"/>
      <c r="AF307" s="175"/>
      <c r="AG307" s="175"/>
      <c r="AH307" s="175"/>
    </row>
    <row r="308" spans="1:34" x14ac:dyDescent="0.3">
      <c r="A308" s="171" t="s">
        <v>612</v>
      </c>
      <c r="B308" s="171" t="s">
        <v>1881</v>
      </c>
      <c r="C308" s="171">
        <v>148797</v>
      </c>
      <c r="D308" s="174">
        <v>44302</v>
      </c>
      <c r="E308" s="175">
        <v>10.1531</v>
      </c>
      <c r="F308" s="175">
        <v>28.0623</v>
      </c>
      <c r="G308" s="175">
        <v>1.5281</v>
      </c>
      <c r="H308" s="175">
        <v>2.0550999999999999</v>
      </c>
      <c r="I308" s="175">
        <v>10.1332</v>
      </c>
      <c r="J308" s="175"/>
      <c r="K308" s="175"/>
      <c r="L308" s="175"/>
      <c r="M308" s="175"/>
      <c r="N308" s="175"/>
      <c r="O308" s="175"/>
      <c r="P308" s="175"/>
      <c r="Q308" s="175">
        <v>19.269500000000001</v>
      </c>
      <c r="R308" s="175"/>
      <c r="S308" s="171"/>
      <c r="T308" s="174"/>
      <c r="U308" s="175"/>
      <c r="V308" s="175"/>
      <c r="W308" s="175"/>
      <c r="X308" s="175"/>
      <c r="Y308" s="175"/>
      <c r="Z308" s="175"/>
      <c r="AA308" s="175"/>
      <c r="AB308" s="175"/>
      <c r="AC308" s="175"/>
      <c r="AD308" s="175"/>
      <c r="AE308" s="175"/>
      <c r="AF308" s="175"/>
      <c r="AG308" s="175"/>
      <c r="AH308" s="175"/>
    </row>
    <row r="309" spans="1:34" x14ac:dyDescent="0.3">
      <c r="A309" s="171" t="s">
        <v>612</v>
      </c>
      <c r="B309" s="171" t="s">
        <v>625</v>
      </c>
      <c r="C309" s="171">
        <v>100528</v>
      </c>
      <c r="D309" s="174">
        <v>44302</v>
      </c>
      <c r="E309" s="175">
        <v>77.334900000000005</v>
      </c>
      <c r="F309" s="175">
        <v>-9.8615999999999993</v>
      </c>
      <c r="G309" s="175">
        <v>-5.9782999999999999</v>
      </c>
      <c r="H309" s="175">
        <v>-2.5339</v>
      </c>
      <c r="I309" s="175">
        <v>3.6724999999999999</v>
      </c>
      <c r="J309" s="175">
        <v>11.1922</v>
      </c>
      <c r="K309" s="175">
        <v>3.1320000000000001</v>
      </c>
      <c r="L309" s="175">
        <v>4.8625999999999996</v>
      </c>
      <c r="M309" s="175">
        <v>6.1811999999999996</v>
      </c>
      <c r="N309" s="175">
        <v>8.7134999999999998</v>
      </c>
      <c r="O309" s="175">
        <v>7.9286000000000003</v>
      </c>
      <c r="P309" s="175">
        <v>8.3710000000000004</v>
      </c>
      <c r="Q309" s="175">
        <v>8.9631000000000007</v>
      </c>
      <c r="R309" s="175">
        <v>8.1823999999999995</v>
      </c>
      <c r="S309" s="171" t="s">
        <v>2026</v>
      </c>
      <c r="T309" s="174">
        <v>44302</v>
      </c>
      <c r="U309" s="175">
        <v>4048.4108999999999</v>
      </c>
      <c r="V309" s="175">
        <v>66.121200000000002</v>
      </c>
      <c r="W309" s="175">
        <v>-60.410600000000002</v>
      </c>
      <c r="X309" s="175">
        <v>-16.700299999999999</v>
      </c>
      <c r="Y309" s="175">
        <v>19.863700000000001</v>
      </c>
      <c r="Z309" s="175">
        <v>13.969099999999999</v>
      </c>
      <c r="AA309" s="175">
        <v>1.3734999999999999</v>
      </c>
      <c r="AB309" s="175">
        <v>3.0106000000000002</v>
      </c>
      <c r="AC309" s="175">
        <v>2.3624999999999998</v>
      </c>
      <c r="AD309" s="175">
        <v>6.4058000000000002</v>
      </c>
      <c r="AE309" s="175">
        <v>8.6381999999999994</v>
      </c>
      <c r="AF309" s="175">
        <v>7.2378</v>
      </c>
      <c r="AG309" s="175"/>
      <c r="AH309" s="175">
        <v>9.3963999999999999</v>
      </c>
    </row>
    <row r="310" spans="1:34" x14ac:dyDescent="0.3">
      <c r="A310" s="171" t="s">
        <v>612</v>
      </c>
      <c r="B310" s="171" t="s">
        <v>626</v>
      </c>
      <c r="C310" s="171">
        <v>118569</v>
      </c>
      <c r="D310" s="174">
        <v>44302</v>
      </c>
      <c r="E310" s="175">
        <v>81.853800000000007</v>
      </c>
      <c r="F310" s="175">
        <v>-9.2727000000000004</v>
      </c>
      <c r="G310" s="175">
        <v>-5.4146999999999998</v>
      </c>
      <c r="H310" s="175">
        <v>-1.974</v>
      </c>
      <c r="I310" s="175">
        <v>4.2356999999999996</v>
      </c>
      <c r="J310" s="175">
        <v>11.759</v>
      </c>
      <c r="K310" s="175">
        <v>3.6976</v>
      </c>
      <c r="L310" s="175">
        <v>5.4379999999999997</v>
      </c>
      <c r="M310" s="175">
        <v>6.7695999999999996</v>
      </c>
      <c r="N310" s="175">
        <v>9.3332999999999995</v>
      </c>
      <c r="O310" s="175">
        <v>8.5427</v>
      </c>
      <c r="P310" s="175">
        <v>9.0089000000000006</v>
      </c>
      <c r="Q310" s="175">
        <v>9.3798999999999992</v>
      </c>
      <c r="R310" s="175">
        <v>8.7957000000000001</v>
      </c>
      <c r="S310" s="171" t="s">
        <v>2026</v>
      </c>
      <c r="T310" s="174">
        <v>44302</v>
      </c>
      <c r="U310" s="175">
        <v>4048.4108999999999</v>
      </c>
      <c r="V310" s="175">
        <v>66.121200000000002</v>
      </c>
      <c r="W310" s="175">
        <v>-60.410600000000002</v>
      </c>
      <c r="X310" s="175">
        <v>-16.700299999999999</v>
      </c>
      <c r="Y310" s="175">
        <v>19.863700000000001</v>
      </c>
      <c r="Z310" s="175">
        <v>13.969099999999999</v>
      </c>
      <c r="AA310" s="175">
        <v>1.3734999999999999</v>
      </c>
      <c r="AB310" s="175">
        <v>3.0106000000000002</v>
      </c>
      <c r="AC310" s="175">
        <v>2.3624999999999998</v>
      </c>
      <c r="AD310" s="175">
        <v>6.4058000000000002</v>
      </c>
      <c r="AE310" s="175">
        <v>8.6381999999999994</v>
      </c>
      <c r="AF310" s="175">
        <v>7.2378</v>
      </c>
      <c r="AG310" s="175"/>
      <c r="AH310" s="175">
        <v>9.3963999999999999</v>
      </c>
    </row>
    <row r="311" spans="1:34" x14ac:dyDescent="0.3">
      <c r="A311" s="171" t="s">
        <v>612</v>
      </c>
      <c r="B311" s="171" t="s">
        <v>627</v>
      </c>
      <c r="C311" s="171">
        <v>148001</v>
      </c>
      <c r="D311" s="174"/>
      <c r="E311" s="175"/>
      <c r="F311" s="175"/>
      <c r="G311" s="175"/>
      <c r="H311" s="175"/>
      <c r="I311" s="175"/>
      <c r="J311" s="175"/>
      <c r="K311" s="175"/>
      <c r="L311" s="175"/>
      <c r="M311" s="175"/>
      <c r="N311" s="175"/>
      <c r="O311" s="175"/>
      <c r="P311" s="175"/>
      <c r="Q311" s="175"/>
      <c r="R311" s="175"/>
      <c r="S311" s="171" t="s">
        <v>2025</v>
      </c>
      <c r="T311" s="174">
        <v>44302</v>
      </c>
      <c r="U311" s="175">
        <v>3904.5246999999999</v>
      </c>
      <c r="V311" s="175">
        <v>-7.5918999999999999</v>
      </c>
      <c r="W311" s="175">
        <v>-10.813599999999999</v>
      </c>
      <c r="X311" s="175">
        <v>-1.2644</v>
      </c>
      <c r="Y311" s="175">
        <v>6.7050999999999998</v>
      </c>
      <c r="Z311" s="175">
        <v>11.6439</v>
      </c>
      <c r="AA311" s="175">
        <v>3.1785000000000001</v>
      </c>
      <c r="AB311" s="175">
        <v>4.0439999999999996</v>
      </c>
      <c r="AC311" s="175">
        <v>4.7035</v>
      </c>
      <c r="AD311" s="175">
        <v>8.3476999999999997</v>
      </c>
      <c r="AE311" s="175">
        <v>8.39</v>
      </c>
      <c r="AF311" s="175">
        <v>8.0214999999999996</v>
      </c>
      <c r="AG311" s="175"/>
      <c r="AH311" s="175">
        <v>8.8770000000000007</v>
      </c>
    </row>
    <row r="312" spans="1:34" x14ac:dyDescent="0.3">
      <c r="A312" s="171" t="s">
        <v>612</v>
      </c>
      <c r="B312" s="171" t="s">
        <v>628</v>
      </c>
      <c r="C312" s="171">
        <v>113070</v>
      </c>
      <c r="D312" s="174">
        <v>44302</v>
      </c>
      <c r="E312" s="175">
        <v>24.979500000000002</v>
      </c>
      <c r="F312" s="175">
        <v>-21.1751</v>
      </c>
      <c r="G312" s="175">
        <v>-15.4625</v>
      </c>
      <c r="H312" s="175">
        <v>-7.1917</v>
      </c>
      <c r="I312" s="175">
        <v>4.7221000000000002</v>
      </c>
      <c r="J312" s="175">
        <v>14.9261</v>
      </c>
      <c r="K312" s="175">
        <v>1.0512999999999999</v>
      </c>
      <c r="L312" s="175">
        <v>3.6690999999999998</v>
      </c>
      <c r="M312" s="175">
        <v>4.2727000000000004</v>
      </c>
      <c r="N312" s="175">
        <v>9.6867000000000001</v>
      </c>
      <c r="O312" s="175">
        <v>8.8322000000000003</v>
      </c>
      <c r="P312" s="175">
        <v>8.4971999999999994</v>
      </c>
      <c r="Q312" s="175">
        <v>8.8414999999999999</v>
      </c>
      <c r="R312" s="175">
        <v>9.5474999999999994</v>
      </c>
      <c r="S312" s="171" t="s">
        <v>2026</v>
      </c>
      <c r="T312" s="174">
        <v>44302</v>
      </c>
      <c r="U312" s="175">
        <v>4048.4108999999999</v>
      </c>
      <c r="V312" s="175">
        <v>66.121200000000002</v>
      </c>
      <c r="W312" s="175">
        <v>-60.410600000000002</v>
      </c>
      <c r="X312" s="175">
        <v>-16.700299999999999</v>
      </c>
      <c r="Y312" s="175">
        <v>19.863700000000001</v>
      </c>
      <c r="Z312" s="175">
        <v>13.969099999999999</v>
      </c>
      <c r="AA312" s="175">
        <v>1.3734999999999999</v>
      </c>
      <c r="AB312" s="175">
        <v>3.0106000000000002</v>
      </c>
      <c r="AC312" s="175">
        <v>2.3624999999999998</v>
      </c>
      <c r="AD312" s="175">
        <v>6.4058000000000002</v>
      </c>
      <c r="AE312" s="175">
        <v>8.6381999999999994</v>
      </c>
      <c r="AF312" s="175">
        <v>7.2378</v>
      </c>
      <c r="AG312" s="175"/>
      <c r="AH312" s="175">
        <v>9.3963999999999999</v>
      </c>
    </row>
    <row r="313" spans="1:34" x14ac:dyDescent="0.3">
      <c r="A313" s="171" t="s">
        <v>612</v>
      </c>
      <c r="B313" s="171" t="s">
        <v>629</v>
      </c>
      <c r="C313" s="171">
        <v>118987</v>
      </c>
      <c r="D313" s="174">
        <v>44302</v>
      </c>
      <c r="E313" s="175">
        <v>25.239000000000001</v>
      </c>
      <c r="F313" s="175">
        <v>-20.812999999999999</v>
      </c>
      <c r="G313" s="175">
        <v>-15.1236</v>
      </c>
      <c r="H313" s="175">
        <v>-6.8912000000000004</v>
      </c>
      <c r="I313" s="175">
        <v>5.0274999999999999</v>
      </c>
      <c r="J313" s="175">
        <v>15.2348</v>
      </c>
      <c r="K313" s="175">
        <v>1.357</v>
      </c>
      <c r="L313" s="175">
        <v>3.9781</v>
      </c>
      <c r="M313" s="175">
        <v>4.5872999999999999</v>
      </c>
      <c r="N313" s="175">
        <v>10.0017</v>
      </c>
      <c r="O313" s="175">
        <v>9.0229999999999997</v>
      </c>
      <c r="P313" s="175">
        <v>8.6550999999999991</v>
      </c>
      <c r="Q313" s="175">
        <v>8.8942999999999994</v>
      </c>
      <c r="R313" s="175">
        <v>9.7836999999999996</v>
      </c>
      <c r="S313" s="171" t="s">
        <v>2026</v>
      </c>
      <c r="T313" s="174">
        <v>44302</v>
      </c>
      <c r="U313" s="175">
        <v>4048.4108999999999</v>
      </c>
      <c r="V313" s="175">
        <v>66.121200000000002</v>
      </c>
      <c r="W313" s="175">
        <v>-60.410600000000002</v>
      </c>
      <c r="X313" s="175">
        <v>-16.700299999999999</v>
      </c>
      <c r="Y313" s="175">
        <v>19.863700000000001</v>
      </c>
      <c r="Z313" s="175">
        <v>13.969099999999999</v>
      </c>
      <c r="AA313" s="175">
        <v>1.3734999999999999</v>
      </c>
      <c r="AB313" s="175">
        <v>3.0106000000000002</v>
      </c>
      <c r="AC313" s="175">
        <v>2.3624999999999998</v>
      </c>
      <c r="AD313" s="175">
        <v>6.4058000000000002</v>
      </c>
      <c r="AE313" s="175">
        <v>8.6381999999999994</v>
      </c>
      <c r="AF313" s="175">
        <v>7.2378</v>
      </c>
      <c r="AG313" s="175"/>
      <c r="AH313" s="175">
        <v>9.3963999999999999</v>
      </c>
    </row>
    <row r="314" spans="1:34" x14ac:dyDescent="0.3">
      <c r="A314" s="171" t="s">
        <v>612</v>
      </c>
      <c r="B314" s="171" t="s">
        <v>1882</v>
      </c>
      <c r="C314" s="171">
        <v>148492</v>
      </c>
      <c r="D314" s="174">
        <v>44302</v>
      </c>
      <c r="E314" s="175">
        <v>10.2074</v>
      </c>
      <c r="F314" s="175">
        <v>-11.4391</v>
      </c>
      <c r="G314" s="175">
        <v>-10.8041</v>
      </c>
      <c r="H314" s="175">
        <v>-4.8994</v>
      </c>
      <c r="I314" s="175">
        <v>8.6143999999999998</v>
      </c>
      <c r="J314" s="175">
        <v>13.734999999999999</v>
      </c>
      <c r="K314" s="175">
        <v>0.72040000000000004</v>
      </c>
      <c r="L314" s="175">
        <v>3.0741000000000001</v>
      </c>
      <c r="M314" s="175"/>
      <c r="N314" s="175"/>
      <c r="O314" s="175"/>
      <c r="P314" s="175"/>
      <c r="Q314" s="175">
        <v>3.8041</v>
      </c>
      <c r="R314" s="175"/>
      <c r="S314" s="171" t="s">
        <v>2023</v>
      </c>
      <c r="T314" s="174">
        <v>44302</v>
      </c>
      <c r="U314" s="175">
        <v>3847.7537000000002</v>
      </c>
      <c r="V314" s="175">
        <v>-13.5212</v>
      </c>
      <c r="W314" s="175">
        <v>-37.631100000000004</v>
      </c>
      <c r="X314" s="175">
        <v>-14.154400000000001</v>
      </c>
      <c r="Y314" s="175">
        <v>5.57</v>
      </c>
      <c r="Z314" s="175">
        <v>17.7211</v>
      </c>
      <c r="AA314" s="175">
        <v>-0.12280000000000001</v>
      </c>
      <c r="AB314" s="175">
        <v>2.6629999999999998</v>
      </c>
      <c r="AC314" s="175">
        <v>3.2505000000000002</v>
      </c>
      <c r="AD314" s="175">
        <v>8.9678000000000004</v>
      </c>
      <c r="AE314" s="175">
        <v>9.0890000000000004</v>
      </c>
      <c r="AF314" s="175">
        <v>8.4783000000000008</v>
      </c>
      <c r="AG314" s="175"/>
      <c r="AH314" s="175">
        <v>10.385400000000001</v>
      </c>
    </row>
    <row r="315" spans="1:34" x14ac:dyDescent="0.3">
      <c r="A315" s="171" t="s">
        <v>612</v>
      </c>
      <c r="B315" s="171" t="s">
        <v>1883</v>
      </c>
      <c r="C315" s="171">
        <v>148496</v>
      </c>
      <c r="D315" s="174">
        <v>44302</v>
      </c>
      <c r="E315" s="175">
        <v>10.184200000000001</v>
      </c>
      <c r="F315" s="175">
        <v>-11.8233</v>
      </c>
      <c r="G315" s="175">
        <v>-11.186199999999999</v>
      </c>
      <c r="H315" s="175">
        <v>-5.3193000000000001</v>
      </c>
      <c r="I315" s="175">
        <v>8.2053999999999991</v>
      </c>
      <c r="J315" s="175">
        <v>13.305400000000001</v>
      </c>
      <c r="K315" s="175">
        <v>0.29170000000000001</v>
      </c>
      <c r="L315" s="175">
        <v>2.6516999999999999</v>
      </c>
      <c r="M315" s="175"/>
      <c r="N315" s="175"/>
      <c r="O315" s="175"/>
      <c r="P315" s="175"/>
      <c r="Q315" s="175">
        <v>3.3784999999999998</v>
      </c>
      <c r="R315" s="175"/>
      <c r="S315" s="171" t="s">
        <v>2023</v>
      </c>
      <c r="T315" s="174">
        <v>44302</v>
      </c>
      <c r="U315" s="175">
        <v>3847.7537000000002</v>
      </c>
      <c r="V315" s="175">
        <v>-13.5212</v>
      </c>
      <c r="W315" s="175">
        <v>-37.631100000000004</v>
      </c>
      <c r="X315" s="175">
        <v>-14.154400000000001</v>
      </c>
      <c r="Y315" s="175">
        <v>5.57</v>
      </c>
      <c r="Z315" s="175">
        <v>17.7211</v>
      </c>
      <c r="AA315" s="175">
        <v>-0.12280000000000001</v>
      </c>
      <c r="AB315" s="175">
        <v>2.6629999999999998</v>
      </c>
      <c r="AC315" s="175">
        <v>3.2505000000000002</v>
      </c>
      <c r="AD315" s="175">
        <v>8.9678000000000004</v>
      </c>
      <c r="AE315" s="175">
        <v>9.0890000000000004</v>
      </c>
      <c r="AF315" s="175">
        <v>8.4783000000000008</v>
      </c>
      <c r="AG315" s="175"/>
      <c r="AH315" s="175">
        <v>10.385400000000001</v>
      </c>
    </row>
    <row r="316" spans="1:34" x14ac:dyDescent="0.3">
      <c r="A316" s="171" t="s">
        <v>612</v>
      </c>
      <c r="B316" s="171" t="s">
        <v>630</v>
      </c>
      <c r="C316" s="171">
        <v>111987</v>
      </c>
      <c r="D316" s="174">
        <v>44302</v>
      </c>
      <c r="E316" s="175">
        <v>22.725200000000001</v>
      </c>
      <c r="F316" s="175">
        <v>-2.7302</v>
      </c>
      <c r="G316" s="175">
        <v>-4.8559999999999999</v>
      </c>
      <c r="H316" s="175">
        <v>-2.7061000000000002</v>
      </c>
      <c r="I316" s="175">
        <v>3.7404000000000002</v>
      </c>
      <c r="J316" s="175">
        <v>10.6599</v>
      </c>
      <c r="K316" s="175">
        <v>2.5918000000000001</v>
      </c>
      <c r="L316" s="175">
        <v>4.1985000000000001</v>
      </c>
      <c r="M316" s="175">
        <v>4.5545999999999998</v>
      </c>
      <c r="N316" s="175">
        <v>9.3545999999999996</v>
      </c>
      <c r="O316" s="175">
        <v>8.3460000000000001</v>
      </c>
      <c r="P316" s="175">
        <v>8.0531000000000006</v>
      </c>
      <c r="Q316" s="175">
        <v>7.2760999999999996</v>
      </c>
      <c r="R316" s="175">
        <v>8.9913000000000007</v>
      </c>
      <c r="S316" s="171" t="s">
        <v>2024</v>
      </c>
      <c r="T316" s="174">
        <v>44302</v>
      </c>
      <c r="U316" s="175">
        <v>6112.7897999999996</v>
      </c>
      <c r="V316" s="175">
        <v>-17.368200000000002</v>
      </c>
      <c r="W316" s="175">
        <v>3.4828999999999999</v>
      </c>
      <c r="X316" s="175">
        <v>2.6231</v>
      </c>
      <c r="Y316" s="175">
        <v>3.9361000000000002</v>
      </c>
      <c r="Z316" s="175">
        <v>4.0121000000000002</v>
      </c>
      <c r="AA316" s="175">
        <v>4.1891999999999996</v>
      </c>
      <c r="AB316" s="175">
        <v>3.5768</v>
      </c>
      <c r="AC316" s="175">
        <v>3.4933000000000001</v>
      </c>
      <c r="AD316" s="175">
        <v>4.4021999999999997</v>
      </c>
      <c r="AE316" s="175">
        <v>6.4550999999999998</v>
      </c>
      <c r="AF316" s="175">
        <v>6.4467999999999996</v>
      </c>
      <c r="AG316" s="175"/>
      <c r="AH316" s="175">
        <v>6.0243000000000002</v>
      </c>
    </row>
    <row r="317" spans="1:34" x14ac:dyDescent="0.3">
      <c r="A317" s="171" t="s">
        <v>612</v>
      </c>
      <c r="B317" s="171" t="s">
        <v>631</v>
      </c>
      <c r="C317" s="171">
        <v>120692</v>
      </c>
      <c r="D317" s="174">
        <v>44302</v>
      </c>
      <c r="E317" s="175">
        <v>23.548500000000001</v>
      </c>
      <c r="F317" s="175">
        <v>-2.3248000000000002</v>
      </c>
      <c r="G317" s="175">
        <v>-4.5315000000000003</v>
      </c>
      <c r="H317" s="175">
        <v>-2.3902999999999999</v>
      </c>
      <c r="I317" s="175">
        <v>4.0566000000000004</v>
      </c>
      <c r="J317" s="175">
        <v>10.981400000000001</v>
      </c>
      <c r="K317" s="175">
        <v>2.9097</v>
      </c>
      <c r="L317" s="175">
        <v>4.5187999999999997</v>
      </c>
      <c r="M317" s="175">
        <v>4.8800999999999997</v>
      </c>
      <c r="N317" s="175">
        <v>9.6973000000000003</v>
      </c>
      <c r="O317" s="175">
        <v>8.68</v>
      </c>
      <c r="P317" s="175">
        <v>8.3999000000000006</v>
      </c>
      <c r="Q317" s="175">
        <v>8.9107000000000003</v>
      </c>
      <c r="R317" s="175">
        <v>9.3308999999999997</v>
      </c>
      <c r="S317" s="171" t="s">
        <v>2024</v>
      </c>
      <c r="T317" s="174">
        <v>44302</v>
      </c>
      <c r="U317" s="175">
        <v>6112.7897999999996</v>
      </c>
      <c r="V317" s="175">
        <v>-17.368200000000002</v>
      </c>
      <c r="W317" s="175">
        <v>3.4828999999999999</v>
      </c>
      <c r="X317" s="175">
        <v>2.6231</v>
      </c>
      <c r="Y317" s="175">
        <v>3.9361000000000002</v>
      </c>
      <c r="Z317" s="175">
        <v>4.0121000000000002</v>
      </c>
      <c r="AA317" s="175">
        <v>4.1891999999999996</v>
      </c>
      <c r="AB317" s="175">
        <v>3.5768</v>
      </c>
      <c r="AC317" s="175">
        <v>3.4933000000000001</v>
      </c>
      <c r="AD317" s="175">
        <v>4.4021999999999997</v>
      </c>
      <c r="AE317" s="175">
        <v>6.4550999999999998</v>
      </c>
      <c r="AF317" s="175">
        <v>6.4467999999999996</v>
      </c>
      <c r="AG317" s="175"/>
      <c r="AH317" s="175">
        <v>6.0243000000000002</v>
      </c>
    </row>
    <row r="318" spans="1:34" x14ac:dyDescent="0.3">
      <c r="A318" s="171" t="s">
        <v>612</v>
      </c>
      <c r="B318" s="171" t="s">
        <v>632</v>
      </c>
      <c r="C318" s="171">
        <v>135916</v>
      </c>
      <c r="D318" s="174">
        <v>44302</v>
      </c>
      <c r="E318" s="175">
        <v>15.309699999999999</v>
      </c>
      <c r="F318" s="175">
        <v>-12.631399999999999</v>
      </c>
      <c r="G318" s="175">
        <v>-8.8126999999999995</v>
      </c>
      <c r="H318" s="175">
        <v>-3.7778</v>
      </c>
      <c r="I318" s="175">
        <v>6.2755000000000001</v>
      </c>
      <c r="J318" s="175">
        <v>13.433299999999999</v>
      </c>
      <c r="K318" s="175">
        <v>2.2869999999999999</v>
      </c>
      <c r="L318" s="175">
        <v>3.8668</v>
      </c>
      <c r="M318" s="175">
        <v>4.1820000000000004</v>
      </c>
      <c r="N318" s="175">
        <v>10.3863</v>
      </c>
      <c r="O318" s="175">
        <v>8.4190000000000005</v>
      </c>
      <c r="P318" s="175">
        <v>8.2763000000000009</v>
      </c>
      <c r="Q318" s="175">
        <v>8.4288000000000007</v>
      </c>
      <c r="R318" s="175">
        <v>8.9544999999999995</v>
      </c>
      <c r="S318" s="171" t="s">
        <v>2024</v>
      </c>
      <c r="T318" s="174">
        <v>44302</v>
      </c>
      <c r="U318" s="175">
        <v>6112.7897999999996</v>
      </c>
      <c r="V318" s="175">
        <v>-17.368200000000002</v>
      </c>
      <c r="W318" s="175">
        <v>3.4828999999999999</v>
      </c>
      <c r="X318" s="175">
        <v>2.6231</v>
      </c>
      <c r="Y318" s="175">
        <v>3.9361000000000002</v>
      </c>
      <c r="Z318" s="175">
        <v>4.0121000000000002</v>
      </c>
      <c r="AA318" s="175">
        <v>4.1891999999999996</v>
      </c>
      <c r="AB318" s="175">
        <v>3.5768</v>
      </c>
      <c r="AC318" s="175">
        <v>3.4933000000000001</v>
      </c>
      <c r="AD318" s="175">
        <v>4.4021999999999997</v>
      </c>
      <c r="AE318" s="175">
        <v>6.4550999999999998</v>
      </c>
      <c r="AF318" s="175">
        <v>6.4467999999999996</v>
      </c>
      <c r="AG318" s="175"/>
      <c r="AH318" s="175">
        <v>6.0243000000000002</v>
      </c>
    </row>
    <row r="319" spans="1:34" x14ac:dyDescent="0.3">
      <c r="A319" s="171" t="s">
        <v>612</v>
      </c>
      <c r="B319" s="171" t="s">
        <v>633</v>
      </c>
      <c r="C319" s="171">
        <v>135914</v>
      </c>
      <c r="D319" s="174">
        <v>44302</v>
      </c>
      <c r="E319" s="175">
        <v>15.0624</v>
      </c>
      <c r="F319" s="175">
        <v>-12.838699999999999</v>
      </c>
      <c r="G319" s="175">
        <v>-9.0782000000000007</v>
      </c>
      <c r="H319" s="175">
        <v>-4.0471000000000004</v>
      </c>
      <c r="I319" s="175">
        <v>5.9828999999999999</v>
      </c>
      <c r="J319" s="175">
        <v>13.136699999999999</v>
      </c>
      <c r="K319" s="175">
        <v>1.9830000000000001</v>
      </c>
      <c r="L319" s="175">
        <v>3.5543</v>
      </c>
      <c r="M319" s="175">
        <v>3.8650000000000002</v>
      </c>
      <c r="N319" s="175">
        <v>10.0473</v>
      </c>
      <c r="O319" s="175">
        <v>8.0846999999999998</v>
      </c>
      <c r="P319" s="175">
        <v>7.9421999999999997</v>
      </c>
      <c r="Q319" s="175">
        <v>8.0937999999999999</v>
      </c>
      <c r="R319" s="175">
        <v>8.6207999999999991</v>
      </c>
      <c r="S319" s="171" t="s">
        <v>2024</v>
      </c>
      <c r="T319" s="174">
        <v>44302</v>
      </c>
      <c r="U319" s="175">
        <v>6112.7897999999996</v>
      </c>
      <c r="V319" s="175">
        <v>-17.368200000000002</v>
      </c>
      <c r="W319" s="175">
        <v>3.4828999999999999</v>
      </c>
      <c r="X319" s="175">
        <v>2.6231</v>
      </c>
      <c r="Y319" s="175">
        <v>3.9361000000000002</v>
      </c>
      <c r="Z319" s="175">
        <v>4.0121000000000002</v>
      </c>
      <c r="AA319" s="175">
        <v>4.1891999999999996</v>
      </c>
      <c r="AB319" s="175">
        <v>3.5768</v>
      </c>
      <c r="AC319" s="175">
        <v>3.4933000000000001</v>
      </c>
      <c r="AD319" s="175">
        <v>4.4021999999999997</v>
      </c>
      <c r="AE319" s="175">
        <v>6.4550999999999998</v>
      </c>
      <c r="AF319" s="175">
        <v>6.4467999999999996</v>
      </c>
      <c r="AG319" s="175"/>
      <c r="AH319" s="175">
        <v>6.0243000000000002</v>
      </c>
    </row>
    <row r="320" spans="1:34" x14ac:dyDescent="0.3">
      <c r="A320" s="171" t="s">
        <v>612</v>
      </c>
      <c r="B320" s="171" t="s">
        <v>634</v>
      </c>
      <c r="C320" s="171">
        <v>106177</v>
      </c>
      <c r="D320" s="174">
        <v>44302</v>
      </c>
      <c r="E320" s="175">
        <v>2483.4967999999999</v>
      </c>
      <c r="F320" s="175">
        <v>-18.125599999999999</v>
      </c>
      <c r="G320" s="175">
        <v>-8.3956999999999997</v>
      </c>
      <c r="H320" s="175">
        <v>-3.6802999999999999</v>
      </c>
      <c r="I320" s="175">
        <v>3.0291000000000001</v>
      </c>
      <c r="J320" s="175">
        <v>10.6067</v>
      </c>
      <c r="K320" s="175">
        <v>2.1863000000000001</v>
      </c>
      <c r="L320" s="175">
        <v>3.0192999999999999</v>
      </c>
      <c r="M320" s="175">
        <v>4.1142000000000003</v>
      </c>
      <c r="N320" s="175">
        <v>8.5791000000000004</v>
      </c>
      <c r="O320" s="175">
        <v>8.1494999999999997</v>
      </c>
      <c r="P320" s="175">
        <v>7.4964000000000004</v>
      </c>
      <c r="Q320" s="175">
        <v>6.8574999999999999</v>
      </c>
      <c r="R320" s="175">
        <v>8.8802000000000003</v>
      </c>
      <c r="S320" s="171" t="s">
        <v>2026</v>
      </c>
      <c r="T320" s="174">
        <v>44302</v>
      </c>
      <c r="U320" s="175">
        <v>4048.4108999999999</v>
      </c>
      <c r="V320" s="175">
        <v>66.121200000000002</v>
      </c>
      <c r="W320" s="175">
        <v>-60.410600000000002</v>
      </c>
      <c r="X320" s="175">
        <v>-16.700299999999999</v>
      </c>
      <c r="Y320" s="175">
        <v>19.863700000000001</v>
      </c>
      <c r="Z320" s="175">
        <v>13.969099999999999</v>
      </c>
      <c r="AA320" s="175">
        <v>1.3734999999999999</v>
      </c>
      <c r="AB320" s="175">
        <v>3.0106000000000002</v>
      </c>
      <c r="AC320" s="175">
        <v>2.3624999999999998</v>
      </c>
      <c r="AD320" s="175">
        <v>6.4058000000000002</v>
      </c>
      <c r="AE320" s="175">
        <v>8.6381999999999994</v>
      </c>
      <c r="AF320" s="175">
        <v>7.2378</v>
      </c>
      <c r="AG320" s="175"/>
      <c r="AH320" s="175">
        <v>9.3963999999999999</v>
      </c>
    </row>
    <row r="321" spans="1:34" x14ac:dyDescent="0.3">
      <c r="A321" s="171" t="s">
        <v>612</v>
      </c>
      <c r="B321" s="171" t="s">
        <v>635</v>
      </c>
      <c r="C321" s="171">
        <v>120497</v>
      </c>
      <c r="D321" s="174">
        <v>44302</v>
      </c>
      <c r="E321" s="175">
        <v>2618.8125</v>
      </c>
      <c r="F321" s="175">
        <v>-17.7242</v>
      </c>
      <c r="G321" s="175">
        <v>-7.9960000000000004</v>
      </c>
      <c r="H321" s="175">
        <v>-3.2804000000000002</v>
      </c>
      <c r="I321" s="175">
        <v>3.4297</v>
      </c>
      <c r="J321" s="175">
        <v>11.010300000000001</v>
      </c>
      <c r="K321" s="175">
        <v>2.5886999999999998</v>
      </c>
      <c r="L321" s="175">
        <v>3.4257</v>
      </c>
      <c r="M321" s="175">
        <v>4.5273000000000003</v>
      </c>
      <c r="N321" s="175">
        <v>9.0143000000000004</v>
      </c>
      <c r="O321" s="175">
        <v>8.6637000000000004</v>
      </c>
      <c r="P321" s="175">
        <v>8.1038999999999994</v>
      </c>
      <c r="Q321" s="175">
        <v>8.0542999999999996</v>
      </c>
      <c r="R321" s="175">
        <v>9.3132999999999999</v>
      </c>
      <c r="S321" s="171" t="s">
        <v>2026</v>
      </c>
      <c r="T321" s="174">
        <v>44302</v>
      </c>
      <c r="U321" s="175">
        <v>4048.4108999999999</v>
      </c>
      <c r="V321" s="175">
        <v>66.121200000000002</v>
      </c>
      <c r="W321" s="175">
        <v>-60.410600000000002</v>
      </c>
      <c r="X321" s="175">
        <v>-16.700299999999999</v>
      </c>
      <c r="Y321" s="175">
        <v>19.863700000000001</v>
      </c>
      <c r="Z321" s="175">
        <v>13.969099999999999</v>
      </c>
      <c r="AA321" s="175">
        <v>1.3734999999999999</v>
      </c>
      <c r="AB321" s="175">
        <v>3.0106000000000002</v>
      </c>
      <c r="AC321" s="175">
        <v>2.3624999999999998</v>
      </c>
      <c r="AD321" s="175">
        <v>6.4058000000000002</v>
      </c>
      <c r="AE321" s="175">
        <v>8.6381999999999994</v>
      </c>
      <c r="AF321" s="175">
        <v>7.2378</v>
      </c>
      <c r="AG321" s="175"/>
      <c r="AH321" s="175">
        <v>9.3963999999999999</v>
      </c>
    </row>
    <row r="322" spans="1:34" x14ac:dyDescent="0.3">
      <c r="A322" s="171" t="s">
        <v>612</v>
      </c>
      <c r="B322" s="171" t="s">
        <v>636</v>
      </c>
      <c r="C322" s="171">
        <v>133782</v>
      </c>
      <c r="D322" s="174">
        <v>44302</v>
      </c>
      <c r="E322" s="175">
        <v>2905.8276999999998</v>
      </c>
      <c r="F322" s="175">
        <v>6.1499999999999999E-2</v>
      </c>
      <c r="G322" s="175">
        <v>-10.3078</v>
      </c>
      <c r="H322" s="175">
        <v>-5.2038000000000002</v>
      </c>
      <c r="I322" s="175">
        <v>4.1166999999999998</v>
      </c>
      <c r="J322" s="175">
        <v>12.7849</v>
      </c>
      <c r="K322" s="175">
        <v>1.6821999999999999</v>
      </c>
      <c r="L322" s="175">
        <v>3.4897999999999998</v>
      </c>
      <c r="M322" s="175">
        <v>4.5006000000000004</v>
      </c>
      <c r="N322" s="175">
        <v>8.0757999999999992</v>
      </c>
      <c r="O322" s="175">
        <v>8.2619000000000007</v>
      </c>
      <c r="P322" s="175">
        <v>8.0724</v>
      </c>
      <c r="Q322" s="175">
        <v>8.173</v>
      </c>
      <c r="R322" s="175">
        <v>8.3061000000000007</v>
      </c>
      <c r="S322" s="171" t="s">
        <v>2024</v>
      </c>
      <c r="T322" s="174">
        <v>44302</v>
      </c>
      <c r="U322" s="175">
        <v>6112.7897999999996</v>
      </c>
      <c r="V322" s="175">
        <v>-17.368200000000002</v>
      </c>
      <c r="W322" s="175">
        <v>3.4828999999999999</v>
      </c>
      <c r="X322" s="175">
        <v>2.6231</v>
      </c>
      <c r="Y322" s="175">
        <v>3.9361000000000002</v>
      </c>
      <c r="Z322" s="175">
        <v>4.0121000000000002</v>
      </c>
      <c r="AA322" s="175">
        <v>4.1891999999999996</v>
      </c>
      <c r="AB322" s="175">
        <v>3.5768</v>
      </c>
      <c r="AC322" s="175">
        <v>3.4933000000000001</v>
      </c>
      <c r="AD322" s="175">
        <v>4.4021999999999997</v>
      </c>
      <c r="AE322" s="175">
        <v>6.4550999999999998</v>
      </c>
      <c r="AF322" s="175">
        <v>6.4467999999999996</v>
      </c>
      <c r="AG322" s="175"/>
      <c r="AH322" s="175">
        <v>6.0243000000000002</v>
      </c>
    </row>
    <row r="323" spans="1:34" x14ac:dyDescent="0.3">
      <c r="A323" s="171" t="s">
        <v>612</v>
      </c>
      <c r="B323" s="171" t="s">
        <v>637</v>
      </c>
      <c r="C323" s="171">
        <v>133791</v>
      </c>
      <c r="D323" s="174">
        <v>44302</v>
      </c>
      <c r="E323" s="175">
        <v>2990.5178000000001</v>
      </c>
      <c r="F323" s="175">
        <v>0.42959999999999998</v>
      </c>
      <c r="G323" s="175">
        <v>-9.9237000000000002</v>
      </c>
      <c r="H323" s="175">
        <v>-4.8198999999999996</v>
      </c>
      <c r="I323" s="175">
        <v>4.4992999999999999</v>
      </c>
      <c r="J323" s="175">
        <v>13.191000000000001</v>
      </c>
      <c r="K323" s="175">
        <v>2.0691999999999999</v>
      </c>
      <c r="L323" s="175">
        <v>3.8397000000000001</v>
      </c>
      <c r="M323" s="175">
        <v>4.8376000000000001</v>
      </c>
      <c r="N323" s="175">
        <v>8.4186999999999994</v>
      </c>
      <c r="O323" s="175">
        <v>8.5809999999999995</v>
      </c>
      <c r="P323" s="175">
        <v>8.3672000000000004</v>
      </c>
      <c r="Q323" s="175">
        <v>8.7601999999999993</v>
      </c>
      <c r="R323" s="175">
        <v>8.6289999999999996</v>
      </c>
      <c r="S323" s="171" t="s">
        <v>2024</v>
      </c>
      <c r="T323" s="174">
        <v>44302</v>
      </c>
      <c r="U323" s="175">
        <v>6112.7897999999996</v>
      </c>
      <c r="V323" s="175">
        <v>-17.368200000000002</v>
      </c>
      <c r="W323" s="175">
        <v>3.4828999999999999</v>
      </c>
      <c r="X323" s="175">
        <v>2.6231</v>
      </c>
      <c r="Y323" s="175">
        <v>3.9361000000000002</v>
      </c>
      <c r="Z323" s="175">
        <v>4.0121000000000002</v>
      </c>
      <c r="AA323" s="175">
        <v>4.1891999999999996</v>
      </c>
      <c r="AB323" s="175">
        <v>3.5768</v>
      </c>
      <c r="AC323" s="175">
        <v>3.4933000000000001</v>
      </c>
      <c r="AD323" s="175">
        <v>4.4021999999999997</v>
      </c>
      <c r="AE323" s="175">
        <v>6.4550999999999998</v>
      </c>
      <c r="AF323" s="175">
        <v>6.4467999999999996</v>
      </c>
      <c r="AG323" s="175"/>
      <c r="AH323" s="175">
        <v>6.0243000000000002</v>
      </c>
    </row>
    <row r="324" spans="1:34" x14ac:dyDescent="0.3">
      <c r="A324" s="171" t="s">
        <v>612</v>
      </c>
      <c r="B324" s="171" t="s">
        <v>638</v>
      </c>
      <c r="C324" s="171">
        <v>119844</v>
      </c>
      <c r="D324" s="174">
        <v>44302</v>
      </c>
      <c r="E324" s="175">
        <v>59.8371</v>
      </c>
      <c r="F324" s="175">
        <v>-46.178699999999999</v>
      </c>
      <c r="G324" s="175">
        <v>-35.409199999999998</v>
      </c>
      <c r="H324" s="175">
        <v>-15.6471</v>
      </c>
      <c r="I324" s="175">
        <v>7.5736999999999997</v>
      </c>
      <c r="J324" s="175">
        <v>21.0381</v>
      </c>
      <c r="K324" s="175">
        <v>-3.5499999999999997E-2</v>
      </c>
      <c r="L324" s="175">
        <v>2.6474000000000002</v>
      </c>
      <c r="M324" s="175">
        <v>2.4014000000000002</v>
      </c>
      <c r="N324" s="175">
        <v>10.144500000000001</v>
      </c>
      <c r="O324" s="175">
        <v>9.7819000000000003</v>
      </c>
      <c r="P324" s="175">
        <v>8.5441000000000003</v>
      </c>
      <c r="Q324" s="175">
        <v>8.3911999999999995</v>
      </c>
      <c r="R324" s="175">
        <v>11.586399999999999</v>
      </c>
      <c r="S324" s="171" t="s">
        <v>2026</v>
      </c>
      <c r="T324" s="174">
        <v>44302</v>
      </c>
      <c r="U324" s="175">
        <v>4048.4108999999999</v>
      </c>
      <c r="V324" s="175">
        <v>66.121200000000002</v>
      </c>
      <c r="W324" s="175">
        <v>-60.410600000000002</v>
      </c>
      <c r="X324" s="175">
        <v>-16.700299999999999</v>
      </c>
      <c r="Y324" s="175">
        <v>19.863700000000001</v>
      </c>
      <c r="Z324" s="175">
        <v>13.969099999999999</v>
      </c>
      <c r="AA324" s="175">
        <v>1.3734999999999999</v>
      </c>
      <c r="AB324" s="175">
        <v>3.0106000000000002</v>
      </c>
      <c r="AC324" s="175">
        <v>2.3624999999999998</v>
      </c>
      <c r="AD324" s="175">
        <v>6.4058000000000002</v>
      </c>
      <c r="AE324" s="175">
        <v>8.6381999999999994</v>
      </c>
      <c r="AF324" s="175">
        <v>7.2378</v>
      </c>
      <c r="AG324" s="175"/>
      <c r="AH324" s="175">
        <v>9.3963999999999999</v>
      </c>
    </row>
    <row r="325" spans="1:34" x14ac:dyDescent="0.3">
      <c r="A325" s="171" t="s">
        <v>612</v>
      </c>
      <c r="B325" s="171" t="s">
        <v>639</v>
      </c>
      <c r="C325" s="171">
        <v>112410</v>
      </c>
      <c r="D325" s="174">
        <v>44302</v>
      </c>
      <c r="E325" s="175">
        <v>56.982100000000003</v>
      </c>
      <c r="F325" s="175">
        <v>-46.572699999999998</v>
      </c>
      <c r="G325" s="175">
        <v>-35.746299999999998</v>
      </c>
      <c r="H325" s="175">
        <v>-15.992100000000001</v>
      </c>
      <c r="I325" s="175">
        <v>7.2290000000000001</v>
      </c>
      <c r="J325" s="175">
        <v>20.681100000000001</v>
      </c>
      <c r="K325" s="175">
        <v>-0.40429999999999999</v>
      </c>
      <c r="L325" s="175">
        <v>2.2852999999999999</v>
      </c>
      <c r="M325" s="175">
        <v>2.0505</v>
      </c>
      <c r="N325" s="175">
        <v>9.7720000000000002</v>
      </c>
      <c r="O325" s="175">
        <v>9.4357000000000006</v>
      </c>
      <c r="P325" s="175">
        <v>8.0211000000000006</v>
      </c>
      <c r="Q325" s="175">
        <v>7.5004</v>
      </c>
      <c r="R325" s="175">
        <v>11.2127</v>
      </c>
      <c r="S325" s="171" t="s">
        <v>2026</v>
      </c>
      <c r="T325" s="174">
        <v>44302</v>
      </c>
      <c r="U325" s="175">
        <v>4048.4108999999999</v>
      </c>
      <c r="V325" s="175">
        <v>66.121200000000002</v>
      </c>
      <c r="W325" s="175">
        <v>-60.410600000000002</v>
      </c>
      <c r="X325" s="175">
        <v>-16.700299999999999</v>
      </c>
      <c r="Y325" s="175">
        <v>19.863700000000001</v>
      </c>
      <c r="Z325" s="175">
        <v>13.969099999999999</v>
      </c>
      <c r="AA325" s="175">
        <v>1.3734999999999999</v>
      </c>
      <c r="AB325" s="175">
        <v>3.0106000000000002</v>
      </c>
      <c r="AC325" s="175">
        <v>2.3624999999999998</v>
      </c>
      <c r="AD325" s="175">
        <v>6.4058000000000002</v>
      </c>
      <c r="AE325" s="175">
        <v>8.6381999999999994</v>
      </c>
      <c r="AF325" s="175">
        <v>7.2378</v>
      </c>
      <c r="AG325" s="175"/>
      <c r="AH325" s="175">
        <v>9.3963999999999999</v>
      </c>
    </row>
    <row r="326" spans="1:34" x14ac:dyDescent="0.3">
      <c r="A326" s="171" t="s">
        <v>612</v>
      </c>
      <c r="B326" s="171" t="s">
        <v>1884</v>
      </c>
      <c r="C326" s="171">
        <v>148755</v>
      </c>
      <c r="D326" s="174">
        <v>44302</v>
      </c>
      <c r="E326" s="175">
        <v>10.060600000000001</v>
      </c>
      <c r="F326" s="175">
        <v>-9.0678000000000001</v>
      </c>
      <c r="G326" s="175">
        <v>-5.62</v>
      </c>
      <c r="H326" s="175">
        <v>-2.8490000000000002</v>
      </c>
      <c r="I326" s="175">
        <v>4.3391999999999999</v>
      </c>
      <c r="J326" s="175"/>
      <c r="K326" s="175"/>
      <c r="L326" s="175"/>
      <c r="M326" s="175"/>
      <c r="N326" s="175"/>
      <c r="O326" s="175"/>
      <c r="P326" s="175"/>
      <c r="Q326" s="175">
        <v>7.3730000000000002</v>
      </c>
      <c r="R326" s="175"/>
      <c r="S326" s="171" t="s">
        <v>2023</v>
      </c>
      <c r="T326" s="174">
        <v>44302</v>
      </c>
      <c r="U326" s="175">
        <v>3847.7537000000002</v>
      </c>
      <c r="V326" s="175">
        <v>-13.5212</v>
      </c>
      <c r="W326" s="175">
        <v>-37.631100000000004</v>
      </c>
      <c r="X326" s="175">
        <v>-14.154400000000001</v>
      </c>
      <c r="Y326" s="175">
        <v>5.57</v>
      </c>
      <c r="Z326" s="175">
        <v>17.7211</v>
      </c>
      <c r="AA326" s="175">
        <v>-0.12280000000000001</v>
      </c>
      <c r="AB326" s="175">
        <v>2.6629999999999998</v>
      </c>
      <c r="AC326" s="175">
        <v>3.2505000000000002</v>
      </c>
      <c r="AD326" s="175">
        <v>8.9678000000000004</v>
      </c>
      <c r="AE326" s="175">
        <v>9.0890000000000004</v>
      </c>
      <c r="AF326" s="175">
        <v>8.4783000000000008</v>
      </c>
      <c r="AG326" s="175"/>
      <c r="AH326" s="175">
        <v>10.385400000000001</v>
      </c>
    </row>
    <row r="327" spans="1:34" x14ac:dyDescent="0.3">
      <c r="A327" s="171" t="s">
        <v>612</v>
      </c>
      <c r="B327" s="171" t="s">
        <v>1885</v>
      </c>
      <c r="C327" s="171">
        <v>148757</v>
      </c>
      <c r="D327" s="174">
        <v>44302</v>
      </c>
      <c r="E327" s="175">
        <v>10.0566</v>
      </c>
      <c r="F327" s="175">
        <v>-9.4341000000000008</v>
      </c>
      <c r="G327" s="175">
        <v>-6.0753000000000004</v>
      </c>
      <c r="H327" s="175">
        <v>-3.2645</v>
      </c>
      <c r="I327" s="175">
        <v>3.8856000000000002</v>
      </c>
      <c r="J327" s="175"/>
      <c r="K327" s="175"/>
      <c r="L327" s="175"/>
      <c r="M327" s="175"/>
      <c r="N327" s="175"/>
      <c r="O327" s="175"/>
      <c r="P327" s="175"/>
      <c r="Q327" s="175">
        <v>6.8863000000000003</v>
      </c>
      <c r="R327" s="175"/>
      <c r="S327" s="171" t="s">
        <v>2023</v>
      </c>
      <c r="T327" s="174">
        <v>44302</v>
      </c>
      <c r="U327" s="175">
        <v>3847.7537000000002</v>
      </c>
      <c r="V327" s="175">
        <v>-13.5212</v>
      </c>
      <c r="W327" s="175">
        <v>-37.631100000000004</v>
      </c>
      <c r="X327" s="175">
        <v>-14.154400000000001</v>
      </c>
      <c r="Y327" s="175">
        <v>5.57</v>
      </c>
      <c r="Z327" s="175">
        <v>17.7211</v>
      </c>
      <c r="AA327" s="175">
        <v>-0.12280000000000001</v>
      </c>
      <c r="AB327" s="175">
        <v>2.6629999999999998</v>
      </c>
      <c r="AC327" s="175">
        <v>3.2505000000000002</v>
      </c>
      <c r="AD327" s="175">
        <v>8.9678000000000004</v>
      </c>
      <c r="AE327" s="175">
        <v>9.0890000000000004</v>
      </c>
      <c r="AF327" s="175">
        <v>8.4783000000000008</v>
      </c>
      <c r="AG327" s="175"/>
      <c r="AH327" s="175">
        <v>10.385400000000001</v>
      </c>
    </row>
    <row r="328" spans="1:34" x14ac:dyDescent="0.3">
      <c r="A328" s="171" t="s">
        <v>612</v>
      </c>
      <c r="B328" s="171" t="s">
        <v>1791</v>
      </c>
      <c r="C328" s="171">
        <v>100856</v>
      </c>
      <c r="D328" s="174">
        <v>44302</v>
      </c>
      <c r="E328" s="175">
        <v>45.490499999999997</v>
      </c>
      <c r="F328" s="175">
        <v>-13.314399999999999</v>
      </c>
      <c r="G328" s="175">
        <v>-2.3262999999999998</v>
      </c>
      <c r="H328" s="175">
        <v>0.32100000000000001</v>
      </c>
      <c r="I328" s="175">
        <v>5.4188000000000001</v>
      </c>
      <c r="J328" s="175">
        <v>11.6158</v>
      </c>
      <c r="K328" s="175">
        <v>3.6309</v>
      </c>
      <c r="L328" s="175">
        <v>5.0195999999999996</v>
      </c>
      <c r="M328" s="175">
        <v>5.9707999999999997</v>
      </c>
      <c r="N328" s="175">
        <v>7.8935000000000004</v>
      </c>
      <c r="O328" s="175">
        <v>7.5518000000000001</v>
      </c>
      <c r="P328" s="175">
        <v>7.5797999999999996</v>
      </c>
      <c r="Q328" s="175">
        <v>7.6311</v>
      </c>
      <c r="R328" s="175">
        <v>7.6010999999999997</v>
      </c>
      <c r="S328" s="171" t="s">
        <v>2024</v>
      </c>
      <c r="T328" s="174">
        <v>44302</v>
      </c>
      <c r="U328" s="175">
        <v>6112.7897999999996</v>
      </c>
      <c r="V328" s="175">
        <v>-17.368200000000002</v>
      </c>
      <c r="W328" s="175">
        <v>3.4828999999999999</v>
      </c>
      <c r="X328" s="175">
        <v>2.6231</v>
      </c>
      <c r="Y328" s="175">
        <v>3.9361000000000002</v>
      </c>
      <c r="Z328" s="175">
        <v>4.0121000000000002</v>
      </c>
      <c r="AA328" s="175">
        <v>4.1891999999999996</v>
      </c>
      <c r="AB328" s="175">
        <v>3.5768</v>
      </c>
      <c r="AC328" s="175">
        <v>3.4933000000000001</v>
      </c>
      <c r="AD328" s="175">
        <v>4.4021999999999997</v>
      </c>
      <c r="AE328" s="175">
        <v>6.4550999999999998</v>
      </c>
      <c r="AF328" s="175">
        <v>6.4467999999999996</v>
      </c>
      <c r="AG328" s="175"/>
      <c r="AH328" s="175">
        <v>6.0243000000000002</v>
      </c>
    </row>
    <row r="329" spans="1:34" x14ac:dyDescent="0.3">
      <c r="A329" s="171" t="s">
        <v>612</v>
      </c>
      <c r="B329" s="171" t="s">
        <v>1792</v>
      </c>
      <c r="C329" s="171">
        <v>118814</v>
      </c>
      <c r="D329" s="174">
        <v>44302</v>
      </c>
      <c r="E329" s="175">
        <v>47.010399999999997</v>
      </c>
      <c r="F329" s="175">
        <v>-12.8841</v>
      </c>
      <c r="G329" s="175">
        <v>-1.9212</v>
      </c>
      <c r="H329" s="175">
        <v>0.72109999999999996</v>
      </c>
      <c r="I329" s="175">
        <v>5.8234000000000004</v>
      </c>
      <c r="J329" s="175">
        <v>12.020799999999999</v>
      </c>
      <c r="K329" s="175">
        <v>4.0358000000000001</v>
      </c>
      <c r="L329" s="175">
        <v>5.4295999999999998</v>
      </c>
      <c r="M329" s="175">
        <v>6.3893000000000004</v>
      </c>
      <c r="N329" s="175">
        <v>8.3259000000000007</v>
      </c>
      <c r="O329" s="175">
        <v>7.9824000000000002</v>
      </c>
      <c r="P329" s="175">
        <v>8.0451999999999995</v>
      </c>
      <c r="Q329" s="175">
        <v>8.5137</v>
      </c>
      <c r="R329" s="175">
        <v>8.0312999999999999</v>
      </c>
      <c r="S329" s="171" t="s">
        <v>2024</v>
      </c>
      <c r="T329" s="174">
        <v>44302</v>
      </c>
      <c r="U329" s="175">
        <v>6112.7897999999996</v>
      </c>
      <c r="V329" s="175">
        <v>-17.368200000000002</v>
      </c>
      <c r="W329" s="175">
        <v>3.4828999999999999</v>
      </c>
      <c r="X329" s="175">
        <v>2.6231</v>
      </c>
      <c r="Y329" s="175">
        <v>3.9361000000000002</v>
      </c>
      <c r="Z329" s="175">
        <v>4.0121000000000002</v>
      </c>
      <c r="AA329" s="175">
        <v>4.1891999999999996</v>
      </c>
      <c r="AB329" s="175">
        <v>3.5768</v>
      </c>
      <c r="AC329" s="175">
        <v>3.4933000000000001</v>
      </c>
      <c r="AD329" s="175">
        <v>4.4021999999999997</v>
      </c>
      <c r="AE329" s="175">
        <v>6.4550999999999998</v>
      </c>
      <c r="AF329" s="175">
        <v>6.4467999999999996</v>
      </c>
      <c r="AG329" s="175"/>
      <c r="AH329" s="175">
        <v>6.0243000000000002</v>
      </c>
    </row>
    <row r="330" spans="1:34" x14ac:dyDescent="0.3">
      <c r="A330" s="171" t="s">
        <v>612</v>
      </c>
      <c r="B330" s="171" t="s">
        <v>640</v>
      </c>
      <c r="C330" s="171">
        <v>138318</v>
      </c>
      <c r="D330" s="174">
        <v>44302</v>
      </c>
      <c r="E330" s="175">
        <v>33.808100000000003</v>
      </c>
      <c r="F330" s="175">
        <v>-12.0878</v>
      </c>
      <c r="G330" s="175">
        <v>-6.1497000000000002</v>
      </c>
      <c r="H330" s="175">
        <v>-0.78649999999999998</v>
      </c>
      <c r="I330" s="175">
        <v>6.7134</v>
      </c>
      <c r="J330" s="175">
        <v>10.2828</v>
      </c>
      <c r="K330" s="175">
        <v>2.8243999999999998</v>
      </c>
      <c r="L330" s="175">
        <v>3.5356000000000001</v>
      </c>
      <c r="M330" s="175">
        <v>4.4425999999999997</v>
      </c>
      <c r="N330" s="175">
        <v>8.8315999999999999</v>
      </c>
      <c r="O330" s="175">
        <v>7.1886999999999999</v>
      </c>
      <c r="P330" s="175">
        <v>6.8501000000000003</v>
      </c>
      <c r="Q330" s="175">
        <v>6.9134000000000002</v>
      </c>
      <c r="R330" s="175">
        <v>8.5135000000000005</v>
      </c>
      <c r="S330" s="171" t="s">
        <v>2023</v>
      </c>
      <c r="T330" s="174">
        <v>44302</v>
      </c>
      <c r="U330" s="175">
        <v>3847.7537000000002</v>
      </c>
      <c r="V330" s="175">
        <v>-13.5212</v>
      </c>
      <c r="W330" s="175">
        <v>-37.631100000000004</v>
      </c>
      <c r="X330" s="175">
        <v>-14.154400000000001</v>
      </c>
      <c r="Y330" s="175">
        <v>5.57</v>
      </c>
      <c r="Z330" s="175">
        <v>17.7211</v>
      </c>
      <c r="AA330" s="175">
        <v>-0.12280000000000001</v>
      </c>
      <c r="AB330" s="175">
        <v>2.6629999999999998</v>
      </c>
      <c r="AC330" s="175">
        <v>3.2505000000000002</v>
      </c>
      <c r="AD330" s="175">
        <v>8.9678000000000004</v>
      </c>
      <c r="AE330" s="175">
        <v>9.0890000000000004</v>
      </c>
      <c r="AF330" s="175">
        <v>8.4783000000000008</v>
      </c>
      <c r="AG330" s="175"/>
      <c r="AH330" s="175">
        <v>10.385400000000001</v>
      </c>
    </row>
    <row r="331" spans="1:34" x14ac:dyDescent="0.3">
      <c r="A331" s="171" t="s">
        <v>612</v>
      </c>
      <c r="B331" s="171" t="s">
        <v>641</v>
      </c>
      <c r="C331" s="171">
        <v>138330</v>
      </c>
      <c r="D331" s="174">
        <v>44302</v>
      </c>
      <c r="E331" s="175">
        <v>36.5672</v>
      </c>
      <c r="F331" s="175">
        <v>-11.574999999999999</v>
      </c>
      <c r="G331" s="175">
        <v>-5.7358000000000002</v>
      </c>
      <c r="H331" s="175">
        <v>-0.38500000000000001</v>
      </c>
      <c r="I331" s="175">
        <v>7.109</v>
      </c>
      <c r="J331" s="175">
        <v>10.699400000000001</v>
      </c>
      <c r="K331" s="175">
        <v>3.5142000000000002</v>
      </c>
      <c r="L331" s="175">
        <v>4.3018000000000001</v>
      </c>
      <c r="M331" s="175">
        <v>5.2424999999999997</v>
      </c>
      <c r="N331" s="175">
        <v>9.6780000000000008</v>
      </c>
      <c r="O331" s="175">
        <v>8.1494999999999997</v>
      </c>
      <c r="P331" s="175">
        <v>7.8825000000000003</v>
      </c>
      <c r="Q331" s="175">
        <v>8.1315000000000008</v>
      </c>
      <c r="R331" s="175">
        <v>9.3862000000000005</v>
      </c>
      <c r="S331" s="171" t="s">
        <v>2023</v>
      </c>
      <c r="T331" s="174">
        <v>44302</v>
      </c>
      <c r="U331" s="175">
        <v>3847.7537000000002</v>
      </c>
      <c r="V331" s="175">
        <v>-13.5212</v>
      </c>
      <c r="W331" s="175">
        <v>-37.631100000000004</v>
      </c>
      <c r="X331" s="175">
        <v>-14.154400000000001</v>
      </c>
      <c r="Y331" s="175">
        <v>5.57</v>
      </c>
      <c r="Z331" s="175">
        <v>17.7211</v>
      </c>
      <c r="AA331" s="175">
        <v>-0.12280000000000001</v>
      </c>
      <c r="AB331" s="175">
        <v>2.6629999999999998</v>
      </c>
      <c r="AC331" s="175">
        <v>3.2505000000000002</v>
      </c>
      <c r="AD331" s="175">
        <v>8.9678000000000004</v>
      </c>
      <c r="AE331" s="175">
        <v>9.0890000000000004</v>
      </c>
      <c r="AF331" s="175">
        <v>8.4783000000000008</v>
      </c>
      <c r="AG331" s="175"/>
      <c r="AH331" s="175">
        <v>10.385400000000001</v>
      </c>
    </row>
    <row r="332" spans="1:34" x14ac:dyDescent="0.3">
      <c r="A332" s="171" t="s">
        <v>612</v>
      </c>
      <c r="B332" s="171" t="s">
        <v>1886</v>
      </c>
      <c r="C332" s="171"/>
      <c r="D332" s="174"/>
      <c r="E332" s="175"/>
      <c r="F332" s="175"/>
      <c r="G332" s="175"/>
      <c r="H332" s="175"/>
      <c r="I332" s="175"/>
      <c r="J332" s="175"/>
      <c r="K332" s="175"/>
      <c r="L332" s="175"/>
      <c r="M332" s="175"/>
      <c r="N332" s="175"/>
      <c r="O332" s="175"/>
      <c r="P332" s="175"/>
      <c r="Q332" s="175"/>
      <c r="R332" s="175"/>
      <c r="S332" s="171" t="s">
        <v>2025</v>
      </c>
      <c r="T332" s="174">
        <v>44302</v>
      </c>
      <c r="U332" s="175">
        <v>3904.5246999999999</v>
      </c>
      <c r="V332" s="175">
        <v>-7.5918999999999999</v>
      </c>
      <c r="W332" s="175">
        <v>-10.813599999999999</v>
      </c>
      <c r="X332" s="175">
        <v>-1.2644</v>
      </c>
      <c r="Y332" s="175">
        <v>6.7050999999999998</v>
      </c>
      <c r="Z332" s="175">
        <v>11.6439</v>
      </c>
      <c r="AA332" s="175">
        <v>3.1785000000000001</v>
      </c>
      <c r="AB332" s="175">
        <v>4.0439999999999996</v>
      </c>
      <c r="AC332" s="175">
        <v>4.7035</v>
      </c>
      <c r="AD332" s="175">
        <v>8.3476999999999997</v>
      </c>
      <c r="AE332" s="175">
        <v>8.39</v>
      </c>
      <c r="AF332" s="175">
        <v>8.0214999999999996</v>
      </c>
      <c r="AG332" s="175"/>
      <c r="AH332" s="175">
        <v>8.8770000000000007</v>
      </c>
    </row>
    <row r="333" spans="1:34" x14ac:dyDescent="0.3">
      <c r="A333" s="171" t="s">
        <v>612</v>
      </c>
      <c r="B333" s="171" t="s">
        <v>1887</v>
      </c>
      <c r="C333" s="171"/>
      <c r="D333" s="174"/>
      <c r="E333" s="175"/>
      <c r="F333" s="175"/>
      <c r="G333" s="175"/>
      <c r="H333" s="175"/>
      <c r="I333" s="175"/>
      <c r="J333" s="175"/>
      <c r="K333" s="175"/>
      <c r="L333" s="175"/>
      <c r="M333" s="175"/>
      <c r="N333" s="175"/>
      <c r="O333" s="175"/>
      <c r="P333" s="175"/>
      <c r="Q333" s="175"/>
      <c r="R333" s="175"/>
      <c r="S333" s="171" t="s">
        <v>2025</v>
      </c>
      <c r="T333" s="174">
        <v>44302</v>
      </c>
      <c r="U333" s="175">
        <v>3904.5246999999999</v>
      </c>
      <c r="V333" s="175">
        <v>-7.5918999999999999</v>
      </c>
      <c r="W333" s="175">
        <v>-10.813599999999999</v>
      </c>
      <c r="X333" s="175">
        <v>-1.2644</v>
      </c>
      <c r="Y333" s="175">
        <v>6.7050999999999998</v>
      </c>
      <c r="Z333" s="175">
        <v>11.6439</v>
      </c>
      <c r="AA333" s="175">
        <v>3.1785000000000001</v>
      </c>
      <c r="AB333" s="175">
        <v>4.0439999999999996</v>
      </c>
      <c r="AC333" s="175">
        <v>4.7035</v>
      </c>
      <c r="AD333" s="175">
        <v>8.3476999999999997</v>
      </c>
      <c r="AE333" s="175">
        <v>8.39</v>
      </c>
      <c r="AF333" s="175">
        <v>8.0214999999999996</v>
      </c>
      <c r="AG333" s="175"/>
      <c r="AH333" s="175">
        <v>8.8770000000000007</v>
      </c>
    </row>
    <row r="334" spans="1:34" x14ac:dyDescent="0.3">
      <c r="A334" s="171" t="s">
        <v>612</v>
      </c>
      <c r="B334" s="171" t="s">
        <v>642</v>
      </c>
      <c r="C334" s="171">
        <v>146215</v>
      </c>
      <c r="D334" s="174">
        <v>44302</v>
      </c>
      <c r="E334" s="175">
        <v>12.2394</v>
      </c>
      <c r="F334" s="175">
        <v>-8.0501000000000005</v>
      </c>
      <c r="G334" s="175">
        <v>-9.8306000000000004</v>
      </c>
      <c r="H334" s="175">
        <v>-4.2141999999999999</v>
      </c>
      <c r="I334" s="175">
        <v>4.7065999999999999</v>
      </c>
      <c r="J334" s="175">
        <v>12.3552</v>
      </c>
      <c r="K334" s="175">
        <v>1.3844000000000001</v>
      </c>
      <c r="L334" s="175">
        <v>3.0931000000000002</v>
      </c>
      <c r="M334" s="175">
        <v>3.7073</v>
      </c>
      <c r="N334" s="175">
        <v>8.8886000000000003</v>
      </c>
      <c r="O334" s="175"/>
      <c r="P334" s="175"/>
      <c r="Q334" s="175">
        <v>9.5952999999999999</v>
      </c>
      <c r="R334" s="175">
        <v>9.3687000000000005</v>
      </c>
      <c r="S334" s="171" t="s">
        <v>2026</v>
      </c>
      <c r="T334" s="174">
        <v>44302</v>
      </c>
      <c r="U334" s="175">
        <v>4048.4108999999999</v>
      </c>
      <c r="V334" s="175">
        <v>66.121200000000002</v>
      </c>
      <c r="W334" s="175">
        <v>-60.410600000000002</v>
      </c>
      <c r="X334" s="175">
        <v>-16.700299999999999</v>
      </c>
      <c r="Y334" s="175">
        <v>19.863700000000001</v>
      </c>
      <c r="Z334" s="175">
        <v>13.969099999999999</v>
      </c>
      <c r="AA334" s="175">
        <v>1.3734999999999999</v>
      </c>
      <c r="AB334" s="175">
        <v>3.0106000000000002</v>
      </c>
      <c r="AC334" s="175">
        <v>2.3624999999999998</v>
      </c>
      <c r="AD334" s="175">
        <v>6.4058000000000002</v>
      </c>
      <c r="AE334" s="175">
        <v>8.6381999999999994</v>
      </c>
      <c r="AF334" s="175">
        <v>7.2378</v>
      </c>
      <c r="AG334" s="175"/>
      <c r="AH334" s="175">
        <v>9.3963999999999999</v>
      </c>
    </row>
    <row r="335" spans="1:34" x14ac:dyDescent="0.3">
      <c r="A335" s="171" t="s">
        <v>612</v>
      </c>
      <c r="B335" s="171" t="s">
        <v>643</v>
      </c>
      <c r="C335" s="171">
        <v>146207</v>
      </c>
      <c r="D335" s="174">
        <v>44302</v>
      </c>
      <c r="E335" s="175">
        <v>12.1045</v>
      </c>
      <c r="F335" s="175">
        <v>-8.7425999999999995</v>
      </c>
      <c r="G335" s="175">
        <v>-10.3161</v>
      </c>
      <c r="H335" s="175">
        <v>-4.6912000000000003</v>
      </c>
      <c r="I335" s="175">
        <v>4.2294</v>
      </c>
      <c r="J335" s="175">
        <v>11.8887</v>
      </c>
      <c r="K335" s="175">
        <v>0.91669999999999996</v>
      </c>
      <c r="L335" s="175">
        <v>2.6183999999999998</v>
      </c>
      <c r="M335" s="175">
        <v>3.2063000000000001</v>
      </c>
      <c r="N335" s="175">
        <v>8.3535000000000004</v>
      </c>
      <c r="O335" s="175"/>
      <c r="P335" s="175"/>
      <c r="Q335" s="175">
        <v>9.0458999999999996</v>
      </c>
      <c r="R335" s="175">
        <v>8.8268000000000004</v>
      </c>
      <c r="S335" s="171" t="s">
        <v>2026</v>
      </c>
      <c r="T335" s="174">
        <v>44302</v>
      </c>
      <c r="U335" s="175">
        <v>4048.4108999999999</v>
      </c>
      <c r="V335" s="175">
        <v>66.121200000000002</v>
      </c>
      <c r="W335" s="175">
        <v>-60.410600000000002</v>
      </c>
      <c r="X335" s="175">
        <v>-16.700299999999999</v>
      </c>
      <c r="Y335" s="175">
        <v>19.863700000000001</v>
      </c>
      <c r="Z335" s="175">
        <v>13.969099999999999</v>
      </c>
      <c r="AA335" s="175">
        <v>1.3734999999999999</v>
      </c>
      <c r="AB335" s="175">
        <v>3.0106000000000002</v>
      </c>
      <c r="AC335" s="175">
        <v>2.3624999999999998</v>
      </c>
      <c r="AD335" s="175">
        <v>6.4058000000000002</v>
      </c>
      <c r="AE335" s="175">
        <v>8.6381999999999994</v>
      </c>
      <c r="AF335" s="175">
        <v>7.2378</v>
      </c>
      <c r="AG335" s="175"/>
      <c r="AH335" s="175">
        <v>9.3963999999999999</v>
      </c>
    </row>
    <row r="336" spans="1:34" x14ac:dyDescent="0.3">
      <c r="A336" s="171" t="s">
        <v>612</v>
      </c>
      <c r="B336" s="171" t="s">
        <v>644</v>
      </c>
      <c r="C336" s="171">
        <v>100789</v>
      </c>
      <c r="D336" s="174">
        <v>44302</v>
      </c>
      <c r="E336" s="175">
        <v>31.329699999999999</v>
      </c>
      <c r="F336" s="175">
        <v>-25.728999999999999</v>
      </c>
      <c r="G336" s="175">
        <v>-9.0782000000000007</v>
      </c>
      <c r="H336" s="175">
        <v>-5.3369999999999997</v>
      </c>
      <c r="I336" s="175">
        <v>3.8146</v>
      </c>
      <c r="J336" s="175">
        <v>10.7746</v>
      </c>
      <c r="K336" s="175">
        <v>2.843</v>
      </c>
      <c r="L336" s="175">
        <v>3.5325000000000002</v>
      </c>
      <c r="M336" s="175">
        <v>4.2308000000000003</v>
      </c>
      <c r="N336" s="175">
        <v>9.0989000000000004</v>
      </c>
      <c r="O336" s="175">
        <v>8.6372</v>
      </c>
      <c r="P336" s="175">
        <v>8.1730999999999998</v>
      </c>
      <c r="Q336" s="175">
        <v>7.2553999999999998</v>
      </c>
      <c r="R336" s="175">
        <v>9.7550000000000008</v>
      </c>
      <c r="S336" s="171" t="s">
        <v>2026</v>
      </c>
      <c r="T336" s="174">
        <v>44302</v>
      </c>
      <c r="U336" s="175">
        <v>4048.4108999999999</v>
      </c>
      <c r="V336" s="175">
        <v>66.121200000000002</v>
      </c>
      <c r="W336" s="175">
        <v>-60.410600000000002</v>
      </c>
      <c r="X336" s="175">
        <v>-16.700299999999999</v>
      </c>
      <c r="Y336" s="175">
        <v>19.863700000000001</v>
      </c>
      <c r="Z336" s="175">
        <v>13.969099999999999</v>
      </c>
      <c r="AA336" s="175">
        <v>1.3734999999999999</v>
      </c>
      <c r="AB336" s="175">
        <v>3.0106000000000002</v>
      </c>
      <c r="AC336" s="175">
        <v>2.3624999999999998</v>
      </c>
      <c r="AD336" s="175">
        <v>6.4058000000000002</v>
      </c>
      <c r="AE336" s="175">
        <v>8.6381999999999994</v>
      </c>
      <c r="AF336" s="175">
        <v>7.2378</v>
      </c>
      <c r="AG336" s="175"/>
      <c r="AH336" s="175">
        <v>9.3963999999999999</v>
      </c>
    </row>
    <row r="337" spans="1:34" x14ac:dyDescent="0.3">
      <c r="A337" s="171" t="s">
        <v>612</v>
      </c>
      <c r="B337" s="171" t="s">
        <v>645</v>
      </c>
      <c r="C337" s="171">
        <v>119621</v>
      </c>
      <c r="D337" s="174">
        <v>44302</v>
      </c>
      <c r="E337" s="175">
        <v>32.079799999999999</v>
      </c>
      <c r="F337" s="175">
        <v>-25.468699999999998</v>
      </c>
      <c r="G337" s="175">
        <v>-8.8376999999999999</v>
      </c>
      <c r="H337" s="175">
        <v>-5.0826000000000002</v>
      </c>
      <c r="I337" s="175">
        <v>4.0749000000000004</v>
      </c>
      <c r="J337" s="175">
        <v>11.032500000000001</v>
      </c>
      <c r="K337" s="175">
        <v>3.0994999999999999</v>
      </c>
      <c r="L337" s="175">
        <v>3.7827999999999999</v>
      </c>
      <c r="M337" s="175">
        <v>4.4805999999999999</v>
      </c>
      <c r="N337" s="175">
        <v>9.3544999999999998</v>
      </c>
      <c r="O337" s="175">
        <v>8.9472000000000005</v>
      </c>
      <c r="P337" s="175">
        <v>8.5893999999999995</v>
      </c>
      <c r="Q337" s="175">
        <v>8.3279999999999994</v>
      </c>
      <c r="R337" s="175">
        <v>10.0008</v>
      </c>
      <c r="S337" s="171" t="s">
        <v>2026</v>
      </c>
      <c r="T337" s="174">
        <v>44302</v>
      </c>
      <c r="U337" s="175">
        <v>4048.4108999999999</v>
      </c>
      <c r="V337" s="175">
        <v>66.121200000000002</v>
      </c>
      <c r="W337" s="175">
        <v>-60.410600000000002</v>
      </c>
      <c r="X337" s="175">
        <v>-16.700299999999999</v>
      </c>
      <c r="Y337" s="175">
        <v>19.863700000000001</v>
      </c>
      <c r="Z337" s="175">
        <v>13.969099999999999</v>
      </c>
      <c r="AA337" s="175">
        <v>1.3734999999999999</v>
      </c>
      <c r="AB337" s="175">
        <v>3.0106000000000002</v>
      </c>
      <c r="AC337" s="175">
        <v>2.3624999999999998</v>
      </c>
      <c r="AD337" s="175">
        <v>6.4058000000000002</v>
      </c>
      <c r="AE337" s="175">
        <v>8.6381999999999994</v>
      </c>
      <c r="AF337" s="175">
        <v>7.2378</v>
      </c>
      <c r="AG337" s="175"/>
      <c r="AH337" s="175">
        <v>9.3963999999999999</v>
      </c>
    </row>
    <row r="338" spans="1:34" x14ac:dyDescent="0.3">
      <c r="A338" s="171" t="s">
        <v>612</v>
      </c>
      <c r="B338" s="171" t="s">
        <v>646</v>
      </c>
      <c r="C338" s="171">
        <v>147389</v>
      </c>
      <c r="D338" s="174">
        <v>44302</v>
      </c>
      <c r="E338" s="175">
        <v>200.18340000000001</v>
      </c>
      <c r="F338" s="175">
        <v>0</v>
      </c>
      <c r="G338" s="175">
        <v>0</v>
      </c>
      <c r="H338" s="175">
        <v>0</v>
      </c>
      <c r="I338" s="175">
        <v>0</v>
      </c>
      <c r="J338" s="175">
        <v>0</v>
      </c>
      <c r="K338" s="175">
        <v>0</v>
      </c>
      <c r="L338" s="175">
        <v>0</v>
      </c>
      <c r="M338" s="175">
        <v>-3.7829000000000002</v>
      </c>
      <c r="N338" s="175">
        <v>-15.1547</v>
      </c>
      <c r="O338" s="175"/>
      <c r="P338" s="175"/>
      <c r="Q338" s="175">
        <v>-11.8828</v>
      </c>
      <c r="R338" s="175"/>
      <c r="S338" s="171" t="s">
        <v>2023</v>
      </c>
      <c r="T338" s="174">
        <v>44302</v>
      </c>
      <c r="U338" s="175">
        <v>3847.7537000000002</v>
      </c>
      <c r="V338" s="175">
        <v>-13.5212</v>
      </c>
      <c r="W338" s="175">
        <v>-37.631100000000004</v>
      </c>
      <c r="X338" s="175">
        <v>-14.154400000000001</v>
      </c>
      <c r="Y338" s="175">
        <v>5.57</v>
      </c>
      <c r="Z338" s="175">
        <v>17.7211</v>
      </c>
      <c r="AA338" s="175">
        <v>-0.12280000000000001</v>
      </c>
      <c r="AB338" s="175">
        <v>2.6629999999999998</v>
      </c>
      <c r="AC338" s="175">
        <v>3.2505000000000002</v>
      </c>
      <c r="AD338" s="175">
        <v>8.9678000000000004</v>
      </c>
      <c r="AE338" s="175">
        <v>9.0890000000000004</v>
      </c>
      <c r="AF338" s="175">
        <v>8.4783000000000008</v>
      </c>
      <c r="AG338" s="175"/>
      <c r="AH338" s="175">
        <v>10.385400000000001</v>
      </c>
    </row>
    <row r="339" spans="1:34" x14ac:dyDescent="0.3">
      <c r="A339" s="171" t="s">
        <v>612</v>
      </c>
      <c r="B339" s="171" t="s">
        <v>647</v>
      </c>
      <c r="C339" s="171">
        <v>147392</v>
      </c>
      <c r="D339" s="174">
        <v>44302</v>
      </c>
      <c r="E339" s="175">
        <v>192.02520000000001</v>
      </c>
      <c r="F339" s="175">
        <v>0</v>
      </c>
      <c r="G339" s="175">
        <v>0</v>
      </c>
      <c r="H339" s="175">
        <v>0</v>
      </c>
      <c r="I339" s="175">
        <v>0</v>
      </c>
      <c r="J339" s="175">
        <v>0</v>
      </c>
      <c r="K339" s="175">
        <v>0</v>
      </c>
      <c r="L339" s="175">
        <v>0</v>
      </c>
      <c r="M339" s="175">
        <v>-3.7829000000000002</v>
      </c>
      <c r="N339" s="175">
        <v>-15.1547</v>
      </c>
      <c r="O339" s="175"/>
      <c r="P339" s="175"/>
      <c r="Q339" s="175">
        <v>-11.8828</v>
      </c>
      <c r="R339" s="175"/>
      <c r="S339" s="171" t="s">
        <v>2023</v>
      </c>
      <c r="T339" s="174">
        <v>44302</v>
      </c>
      <c r="U339" s="175">
        <v>3847.7537000000002</v>
      </c>
      <c r="V339" s="175">
        <v>-13.5212</v>
      </c>
      <c r="W339" s="175">
        <v>-37.631100000000004</v>
      </c>
      <c r="X339" s="175">
        <v>-14.154400000000001</v>
      </c>
      <c r="Y339" s="175">
        <v>5.57</v>
      </c>
      <c r="Z339" s="175">
        <v>17.7211</v>
      </c>
      <c r="AA339" s="175">
        <v>-0.12280000000000001</v>
      </c>
      <c r="AB339" s="175">
        <v>2.6629999999999998</v>
      </c>
      <c r="AC339" s="175">
        <v>3.2505000000000002</v>
      </c>
      <c r="AD339" s="175">
        <v>8.9678000000000004</v>
      </c>
      <c r="AE339" s="175">
        <v>9.0890000000000004</v>
      </c>
      <c r="AF339" s="175">
        <v>8.4783000000000008</v>
      </c>
      <c r="AG339" s="175"/>
      <c r="AH339" s="175">
        <v>10.385400000000001</v>
      </c>
    </row>
    <row r="340" spans="1:34" x14ac:dyDescent="0.3">
      <c r="A340" s="171" t="s">
        <v>612</v>
      </c>
      <c r="B340" s="171" t="s">
        <v>648</v>
      </c>
      <c r="C340" s="171">
        <v>143241</v>
      </c>
      <c r="D340" s="174">
        <v>44302</v>
      </c>
      <c r="E340" s="175">
        <v>12.1356</v>
      </c>
      <c r="F340" s="175">
        <v>-9.6219999999999999</v>
      </c>
      <c r="G340" s="175">
        <v>-10.514699999999999</v>
      </c>
      <c r="H340" s="175">
        <v>-5.0651999999999999</v>
      </c>
      <c r="I340" s="175">
        <v>4.4827000000000004</v>
      </c>
      <c r="J340" s="175">
        <v>14.5266</v>
      </c>
      <c r="K340" s="175">
        <v>0.28439999999999999</v>
      </c>
      <c r="L340" s="175">
        <v>2.6438000000000001</v>
      </c>
      <c r="M340" s="175">
        <v>3.4308000000000001</v>
      </c>
      <c r="N340" s="175">
        <v>9.0762</v>
      </c>
      <c r="O340" s="175"/>
      <c r="P340" s="175"/>
      <c r="Q340" s="175">
        <v>6.9123000000000001</v>
      </c>
      <c r="R340" s="175">
        <v>6.4618000000000002</v>
      </c>
      <c r="S340" s="171" t="s">
        <v>2023</v>
      </c>
      <c r="T340" s="174">
        <v>44302</v>
      </c>
      <c r="U340" s="175">
        <v>3847.7537000000002</v>
      </c>
      <c r="V340" s="175">
        <v>-13.5212</v>
      </c>
      <c r="W340" s="175">
        <v>-37.631100000000004</v>
      </c>
      <c r="X340" s="175">
        <v>-14.154400000000001</v>
      </c>
      <c r="Y340" s="175">
        <v>5.57</v>
      </c>
      <c r="Z340" s="175">
        <v>17.7211</v>
      </c>
      <c r="AA340" s="175">
        <v>-0.12280000000000001</v>
      </c>
      <c r="AB340" s="175">
        <v>2.6629999999999998</v>
      </c>
      <c r="AC340" s="175">
        <v>3.2505000000000002</v>
      </c>
      <c r="AD340" s="175">
        <v>8.9678000000000004</v>
      </c>
      <c r="AE340" s="175">
        <v>9.0890000000000004</v>
      </c>
      <c r="AF340" s="175">
        <v>8.4783000000000008</v>
      </c>
      <c r="AG340" s="175"/>
      <c r="AH340" s="175">
        <v>10.385400000000001</v>
      </c>
    </row>
    <row r="341" spans="1:34" x14ac:dyDescent="0.3">
      <c r="A341" s="171" t="s">
        <v>612</v>
      </c>
      <c r="B341" s="171" t="s">
        <v>649</v>
      </c>
      <c r="C341" s="171">
        <v>143239</v>
      </c>
      <c r="D341" s="174">
        <v>44302</v>
      </c>
      <c r="E341" s="175">
        <v>12.024900000000001</v>
      </c>
      <c r="F341" s="175">
        <v>-10.013999999999999</v>
      </c>
      <c r="G341" s="175">
        <v>-10.8386</v>
      </c>
      <c r="H341" s="175">
        <v>-5.4146999999999998</v>
      </c>
      <c r="I341" s="175">
        <v>4.1242000000000001</v>
      </c>
      <c r="J341" s="175">
        <v>14.290699999999999</v>
      </c>
      <c r="K341" s="175">
        <v>0.1769</v>
      </c>
      <c r="L341" s="175">
        <v>2.4786000000000001</v>
      </c>
      <c r="M341" s="175">
        <v>3.2025000000000001</v>
      </c>
      <c r="N341" s="175">
        <v>8.8010000000000002</v>
      </c>
      <c r="O341" s="175"/>
      <c r="P341" s="175"/>
      <c r="Q341" s="175">
        <v>6.5744999999999996</v>
      </c>
      <c r="R341" s="175">
        <v>6.1165000000000003</v>
      </c>
      <c r="S341" s="171" t="s">
        <v>2023</v>
      </c>
      <c r="T341" s="174">
        <v>44302</v>
      </c>
      <c r="U341" s="175">
        <v>3847.7537000000002</v>
      </c>
      <c r="V341" s="175">
        <v>-13.5212</v>
      </c>
      <c r="W341" s="175">
        <v>-37.631100000000004</v>
      </c>
      <c r="X341" s="175">
        <v>-14.154400000000001</v>
      </c>
      <c r="Y341" s="175">
        <v>5.57</v>
      </c>
      <c r="Z341" s="175">
        <v>17.7211</v>
      </c>
      <c r="AA341" s="175">
        <v>-0.12280000000000001</v>
      </c>
      <c r="AB341" s="175">
        <v>2.6629999999999998</v>
      </c>
      <c r="AC341" s="175">
        <v>3.2505000000000002</v>
      </c>
      <c r="AD341" s="175">
        <v>8.9678000000000004</v>
      </c>
      <c r="AE341" s="175">
        <v>9.0890000000000004</v>
      </c>
      <c r="AF341" s="175">
        <v>8.4783000000000008</v>
      </c>
      <c r="AG341" s="175"/>
      <c r="AH341" s="175">
        <v>10.385400000000001</v>
      </c>
    </row>
    <row r="342" spans="1:34" x14ac:dyDescent="0.3">
      <c r="A342" s="171" t="s">
        <v>612</v>
      </c>
      <c r="B342" s="171" t="s">
        <v>650</v>
      </c>
      <c r="C342" s="171">
        <v>144339</v>
      </c>
      <c r="D342" s="174">
        <v>44302</v>
      </c>
      <c r="E342" s="175">
        <v>12.8331</v>
      </c>
      <c r="F342" s="175">
        <v>-15.6364</v>
      </c>
      <c r="G342" s="175">
        <v>-5.2587999999999999</v>
      </c>
      <c r="H342" s="175">
        <v>-1.7465999999999999</v>
      </c>
      <c r="I342" s="175">
        <v>4.7919</v>
      </c>
      <c r="J342" s="175">
        <v>11.039</v>
      </c>
      <c r="K342" s="175">
        <v>2.1650999999999998</v>
      </c>
      <c r="L342" s="175">
        <v>3.4544000000000001</v>
      </c>
      <c r="M342" s="175">
        <v>4.3765000000000001</v>
      </c>
      <c r="N342" s="175">
        <v>9.6892999999999994</v>
      </c>
      <c r="O342" s="175"/>
      <c r="P342" s="175"/>
      <c r="Q342" s="175">
        <v>9.7149999999999999</v>
      </c>
      <c r="R342" s="175">
        <v>10.1708</v>
      </c>
      <c r="S342" s="171" t="s">
        <v>2023</v>
      </c>
      <c r="T342" s="174">
        <v>44302</v>
      </c>
      <c r="U342" s="175">
        <v>3847.7537000000002</v>
      </c>
      <c r="V342" s="175">
        <v>-13.5212</v>
      </c>
      <c r="W342" s="175">
        <v>-37.631100000000004</v>
      </c>
      <c r="X342" s="175">
        <v>-14.154400000000001</v>
      </c>
      <c r="Y342" s="175">
        <v>5.57</v>
      </c>
      <c r="Z342" s="175">
        <v>17.7211</v>
      </c>
      <c r="AA342" s="175">
        <v>-0.12280000000000001</v>
      </c>
      <c r="AB342" s="175">
        <v>2.6629999999999998</v>
      </c>
      <c r="AC342" s="175">
        <v>3.2505000000000002</v>
      </c>
      <c r="AD342" s="175">
        <v>8.9678000000000004</v>
      </c>
      <c r="AE342" s="175">
        <v>9.0890000000000004</v>
      </c>
      <c r="AF342" s="175">
        <v>8.4783000000000008</v>
      </c>
      <c r="AG342" s="175"/>
      <c r="AH342" s="175">
        <v>10.385400000000001</v>
      </c>
    </row>
    <row r="343" spans="1:34" x14ac:dyDescent="0.3">
      <c r="A343" s="171" t="s">
        <v>612</v>
      </c>
      <c r="B343" s="171" t="s">
        <v>651</v>
      </c>
      <c r="C343" s="171">
        <v>144345</v>
      </c>
      <c r="D343" s="174">
        <v>44302</v>
      </c>
      <c r="E343" s="175">
        <v>12.7272</v>
      </c>
      <c r="F343" s="175">
        <v>-16.053000000000001</v>
      </c>
      <c r="G343" s="175">
        <v>-5.5172999999999996</v>
      </c>
      <c r="H343" s="175">
        <v>-2.0066999999999999</v>
      </c>
      <c r="I343" s="175">
        <v>4.5079000000000002</v>
      </c>
      <c r="J343" s="175">
        <v>10.764200000000001</v>
      </c>
      <c r="K343" s="175">
        <v>1.8839999999999999</v>
      </c>
      <c r="L343" s="175">
        <v>3.1692999999999998</v>
      </c>
      <c r="M343" s="175">
        <v>4.0875000000000004</v>
      </c>
      <c r="N343" s="175">
        <v>9.3872</v>
      </c>
      <c r="O343" s="175"/>
      <c r="P343" s="175"/>
      <c r="Q343" s="175">
        <v>9.3775999999999993</v>
      </c>
      <c r="R343" s="175">
        <v>9.8597999999999999</v>
      </c>
      <c r="S343" s="171" t="s">
        <v>2023</v>
      </c>
      <c r="T343" s="174">
        <v>44302</v>
      </c>
      <c r="U343" s="175">
        <v>3847.7537000000002</v>
      </c>
      <c r="V343" s="175">
        <v>-13.5212</v>
      </c>
      <c r="W343" s="175">
        <v>-37.631100000000004</v>
      </c>
      <c r="X343" s="175">
        <v>-14.154400000000001</v>
      </c>
      <c r="Y343" s="175">
        <v>5.57</v>
      </c>
      <c r="Z343" s="175">
        <v>17.7211</v>
      </c>
      <c r="AA343" s="175">
        <v>-0.12280000000000001</v>
      </c>
      <c r="AB343" s="175">
        <v>2.6629999999999998</v>
      </c>
      <c r="AC343" s="175">
        <v>3.2505000000000002</v>
      </c>
      <c r="AD343" s="175">
        <v>8.9678000000000004</v>
      </c>
      <c r="AE343" s="175">
        <v>9.0890000000000004</v>
      </c>
      <c r="AF343" s="175">
        <v>8.4783000000000008</v>
      </c>
      <c r="AG343" s="175"/>
      <c r="AH343" s="175">
        <v>10.385400000000001</v>
      </c>
    </row>
    <row r="344" spans="1:34" x14ac:dyDescent="0.3">
      <c r="A344" s="176" t="s">
        <v>27</v>
      </c>
      <c r="B344" s="171"/>
      <c r="C344" s="171"/>
      <c r="D344" s="171"/>
      <c r="E344" s="171"/>
      <c r="F344" s="177">
        <v>-10.056467391304347</v>
      </c>
      <c r="G344" s="177">
        <v>-7.1693913043478243</v>
      </c>
      <c r="H344" s="177">
        <v>-2.721730434782609</v>
      </c>
      <c r="I344" s="177">
        <v>4.9203847826086973</v>
      </c>
      <c r="J344" s="177">
        <v>11.143680952380953</v>
      </c>
      <c r="K344" s="177">
        <v>2.009064285714286</v>
      </c>
      <c r="L344" s="177">
        <v>3.4784309523809522</v>
      </c>
      <c r="M344" s="177">
        <v>3.7365924999999982</v>
      </c>
      <c r="N344" s="177">
        <v>7.5267674999999983</v>
      </c>
      <c r="O344" s="177">
        <v>7.6452700000000009</v>
      </c>
      <c r="P344" s="177">
        <v>7.647646428571429</v>
      </c>
      <c r="Q344" s="177">
        <v>7.5053804347826087</v>
      </c>
      <c r="R344" s="177">
        <v>8.0658947368421039</v>
      </c>
      <c r="S344" s="171"/>
      <c r="T344" s="171"/>
      <c r="U344" s="177">
        <v>4401.6087893617023</v>
      </c>
      <c r="V344" s="177">
        <v>13.151061702127654</v>
      </c>
      <c r="W344" s="177">
        <v>-34.926408510638318</v>
      </c>
      <c r="X344" s="177">
        <v>-10.628642553191487</v>
      </c>
      <c r="Y344" s="177">
        <v>10.160755319148935</v>
      </c>
      <c r="Z344" s="177">
        <v>13.139108510638293</v>
      </c>
      <c r="AA344" s="177">
        <v>1.5147468085106393</v>
      </c>
      <c r="AB344" s="177">
        <v>3.0639063829787241</v>
      </c>
      <c r="AC344" s="177">
        <v>3.092606382978722</v>
      </c>
      <c r="AD344" s="177">
        <v>7.0846446808510661</v>
      </c>
      <c r="AE344" s="177">
        <v>8.3305148936170195</v>
      </c>
      <c r="AF344" s="177">
        <v>7.5946106382978682</v>
      </c>
      <c r="AG344" s="177" t="e">
        <v>#DIV/0!</v>
      </c>
      <c r="AH344" s="177">
        <v>9.0245446808510632</v>
      </c>
    </row>
    <row r="345" spans="1:34" x14ac:dyDescent="0.3">
      <c r="A345" s="176" t="s">
        <v>408</v>
      </c>
      <c r="B345" s="171"/>
      <c r="C345" s="171"/>
      <c r="D345" s="171"/>
      <c r="E345" s="171"/>
      <c r="F345" s="177">
        <v>-9.9377999999999993</v>
      </c>
      <c r="G345" s="177">
        <v>-6.1125000000000007</v>
      </c>
      <c r="H345" s="177">
        <v>-2.7473000000000001</v>
      </c>
      <c r="I345" s="177">
        <v>4.6000499999999995</v>
      </c>
      <c r="J345" s="177">
        <v>11.5609</v>
      </c>
      <c r="K345" s="177">
        <v>2.23665</v>
      </c>
      <c r="L345" s="177">
        <v>3.5792999999999999</v>
      </c>
      <c r="M345" s="177">
        <v>4.2832500000000007</v>
      </c>
      <c r="N345" s="177">
        <v>8.9514500000000012</v>
      </c>
      <c r="O345" s="177">
        <v>8.329699999999999</v>
      </c>
      <c r="P345" s="177">
        <v>8.0627500000000012</v>
      </c>
      <c r="Q345" s="177">
        <v>8.1522500000000004</v>
      </c>
      <c r="R345" s="177">
        <v>8.8575499999999998</v>
      </c>
      <c r="S345" s="171"/>
      <c r="T345" s="171"/>
      <c r="U345" s="177">
        <v>4048.4108999999999</v>
      </c>
      <c r="V345" s="177">
        <v>-13.5212</v>
      </c>
      <c r="W345" s="177">
        <v>-37.631100000000004</v>
      </c>
      <c r="X345" s="177">
        <v>-14.154400000000001</v>
      </c>
      <c r="Y345" s="177">
        <v>5.57</v>
      </c>
      <c r="Z345" s="177">
        <v>13.969099999999999</v>
      </c>
      <c r="AA345" s="177">
        <v>1.3734999999999999</v>
      </c>
      <c r="AB345" s="177">
        <v>3.0106000000000002</v>
      </c>
      <c r="AC345" s="177">
        <v>3.2505000000000002</v>
      </c>
      <c r="AD345" s="177">
        <v>6.4058000000000002</v>
      </c>
      <c r="AE345" s="177">
        <v>8.6381999999999994</v>
      </c>
      <c r="AF345" s="177">
        <v>7.2378</v>
      </c>
      <c r="AG345" s="177" t="e">
        <v>#NUM!</v>
      </c>
      <c r="AH345" s="177">
        <v>9.3963999999999999</v>
      </c>
    </row>
    <row r="346" spans="1:34" x14ac:dyDescent="0.3">
      <c r="A346" s="119"/>
      <c r="B346" s="119"/>
      <c r="C346" s="119"/>
      <c r="D346" s="121"/>
      <c r="E346" s="122"/>
      <c r="F346" s="122"/>
      <c r="G346" s="122"/>
      <c r="H346" s="122"/>
      <c r="I346" s="122"/>
      <c r="J346" s="122"/>
      <c r="K346" s="122"/>
      <c r="L346" s="122"/>
      <c r="M346" s="122"/>
      <c r="N346" s="122"/>
      <c r="O346" s="122"/>
      <c r="P346" s="122"/>
      <c r="Q346" s="122"/>
      <c r="R346" s="122"/>
      <c r="S346" s="119"/>
      <c r="T346" s="119"/>
      <c r="U346" s="119"/>
      <c r="V346" s="119"/>
      <c r="W346" s="119"/>
      <c r="X346" s="119"/>
      <c r="Y346" s="119"/>
      <c r="Z346" s="119"/>
      <c r="AA346" s="119"/>
      <c r="AB346" s="119"/>
      <c r="AC346" s="119"/>
      <c r="AD346" s="119"/>
      <c r="AE346" s="119"/>
      <c r="AF346" s="119"/>
      <c r="AG346" s="119"/>
      <c r="AH346" s="119"/>
    </row>
    <row r="347" spans="1:34" x14ac:dyDescent="0.3">
      <c r="A347" s="173" t="s">
        <v>652</v>
      </c>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row>
    <row r="348" spans="1:34" x14ac:dyDescent="0.3">
      <c r="A348" s="171" t="s">
        <v>653</v>
      </c>
      <c r="B348" s="171" t="s">
        <v>654</v>
      </c>
      <c r="C348" s="171">
        <v>134387</v>
      </c>
      <c r="D348" s="174">
        <v>44302</v>
      </c>
      <c r="E348" s="175">
        <v>16.267800000000001</v>
      </c>
      <c r="F348" s="175">
        <v>-18.613199999999999</v>
      </c>
      <c r="G348" s="175">
        <v>2.8054999999999999</v>
      </c>
      <c r="H348" s="175">
        <v>5.9686000000000003</v>
      </c>
      <c r="I348" s="175">
        <v>11.542999999999999</v>
      </c>
      <c r="J348" s="175">
        <v>14.0105</v>
      </c>
      <c r="K348" s="175">
        <v>8.7627000000000006</v>
      </c>
      <c r="L348" s="175">
        <v>9.1308000000000007</v>
      </c>
      <c r="M348" s="175">
        <v>10.5985</v>
      </c>
      <c r="N348" s="175">
        <v>12.071199999999999</v>
      </c>
      <c r="O348" s="175">
        <v>6.8192000000000004</v>
      </c>
      <c r="P348" s="175">
        <v>8.1175999999999995</v>
      </c>
      <c r="Q348" s="175">
        <v>8.4311000000000007</v>
      </c>
      <c r="R348" s="175">
        <v>6.9691000000000001</v>
      </c>
      <c r="S348" s="171" t="s">
        <v>2026</v>
      </c>
      <c r="T348" s="174">
        <v>44302</v>
      </c>
      <c r="U348" s="175">
        <v>4048.4108999999999</v>
      </c>
      <c r="V348" s="175">
        <v>66.121200000000002</v>
      </c>
      <c r="W348" s="175">
        <v>-60.410600000000002</v>
      </c>
      <c r="X348" s="175">
        <v>-16.700299999999999</v>
      </c>
      <c r="Y348" s="175">
        <v>19.863700000000001</v>
      </c>
      <c r="Z348" s="175">
        <v>13.969099999999999</v>
      </c>
      <c r="AA348" s="175">
        <v>1.3734999999999999</v>
      </c>
      <c r="AB348" s="175">
        <v>3.0106000000000002</v>
      </c>
      <c r="AC348" s="175">
        <v>2.3624999999999998</v>
      </c>
      <c r="AD348" s="175">
        <v>6.4058000000000002</v>
      </c>
      <c r="AE348" s="175">
        <v>8.6381999999999994</v>
      </c>
      <c r="AF348" s="175">
        <v>7.2378</v>
      </c>
      <c r="AG348" s="175"/>
      <c r="AH348" s="175">
        <v>9.3963999999999999</v>
      </c>
    </row>
    <row r="349" spans="1:34" x14ac:dyDescent="0.3">
      <c r="A349" s="171" t="s">
        <v>653</v>
      </c>
      <c r="B349" s="171" t="s">
        <v>655</v>
      </c>
      <c r="C349" s="171">
        <v>134383</v>
      </c>
      <c r="D349" s="174">
        <v>44302</v>
      </c>
      <c r="E349" s="175">
        <v>15.401899999999999</v>
      </c>
      <c r="F349" s="175">
        <v>-19.4223</v>
      </c>
      <c r="G349" s="175">
        <v>1.8963000000000001</v>
      </c>
      <c r="H349" s="175">
        <v>5.0831999999999997</v>
      </c>
      <c r="I349" s="175">
        <v>10.6396</v>
      </c>
      <c r="J349" s="175">
        <v>13.101800000000001</v>
      </c>
      <c r="K349" s="175">
        <v>7.9137000000000004</v>
      </c>
      <c r="L349" s="175">
        <v>8.3056999999999999</v>
      </c>
      <c r="M349" s="175">
        <v>9.7489000000000008</v>
      </c>
      <c r="N349" s="175">
        <v>11.1778</v>
      </c>
      <c r="O349" s="175">
        <v>5.8808999999999996</v>
      </c>
      <c r="P349" s="175">
        <v>7.1052</v>
      </c>
      <c r="Q349" s="175">
        <v>7.4474999999999998</v>
      </c>
      <c r="R349" s="175">
        <v>6.1058000000000003</v>
      </c>
      <c r="S349" s="171" t="s">
        <v>2026</v>
      </c>
      <c r="T349" s="174">
        <v>44302</v>
      </c>
      <c r="U349" s="175">
        <v>4048.4108999999999</v>
      </c>
      <c r="V349" s="175">
        <v>66.121200000000002</v>
      </c>
      <c r="W349" s="175">
        <v>-60.410600000000002</v>
      </c>
      <c r="X349" s="175">
        <v>-16.700299999999999</v>
      </c>
      <c r="Y349" s="175">
        <v>19.863700000000001</v>
      </c>
      <c r="Z349" s="175">
        <v>13.969099999999999</v>
      </c>
      <c r="AA349" s="175">
        <v>1.3734999999999999</v>
      </c>
      <c r="AB349" s="175">
        <v>3.0106000000000002</v>
      </c>
      <c r="AC349" s="175">
        <v>2.3624999999999998</v>
      </c>
      <c r="AD349" s="175">
        <v>6.4058000000000002</v>
      </c>
      <c r="AE349" s="175">
        <v>8.6381999999999994</v>
      </c>
      <c r="AF349" s="175">
        <v>7.2378</v>
      </c>
      <c r="AG349" s="175"/>
      <c r="AH349" s="175">
        <v>9.3963999999999999</v>
      </c>
    </row>
    <row r="350" spans="1:34" x14ac:dyDescent="0.3">
      <c r="A350" s="171" t="s">
        <v>653</v>
      </c>
      <c r="B350" s="171" t="s">
        <v>656</v>
      </c>
      <c r="C350" s="171">
        <v>147802</v>
      </c>
      <c r="D350" s="174">
        <v>44302</v>
      </c>
      <c r="E350" s="175">
        <v>0.41570000000000001</v>
      </c>
      <c r="F350" s="175">
        <v>0</v>
      </c>
      <c r="G350" s="175">
        <v>0</v>
      </c>
      <c r="H350" s="175">
        <v>0</v>
      </c>
      <c r="I350" s="175">
        <v>0</v>
      </c>
      <c r="J350" s="175">
        <v>0</v>
      </c>
      <c r="K350" s="175">
        <v>0</v>
      </c>
      <c r="L350" s="175">
        <v>0</v>
      </c>
      <c r="M350" s="175">
        <v>0</v>
      </c>
      <c r="N350" s="175">
        <v>0</v>
      </c>
      <c r="O350" s="175"/>
      <c r="P350" s="175"/>
      <c r="Q350" s="175">
        <v>-17.844899999999999</v>
      </c>
      <c r="R350" s="175"/>
      <c r="S350" s="171" t="s">
        <v>2026</v>
      </c>
      <c r="T350" s="174">
        <v>44302</v>
      </c>
      <c r="U350" s="175">
        <v>4048.4108999999999</v>
      </c>
      <c r="V350" s="175">
        <v>66.121200000000002</v>
      </c>
      <c r="W350" s="175">
        <v>-60.410600000000002</v>
      </c>
      <c r="X350" s="175">
        <v>-16.700299999999999</v>
      </c>
      <c r="Y350" s="175">
        <v>19.863700000000001</v>
      </c>
      <c r="Z350" s="175">
        <v>13.969099999999999</v>
      </c>
      <c r="AA350" s="175">
        <v>1.3734999999999999</v>
      </c>
      <c r="AB350" s="175">
        <v>3.0106000000000002</v>
      </c>
      <c r="AC350" s="175">
        <v>2.3624999999999998</v>
      </c>
      <c r="AD350" s="175">
        <v>6.4058000000000002</v>
      </c>
      <c r="AE350" s="175">
        <v>8.6381999999999994</v>
      </c>
      <c r="AF350" s="175">
        <v>7.2378</v>
      </c>
      <c r="AG350" s="175"/>
      <c r="AH350" s="175">
        <v>9.3963999999999999</v>
      </c>
    </row>
    <row r="351" spans="1:34" x14ac:dyDescent="0.3">
      <c r="A351" s="171" t="s">
        <v>653</v>
      </c>
      <c r="B351" s="171" t="s">
        <v>657</v>
      </c>
      <c r="C351" s="171">
        <v>147798</v>
      </c>
      <c r="D351" s="174">
        <v>44302</v>
      </c>
      <c r="E351" s="175">
        <v>0.39800000000000002</v>
      </c>
      <c r="F351" s="175">
        <v>0</v>
      </c>
      <c r="G351" s="175">
        <v>0</v>
      </c>
      <c r="H351" s="175">
        <v>0</v>
      </c>
      <c r="I351" s="175">
        <v>0</v>
      </c>
      <c r="J351" s="175">
        <v>0</v>
      </c>
      <c r="K351" s="175">
        <v>0</v>
      </c>
      <c r="L351" s="175">
        <v>0</v>
      </c>
      <c r="M351" s="175">
        <v>0</v>
      </c>
      <c r="N351" s="175">
        <v>0</v>
      </c>
      <c r="O351" s="175"/>
      <c r="P351" s="175"/>
      <c r="Q351" s="175">
        <v>-17.8415</v>
      </c>
      <c r="R351" s="175"/>
      <c r="S351" s="171" t="s">
        <v>2026</v>
      </c>
      <c r="T351" s="174">
        <v>44302</v>
      </c>
      <c r="U351" s="175">
        <v>4048.4108999999999</v>
      </c>
      <c r="V351" s="175">
        <v>66.121200000000002</v>
      </c>
      <c r="W351" s="175">
        <v>-60.410600000000002</v>
      </c>
      <c r="X351" s="175">
        <v>-16.700299999999999</v>
      </c>
      <c r="Y351" s="175">
        <v>19.863700000000001</v>
      </c>
      <c r="Z351" s="175">
        <v>13.969099999999999</v>
      </c>
      <c r="AA351" s="175">
        <v>1.3734999999999999</v>
      </c>
      <c r="AB351" s="175">
        <v>3.0106000000000002</v>
      </c>
      <c r="AC351" s="175">
        <v>2.3624999999999998</v>
      </c>
      <c r="AD351" s="175">
        <v>6.4058000000000002</v>
      </c>
      <c r="AE351" s="175">
        <v>8.6381999999999994</v>
      </c>
      <c r="AF351" s="175">
        <v>7.2378</v>
      </c>
      <c r="AG351" s="175"/>
      <c r="AH351" s="175">
        <v>9.3963999999999999</v>
      </c>
    </row>
    <row r="352" spans="1:34" x14ac:dyDescent="0.3">
      <c r="A352" s="171" t="s">
        <v>653</v>
      </c>
      <c r="B352" s="171" t="s">
        <v>658</v>
      </c>
      <c r="C352" s="171">
        <v>130314</v>
      </c>
      <c r="D352" s="174">
        <v>44302</v>
      </c>
      <c r="E352" s="175">
        <v>17.662500000000001</v>
      </c>
      <c r="F352" s="175">
        <v>7.2343000000000002</v>
      </c>
      <c r="G352" s="175">
        <v>3.6179000000000001</v>
      </c>
      <c r="H352" s="175">
        <v>4.7278000000000002</v>
      </c>
      <c r="I352" s="175">
        <v>9.3374000000000006</v>
      </c>
      <c r="J352" s="175">
        <v>11.7554</v>
      </c>
      <c r="K352" s="175">
        <v>7.6059999999999999</v>
      </c>
      <c r="L352" s="175">
        <v>8.3513000000000002</v>
      </c>
      <c r="M352" s="175">
        <v>8.8490000000000002</v>
      </c>
      <c r="N352" s="175">
        <v>9.4609000000000005</v>
      </c>
      <c r="O352" s="175">
        <v>7.3109999999999999</v>
      </c>
      <c r="P352" s="175">
        <v>7.9786000000000001</v>
      </c>
      <c r="Q352" s="175">
        <v>8.7807999999999993</v>
      </c>
      <c r="R352" s="175">
        <v>7.1275000000000004</v>
      </c>
      <c r="S352" s="171" t="s">
        <v>2023</v>
      </c>
      <c r="T352" s="174">
        <v>44302</v>
      </c>
      <c r="U352" s="175">
        <v>3847.7537000000002</v>
      </c>
      <c r="V352" s="175">
        <v>-13.5212</v>
      </c>
      <c r="W352" s="175">
        <v>-37.631100000000004</v>
      </c>
      <c r="X352" s="175">
        <v>-14.154400000000001</v>
      </c>
      <c r="Y352" s="175">
        <v>5.57</v>
      </c>
      <c r="Z352" s="175">
        <v>17.7211</v>
      </c>
      <c r="AA352" s="175">
        <v>-0.12280000000000001</v>
      </c>
      <c r="AB352" s="175">
        <v>2.6629999999999998</v>
      </c>
      <c r="AC352" s="175">
        <v>3.2505000000000002</v>
      </c>
      <c r="AD352" s="175">
        <v>8.9678000000000004</v>
      </c>
      <c r="AE352" s="175">
        <v>9.0890000000000004</v>
      </c>
      <c r="AF352" s="175">
        <v>8.4783000000000008</v>
      </c>
      <c r="AG352" s="175"/>
      <c r="AH352" s="175">
        <v>10.385400000000001</v>
      </c>
    </row>
    <row r="353" spans="1:34" x14ac:dyDescent="0.3">
      <c r="A353" s="171" t="s">
        <v>653</v>
      </c>
      <c r="B353" s="171" t="s">
        <v>659</v>
      </c>
      <c r="C353" s="171">
        <v>130309</v>
      </c>
      <c r="D353" s="174">
        <v>44302</v>
      </c>
      <c r="E353" s="175">
        <v>16.348099999999999</v>
      </c>
      <c r="F353" s="175">
        <v>6.0292000000000003</v>
      </c>
      <c r="G353" s="175">
        <v>2.5125000000000002</v>
      </c>
      <c r="H353" s="175">
        <v>3.6385999999999998</v>
      </c>
      <c r="I353" s="175">
        <v>8.2909000000000006</v>
      </c>
      <c r="J353" s="175">
        <v>10.6759</v>
      </c>
      <c r="K353" s="175">
        <v>6.5023999999999997</v>
      </c>
      <c r="L353" s="175">
        <v>7.2173999999999996</v>
      </c>
      <c r="M353" s="175">
        <v>7.6870000000000003</v>
      </c>
      <c r="N353" s="175">
        <v>8.2742000000000004</v>
      </c>
      <c r="O353" s="175">
        <v>6.0914000000000001</v>
      </c>
      <c r="P353" s="175">
        <v>6.6631999999999998</v>
      </c>
      <c r="Q353" s="175">
        <v>7.5431999999999997</v>
      </c>
      <c r="R353" s="175">
        <v>5.9194000000000004</v>
      </c>
      <c r="S353" s="171" t="s">
        <v>2023</v>
      </c>
      <c r="T353" s="174">
        <v>44302</v>
      </c>
      <c r="U353" s="175">
        <v>3847.7537000000002</v>
      </c>
      <c r="V353" s="175">
        <v>-13.5212</v>
      </c>
      <c r="W353" s="175">
        <v>-37.631100000000004</v>
      </c>
      <c r="X353" s="175">
        <v>-14.154400000000001</v>
      </c>
      <c r="Y353" s="175">
        <v>5.57</v>
      </c>
      <c r="Z353" s="175">
        <v>17.7211</v>
      </c>
      <c r="AA353" s="175">
        <v>-0.12280000000000001</v>
      </c>
      <c r="AB353" s="175">
        <v>2.6629999999999998</v>
      </c>
      <c r="AC353" s="175">
        <v>3.2505000000000002</v>
      </c>
      <c r="AD353" s="175">
        <v>8.9678000000000004</v>
      </c>
      <c r="AE353" s="175">
        <v>9.0890000000000004</v>
      </c>
      <c r="AF353" s="175">
        <v>8.4783000000000008</v>
      </c>
      <c r="AG353" s="175"/>
      <c r="AH353" s="175">
        <v>10.385400000000001</v>
      </c>
    </row>
    <row r="354" spans="1:34" x14ac:dyDescent="0.3">
      <c r="A354" s="171" t="s">
        <v>653</v>
      </c>
      <c r="B354" s="171" t="s">
        <v>660</v>
      </c>
      <c r="C354" s="171">
        <v>133486</v>
      </c>
      <c r="D354" s="174">
        <v>44302</v>
      </c>
      <c r="E354" s="175">
        <v>15.581799999999999</v>
      </c>
      <c r="F354" s="175">
        <v>-39.545000000000002</v>
      </c>
      <c r="G354" s="175">
        <v>0.99570000000000003</v>
      </c>
      <c r="H354" s="175">
        <v>4.0522999999999998</v>
      </c>
      <c r="I354" s="175">
        <v>9.2462</v>
      </c>
      <c r="J354" s="175">
        <v>54.786499999999997</v>
      </c>
      <c r="K354" s="175">
        <v>23.736799999999999</v>
      </c>
      <c r="L354" s="175">
        <v>16.908999999999999</v>
      </c>
      <c r="M354" s="175">
        <v>16.5962</v>
      </c>
      <c r="N354" s="175">
        <v>10.750400000000001</v>
      </c>
      <c r="O354" s="175">
        <v>4.8470000000000004</v>
      </c>
      <c r="P354" s="175">
        <v>6.6025999999999998</v>
      </c>
      <c r="Q354" s="175">
        <v>7.3750999999999998</v>
      </c>
      <c r="R354" s="175">
        <v>4.5054999999999996</v>
      </c>
      <c r="S354" s="171" t="s">
        <v>2024</v>
      </c>
      <c r="T354" s="174">
        <v>44302</v>
      </c>
      <c r="U354" s="175">
        <v>6112.7897999999996</v>
      </c>
      <c r="V354" s="175">
        <v>-17.368200000000002</v>
      </c>
      <c r="W354" s="175">
        <v>3.4828999999999999</v>
      </c>
      <c r="X354" s="175">
        <v>2.6231</v>
      </c>
      <c r="Y354" s="175">
        <v>3.9361000000000002</v>
      </c>
      <c r="Z354" s="175">
        <v>4.0121000000000002</v>
      </c>
      <c r="AA354" s="175">
        <v>4.1891999999999996</v>
      </c>
      <c r="AB354" s="175">
        <v>3.5768</v>
      </c>
      <c r="AC354" s="175">
        <v>3.4933000000000001</v>
      </c>
      <c r="AD354" s="175">
        <v>4.4021999999999997</v>
      </c>
      <c r="AE354" s="175">
        <v>6.4550999999999998</v>
      </c>
      <c r="AF354" s="175">
        <v>6.4467999999999996</v>
      </c>
      <c r="AG354" s="175"/>
      <c r="AH354" s="175">
        <v>6.0243000000000002</v>
      </c>
    </row>
    <row r="355" spans="1:34" x14ac:dyDescent="0.3">
      <c r="A355" s="171" t="s">
        <v>653</v>
      </c>
      <c r="B355" s="171" t="s">
        <v>661</v>
      </c>
      <c r="C355" s="171">
        <v>148330</v>
      </c>
      <c r="D355" s="174"/>
      <c r="E355" s="175"/>
      <c r="F355" s="175"/>
      <c r="G355" s="175"/>
      <c r="H355" s="175"/>
      <c r="I355" s="175"/>
      <c r="J355" s="175"/>
      <c r="K355" s="175"/>
      <c r="L355" s="175"/>
      <c r="M355" s="175"/>
      <c r="N355" s="175"/>
      <c r="O355" s="175"/>
      <c r="P355" s="175"/>
      <c r="Q355" s="175"/>
      <c r="R355" s="175"/>
      <c r="S355" s="171" t="s">
        <v>2024</v>
      </c>
      <c r="T355" s="174">
        <v>44302</v>
      </c>
      <c r="U355" s="175">
        <v>6112.7897999999996</v>
      </c>
      <c r="V355" s="175">
        <v>-17.368200000000002</v>
      </c>
      <c r="W355" s="175">
        <v>3.4828999999999999</v>
      </c>
      <c r="X355" s="175">
        <v>2.6231</v>
      </c>
      <c r="Y355" s="175">
        <v>3.9361000000000002</v>
      </c>
      <c r="Z355" s="175">
        <v>4.0121000000000002</v>
      </c>
      <c r="AA355" s="175">
        <v>4.1891999999999996</v>
      </c>
      <c r="AB355" s="175">
        <v>3.5768</v>
      </c>
      <c r="AC355" s="175">
        <v>3.4933000000000001</v>
      </c>
      <c r="AD355" s="175">
        <v>4.4021999999999997</v>
      </c>
      <c r="AE355" s="175">
        <v>6.4550999999999998</v>
      </c>
      <c r="AF355" s="175">
        <v>6.4467999999999996</v>
      </c>
      <c r="AG355" s="175"/>
      <c r="AH355" s="175">
        <v>6.0243000000000002</v>
      </c>
    </row>
    <row r="356" spans="1:34" x14ac:dyDescent="0.3">
      <c r="A356" s="171" t="s">
        <v>653</v>
      </c>
      <c r="B356" s="171" t="s">
        <v>662</v>
      </c>
      <c r="C356" s="171">
        <v>133488</v>
      </c>
      <c r="D356" s="174">
        <v>44302</v>
      </c>
      <c r="E356" s="175">
        <v>16.597300000000001</v>
      </c>
      <c r="F356" s="175">
        <v>-38.883499999999998</v>
      </c>
      <c r="G356" s="175">
        <v>1.6496999999999999</v>
      </c>
      <c r="H356" s="175">
        <v>4.7167000000000003</v>
      </c>
      <c r="I356" s="175">
        <v>9.9532000000000007</v>
      </c>
      <c r="J356" s="175">
        <v>55.513300000000001</v>
      </c>
      <c r="K356" s="175">
        <v>24.488099999999999</v>
      </c>
      <c r="L356" s="175">
        <v>17.686599999999999</v>
      </c>
      <c r="M356" s="175">
        <v>17.404399999999999</v>
      </c>
      <c r="N356" s="175">
        <v>11.555199999999999</v>
      </c>
      <c r="O356" s="175">
        <v>5.7184999999999997</v>
      </c>
      <c r="P356" s="175">
        <v>7.6581000000000001</v>
      </c>
      <c r="Q356" s="175">
        <v>8.4682999999999993</v>
      </c>
      <c r="R356" s="175">
        <v>5.3311999999999999</v>
      </c>
      <c r="S356" s="171" t="s">
        <v>2024</v>
      </c>
      <c r="T356" s="174">
        <v>44302</v>
      </c>
      <c r="U356" s="175">
        <v>6112.7897999999996</v>
      </c>
      <c r="V356" s="175">
        <v>-17.368200000000002</v>
      </c>
      <c r="W356" s="175">
        <v>3.4828999999999999</v>
      </c>
      <c r="X356" s="175">
        <v>2.6231</v>
      </c>
      <c r="Y356" s="175">
        <v>3.9361000000000002</v>
      </c>
      <c r="Z356" s="175">
        <v>4.0121000000000002</v>
      </c>
      <c r="AA356" s="175">
        <v>4.1891999999999996</v>
      </c>
      <c r="AB356" s="175">
        <v>3.5768</v>
      </c>
      <c r="AC356" s="175">
        <v>3.4933000000000001</v>
      </c>
      <c r="AD356" s="175">
        <v>4.4021999999999997</v>
      </c>
      <c r="AE356" s="175">
        <v>6.4550999999999998</v>
      </c>
      <c r="AF356" s="175">
        <v>6.4467999999999996</v>
      </c>
      <c r="AG356" s="175"/>
      <c r="AH356" s="175">
        <v>6.0243000000000002</v>
      </c>
    </row>
    <row r="357" spans="1:34" x14ac:dyDescent="0.3">
      <c r="A357" s="171" t="s">
        <v>653</v>
      </c>
      <c r="B357" s="171" t="s">
        <v>663</v>
      </c>
      <c r="C357" s="171">
        <v>148333</v>
      </c>
      <c r="D357" s="174"/>
      <c r="E357" s="175"/>
      <c r="F357" s="175"/>
      <c r="G357" s="175"/>
      <c r="H357" s="175"/>
      <c r="I357" s="175"/>
      <c r="J357" s="175"/>
      <c r="K357" s="175"/>
      <c r="L357" s="175"/>
      <c r="M357" s="175"/>
      <c r="N357" s="175"/>
      <c r="O357" s="175"/>
      <c r="P357" s="175"/>
      <c r="Q357" s="175"/>
      <c r="R357" s="175"/>
      <c r="S357" s="171" t="s">
        <v>2024</v>
      </c>
      <c r="T357" s="174">
        <v>44302</v>
      </c>
      <c r="U357" s="175">
        <v>6112.7897999999996</v>
      </c>
      <c r="V357" s="175">
        <v>-17.368200000000002</v>
      </c>
      <c r="W357" s="175">
        <v>3.4828999999999999</v>
      </c>
      <c r="X357" s="175">
        <v>2.6231</v>
      </c>
      <c r="Y357" s="175">
        <v>3.9361000000000002</v>
      </c>
      <c r="Z357" s="175">
        <v>4.0121000000000002</v>
      </c>
      <c r="AA357" s="175">
        <v>4.1891999999999996</v>
      </c>
      <c r="AB357" s="175">
        <v>3.5768</v>
      </c>
      <c r="AC357" s="175">
        <v>3.4933000000000001</v>
      </c>
      <c r="AD357" s="175">
        <v>4.4021999999999997</v>
      </c>
      <c r="AE357" s="175">
        <v>6.4550999999999998</v>
      </c>
      <c r="AF357" s="175">
        <v>6.4467999999999996</v>
      </c>
      <c r="AG357" s="175"/>
      <c r="AH357" s="175">
        <v>6.0243000000000002</v>
      </c>
    </row>
    <row r="358" spans="1:34" x14ac:dyDescent="0.3">
      <c r="A358" s="171" t="s">
        <v>653</v>
      </c>
      <c r="B358" s="171" t="s">
        <v>664</v>
      </c>
      <c r="C358" s="171">
        <v>133868</v>
      </c>
      <c r="D358" s="174">
        <v>44302</v>
      </c>
      <c r="E358" s="175">
        <v>4.1809000000000003</v>
      </c>
      <c r="F358" s="175">
        <v>6.1120999999999999</v>
      </c>
      <c r="G358" s="175">
        <v>4.1486999999999998</v>
      </c>
      <c r="H358" s="175">
        <v>4.7435999999999998</v>
      </c>
      <c r="I358" s="175">
        <v>8.7637</v>
      </c>
      <c r="J358" s="175">
        <v>39.648099999999999</v>
      </c>
      <c r="K358" s="175">
        <v>16.562999999999999</v>
      </c>
      <c r="L358" s="175">
        <v>10.888199999999999</v>
      </c>
      <c r="M358" s="175">
        <v>14.1204</v>
      </c>
      <c r="N358" s="175">
        <v>-43.2151</v>
      </c>
      <c r="O358" s="175">
        <v>-32.254399999999997</v>
      </c>
      <c r="P358" s="175">
        <v>-17.696400000000001</v>
      </c>
      <c r="Q358" s="175">
        <v>-13.2464</v>
      </c>
      <c r="R358" s="175">
        <v>-43.8371</v>
      </c>
      <c r="S358" s="171" t="s">
        <v>2025</v>
      </c>
      <c r="T358" s="174">
        <v>44302</v>
      </c>
      <c r="U358" s="175">
        <v>3904.5246999999999</v>
      </c>
      <c r="V358" s="175">
        <v>-7.5918999999999999</v>
      </c>
      <c r="W358" s="175">
        <v>-10.813599999999999</v>
      </c>
      <c r="X358" s="175">
        <v>-1.2644</v>
      </c>
      <c r="Y358" s="175">
        <v>6.7050999999999998</v>
      </c>
      <c r="Z358" s="175">
        <v>11.6439</v>
      </c>
      <c r="AA358" s="175">
        <v>3.1785000000000001</v>
      </c>
      <c r="AB358" s="175">
        <v>4.0439999999999996</v>
      </c>
      <c r="AC358" s="175">
        <v>4.7035</v>
      </c>
      <c r="AD358" s="175">
        <v>8.3476999999999997</v>
      </c>
      <c r="AE358" s="175">
        <v>8.39</v>
      </c>
      <c r="AF358" s="175">
        <v>8.0214999999999996</v>
      </c>
      <c r="AG358" s="175"/>
      <c r="AH358" s="175">
        <v>8.8770000000000007</v>
      </c>
    </row>
    <row r="359" spans="1:34" x14ac:dyDescent="0.3">
      <c r="A359" s="171" t="s">
        <v>653</v>
      </c>
      <c r="B359" s="171" t="s">
        <v>665</v>
      </c>
      <c r="C359" s="171">
        <v>133867</v>
      </c>
      <c r="D359" s="174">
        <v>44302</v>
      </c>
      <c r="E359" s="175">
        <v>4.1333000000000002</v>
      </c>
      <c r="F359" s="175">
        <v>6.1825000000000001</v>
      </c>
      <c r="G359" s="175">
        <v>3.9756</v>
      </c>
      <c r="H359" s="175">
        <v>4.5454999999999997</v>
      </c>
      <c r="I359" s="175">
        <v>8.4756999999999998</v>
      </c>
      <c r="J359" s="175">
        <v>39.359200000000001</v>
      </c>
      <c r="K359" s="175">
        <v>16.277799999999999</v>
      </c>
      <c r="L359" s="175">
        <v>10.594799999999999</v>
      </c>
      <c r="M359" s="175">
        <v>13.811999999999999</v>
      </c>
      <c r="N359" s="175">
        <v>-43.373199999999997</v>
      </c>
      <c r="O359" s="175">
        <v>-32.425899999999999</v>
      </c>
      <c r="P359" s="175">
        <v>-17.862100000000002</v>
      </c>
      <c r="Q359" s="175">
        <v>-13.408200000000001</v>
      </c>
      <c r="R359" s="175">
        <v>-43.991100000000003</v>
      </c>
      <c r="S359" s="171" t="s">
        <v>2025</v>
      </c>
      <c r="T359" s="174">
        <v>44302</v>
      </c>
      <c r="U359" s="175">
        <v>3904.5246999999999</v>
      </c>
      <c r="V359" s="175">
        <v>-7.5918999999999999</v>
      </c>
      <c r="W359" s="175">
        <v>-10.813599999999999</v>
      </c>
      <c r="X359" s="175">
        <v>-1.2644</v>
      </c>
      <c r="Y359" s="175">
        <v>6.7050999999999998</v>
      </c>
      <c r="Z359" s="175">
        <v>11.6439</v>
      </c>
      <c r="AA359" s="175">
        <v>3.1785000000000001</v>
      </c>
      <c r="AB359" s="175">
        <v>4.0439999999999996</v>
      </c>
      <c r="AC359" s="175">
        <v>4.7035</v>
      </c>
      <c r="AD359" s="175">
        <v>8.3476999999999997</v>
      </c>
      <c r="AE359" s="175">
        <v>8.39</v>
      </c>
      <c r="AF359" s="175">
        <v>8.0214999999999996</v>
      </c>
      <c r="AG359" s="175"/>
      <c r="AH359" s="175">
        <v>8.8770000000000007</v>
      </c>
    </row>
    <row r="360" spans="1:34" x14ac:dyDescent="0.3">
      <c r="A360" s="171" t="s">
        <v>653</v>
      </c>
      <c r="B360" s="171" t="s">
        <v>666</v>
      </c>
      <c r="C360" s="171">
        <v>119082</v>
      </c>
      <c r="D360" s="174">
        <v>44302</v>
      </c>
      <c r="E360" s="175">
        <v>31.988</v>
      </c>
      <c r="F360" s="175">
        <v>4.4505999999999997</v>
      </c>
      <c r="G360" s="175">
        <v>5.3375000000000004</v>
      </c>
      <c r="H360" s="175">
        <v>5.1725000000000003</v>
      </c>
      <c r="I360" s="175">
        <v>4.8167999999999997</v>
      </c>
      <c r="J360" s="175">
        <v>5.5547000000000004</v>
      </c>
      <c r="K360" s="175">
        <v>4.8285</v>
      </c>
      <c r="L360" s="175">
        <v>4.8262</v>
      </c>
      <c r="M360" s="175">
        <v>7.1405000000000003</v>
      </c>
      <c r="N360" s="175">
        <v>4.9212999999999996</v>
      </c>
      <c r="O360" s="175">
        <v>2.6484999999999999</v>
      </c>
      <c r="P360" s="175">
        <v>4.9623999999999997</v>
      </c>
      <c r="Q360" s="175">
        <v>7.0359999999999996</v>
      </c>
      <c r="R360" s="175">
        <v>4.6867000000000001</v>
      </c>
      <c r="S360" s="171" t="s">
        <v>2024</v>
      </c>
      <c r="T360" s="174">
        <v>44302</v>
      </c>
      <c r="U360" s="175">
        <v>6112.7897999999996</v>
      </c>
      <c r="V360" s="175">
        <v>-17.368200000000002</v>
      </c>
      <c r="W360" s="175">
        <v>3.4828999999999999</v>
      </c>
      <c r="X360" s="175">
        <v>2.6231</v>
      </c>
      <c r="Y360" s="175">
        <v>3.9361000000000002</v>
      </c>
      <c r="Z360" s="175">
        <v>4.0121000000000002</v>
      </c>
      <c r="AA360" s="175">
        <v>4.1891999999999996</v>
      </c>
      <c r="AB360" s="175">
        <v>3.5768</v>
      </c>
      <c r="AC360" s="175">
        <v>3.4933000000000001</v>
      </c>
      <c r="AD360" s="175">
        <v>4.4021999999999997</v>
      </c>
      <c r="AE360" s="175">
        <v>6.4550999999999998</v>
      </c>
      <c r="AF360" s="175">
        <v>6.4467999999999996</v>
      </c>
      <c r="AG360" s="175"/>
      <c r="AH360" s="175">
        <v>6.0243000000000002</v>
      </c>
    </row>
    <row r="361" spans="1:34" x14ac:dyDescent="0.3">
      <c r="A361" s="171" t="s">
        <v>653</v>
      </c>
      <c r="B361" s="171" t="s">
        <v>667</v>
      </c>
      <c r="C361" s="171">
        <v>101837</v>
      </c>
      <c r="D361" s="174">
        <v>44302</v>
      </c>
      <c r="E361" s="175">
        <v>30.315200000000001</v>
      </c>
      <c r="F361" s="175">
        <v>3.7328000000000001</v>
      </c>
      <c r="G361" s="175">
        <v>4.6077000000000004</v>
      </c>
      <c r="H361" s="175">
        <v>4.4241999999999999</v>
      </c>
      <c r="I361" s="175">
        <v>4.0556999999999999</v>
      </c>
      <c r="J361" s="175">
        <v>4.7888999999999999</v>
      </c>
      <c r="K361" s="175">
        <v>4.0346000000000002</v>
      </c>
      <c r="L361" s="175">
        <v>4.0218999999999996</v>
      </c>
      <c r="M361" s="175">
        <v>6.2972999999999999</v>
      </c>
      <c r="N361" s="175">
        <v>4.0625999999999998</v>
      </c>
      <c r="O361" s="175">
        <v>1.8502000000000001</v>
      </c>
      <c r="P361" s="175">
        <v>4.2133000000000003</v>
      </c>
      <c r="Q361" s="175">
        <v>6.3773</v>
      </c>
      <c r="R361" s="175">
        <v>3.8437999999999999</v>
      </c>
      <c r="S361" s="171" t="s">
        <v>2024</v>
      </c>
      <c r="T361" s="174">
        <v>44302</v>
      </c>
      <c r="U361" s="175">
        <v>6112.7897999999996</v>
      </c>
      <c r="V361" s="175">
        <v>-17.368200000000002</v>
      </c>
      <c r="W361" s="175">
        <v>3.4828999999999999</v>
      </c>
      <c r="X361" s="175">
        <v>2.6231</v>
      </c>
      <c r="Y361" s="175">
        <v>3.9361000000000002</v>
      </c>
      <c r="Z361" s="175">
        <v>4.0121000000000002</v>
      </c>
      <c r="AA361" s="175">
        <v>4.1891999999999996</v>
      </c>
      <c r="AB361" s="175">
        <v>3.5768</v>
      </c>
      <c r="AC361" s="175">
        <v>3.4933000000000001</v>
      </c>
      <c r="AD361" s="175">
        <v>4.4021999999999997</v>
      </c>
      <c r="AE361" s="175">
        <v>6.4550999999999998</v>
      </c>
      <c r="AF361" s="175">
        <v>6.4467999999999996</v>
      </c>
      <c r="AG361" s="175"/>
      <c r="AH361" s="175">
        <v>6.0243000000000002</v>
      </c>
    </row>
    <row r="362" spans="1:34" x14ac:dyDescent="0.3">
      <c r="A362" s="171" t="s">
        <v>653</v>
      </c>
      <c r="B362" s="171" t="s">
        <v>668</v>
      </c>
      <c r="C362" s="171">
        <v>116153</v>
      </c>
      <c r="D362" s="174">
        <v>44302</v>
      </c>
      <c r="E362" s="175">
        <v>20.878399999999999</v>
      </c>
      <c r="F362" s="175">
        <v>-23.236499999999999</v>
      </c>
      <c r="G362" s="175">
        <v>0.26219999999999999</v>
      </c>
      <c r="H362" s="175">
        <v>4.9996999999999998</v>
      </c>
      <c r="I362" s="175">
        <v>19.938500000000001</v>
      </c>
      <c r="J362" s="175">
        <v>28.025300000000001</v>
      </c>
      <c r="K362" s="175">
        <v>17.3171</v>
      </c>
      <c r="L362" s="175">
        <v>20.8126</v>
      </c>
      <c r="M362" s="175">
        <v>14.924799999999999</v>
      </c>
      <c r="N362" s="175">
        <v>12.409599999999999</v>
      </c>
      <c r="O362" s="175">
        <v>4.8452000000000002</v>
      </c>
      <c r="P362" s="175">
        <v>6.5617000000000001</v>
      </c>
      <c r="Q362" s="175">
        <v>8.1782000000000004</v>
      </c>
      <c r="R362" s="175">
        <v>3.4550999999999998</v>
      </c>
      <c r="S362" s="171" t="s">
        <v>2026</v>
      </c>
      <c r="T362" s="174">
        <v>44302</v>
      </c>
      <c r="U362" s="175">
        <v>4048.4108999999999</v>
      </c>
      <c r="V362" s="175">
        <v>66.121200000000002</v>
      </c>
      <c r="W362" s="175">
        <v>-60.410600000000002</v>
      </c>
      <c r="X362" s="175">
        <v>-16.700299999999999</v>
      </c>
      <c r="Y362" s="175">
        <v>19.863700000000001</v>
      </c>
      <c r="Z362" s="175">
        <v>13.969099999999999</v>
      </c>
      <c r="AA362" s="175">
        <v>1.3734999999999999</v>
      </c>
      <c r="AB362" s="175">
        <v>3.0106000000000002</v>
      </c>
      <c r="AC362" s="175">
        <v>2.3624999999999998</v>
      </c>
      <c r="AD362" s="175">
        <v>6.4058000000000002</v>
      </c>
      <c r="AE362" s="175">
        <v>8.6381999999999994</v>
      </c>
      <c r="AF362" s="175">
        <v>7.2378</v>
      </c>
      <c r="AG362" s="175"/>
      <c r="AH362" s="175">
        <v>9.3963999999999999</v>
      </c>
    </row>
    <row r="363" spans="1:34" x14ac:dyDescent="0.3">
      <c r="A363" s="171" t="s">
        <v>653</v>
      </c>
      <c r="B363" s="171" t="s">
        <v>669</v>
      </c>
      <c r="C363" s="171">
        <v>118553</v>
      </c>
      <c r="D363" s="174">
        <v>44302</v>
      </c>
      <c r="E363" s="175">
        <v>22.239899999999999</v>
      </c>
      <c r="F363" s="175">
        <v>-23.126200000000001</v>
      </c>
      <c r="G363" s="175">
        <v>0.2462</v>
      </c>
      <c r="H363" s="175">
        <v>5.0221999999999998</v>
      </c>
      <c r="I363" s="175">
        <v>19.9389</v>
      </c>
      <c r="J363" s="175">
        <v>28.044499999999999</v>
      </c>
      <c r="K363" s="175">
        <v>17.722799999999999</v>
      </c>
      <c r="L363" s="175">
        <v>21.348800000000001</v>
      </c>
      <c r="M363" s="175">
        <v>15.500500000000001</v>
      </c>
      <c r="N363" s="175">
        <v>13.0122</v>
      </c>
      <c r="O363" s="175">
        <v>5.5258000000000003</v>
      </c>
      <c r="P363" s="175">
        <v>7.3171999999999997</v>
      </c>
      <c r="Q363" s="175">
        <v>8.4817999999999998</v>
      </c>
      <c r="R363" s="175">
        <v>4.0853000000000002</v>
      </c>
      <c r="S363" s="171" t="s">
        <v>2026</v>
      </c>
      <c r="T363" s="174">
        <v>44302</v>
      </c>
      <c r="U363" s="175">
        <v>4048.4108999999999</v>
      </c>
      <c r="V363" s="175">
        <v>66.121200000000002</v>
      </c>
      <c r="W363" s="175">
        <v>-60.410600000000002</v>
      </c>
      <c r="X363" s="175">
        <v>-16.700299999999999</v>
      </c>
      <c r="Y363" s="175">
        <v>19.863700000000001</v>
      </c>
      <c r="Z363" s="175">
        <v>13.969099999999999</v>
      </c>
      <c r="AA363" s="175">
        <v>1.3734999999999999</v>
      </c>
      <c r="AB363" s="175">
        <v>3.0106000000000002</v>
      </c>
      <c r="AC363" s="175">
        <v>2.3624999999999998</v>
      </c>
      <c r="AD363" s="175">
        <v>6.4058000000000002</v>
      </c>
      <c r="AE363" s="175">
        <v>8.6381999999999994</v>
      </c>
      <c r="AF363" s="175">
        <v>7.2378</v>
      </c>
      <c r="AG363" s="175"/>
      <c r="AH363" s="175">
        <v>9.3963999999999999</v>
      </c>
    </row>
    <row r="364" spans="1:34" x14ac:dyDescent="0.3">
      <c r="A364" s="171" t="s">
        <v>653</v>
      </c>
      <c r="B364" s="171" t="s">
        <v>670</v>
      </c>
      <c r="C364" s="171">
        <v>147954</v>
      </c>
      <c r="D364" s="174"/>
      <c r="E364" s="175"/>
      <c r="F364" s="175"/>
      <c r="G364" s="175"/>
      <c r="H364" s="175"/>
      <c r="I364" s="175"/>
      <c r="J364" s="175"/>
      <c r="K364" s="175"/>
      <c r="L364" s="175"/>
      <c r="M364" s="175"/>
      <c r="N364" s="175"/>
      <c r="O364" s="175"/>
      <c r="P364" s="175"/>
      <c r="Q364" s="175"/>
      <c r="R364" s="175"/>
      <c r="S364" s="171" t="s">
        <v>2026</v>
      </c>
      <c r="T364" s="174">
        <v>44302</v>
      </c>
      <c r="U364" s="175">
        <v>4048.4108999999999</v>
      </c>
      <c r="V364" s="175">
        <v>66.121200000000002</v>
      </c>
      <c r="W364" s="175">
        <v>-60.410600000000002</v>
      </c>
      <c r="X364" s="175">
        <v>-16.700299999999999</v>
      </c>
      <c r="Y364" s="175">
        <v>19.863700000000001</v>
      </c>
      <c r="Z364" s="175">
        <v>13.969099999999999</v>
      </c>
      <c r="AA364" s="175">
        <v>1.3734999999999999</v>
      </c>
      <c r="AB364" s="175">
        <v>3.0106000000000002</v>
      </c>
      <c r="AC364" s="175">
        <v>2.3624999999999998</v>
      </c>
      <c r="AD364" s="175">
        <v>6.4058000000000002</v>
      </c>
      <c r="AE364" s="175">
        <v>8.6381999999999994</v>
      </c>
      <c r="AF364" s="175">
        <v>7.2378</v>
      </c>
      <c r="AG364" s="175"/>
      <c r="AH364" s="175">
        <v>9.3963999999999999</v>
      </c>
    </row>
    <row r="365" spans="1:34" x14ac:dyDescent="0.3">
      <c r="A365" s="171" t="s">
        <v>653</v>
      </c>
      <c r="B365" s="171" t="s">
        <v>671</v>
      </c>
      <c r="C365" s="171">
        <v>147955</v>
      </c>
      <c r="D365" s="174"/>
      <c r="E365" s="175"/>
      <c r="F365" s="175"/>
      <c r="G365" s="175"/>
      <c r="H365" s="175"/>
      <c r="I365" s="175"/>
      <c r="J365" s="175"/>
      <c r="K365" s="175"/>
      <c r="L365" s="175"/>
      <c r="M365" s="175"/>
      <c r="N365" s="175"/>
      <c r="O365" s="175"/>
      <c r="P365" s="175"/>
      <c r="Q365" s="175"/>
      <c r="R365" s="175"/>
      <c r="S365" s="171" t="s">
        <v>2026</v>
      </c>
      <c r="T365" s="174">
        <v>44302</v>
      </c>
      <c r="U365" s="175">
        <v>4048.4108999999999</v>
      </c>
      <c r="V365" s="175">
        <v>66.121200000000002</v>
      </c>
      <c r="W365" s="175">
        <v>-60.410600000000002</v>
      </c>
      <c r="X365" s="175">
        <v>-16.700299999999999</v>
      </c>
      <c r="Y365" s="175">
        <v>19.863700000000001</v>
      </c>
      <c r="Z365" s="175">
        <v>13.969099999999999</v>
      </c>
      <c r="AA365" s="175">
        <v>1.3734999999999999</v>
      </c>
      <c r="AB365" s="175">
        <v>3.0106000000000002</v>
      </c>
      <c r="AC365" s="175">
        <v>2.3624999999999998</v>
      </c>
      <c r="AD365" s="175">
        <v>6.4058000000000002</v>
      </c>
      <c r="AE365" s="175">
        <v>8.6381999999999994</v>
      </c>
      <c r="AF365" s="175">
        <v>7.2378</v>
      </c>
      <c r="AG365" s="175"/>
      <c r="AH365" s="175">
        <v>9.3963999999999999</v>
      </c>
    </row>
    <row r="366" spans="1:34" x14ac:dyDescent="0.3">
      <c r="A366" s="171" t="s">
        <v>653</v>
      </c>
      <c r="B366" s="171" t="s">
        <v>672</v>
      </c>
      <c r="C366" s="171">
        <v>147961</v>
      </c>
      <c r="D366" s="174"/>
      <c r="E366" s="175"/>
      <c r="F366" s="175"/>
      <c r="G366" s="175"/>
      <c r="H366" s="175"/>
      <c r="I366" s="175"/>
      <c r="J366" s="175"/>
      <c r="K366" s="175"/>
      <c r="L366" s="175"/>
      <c r="M366" s="175"/>
      <c r="N366" s="175"/>
      <c r="O366" s="175"/>
      <c r="P366" s="175"/>
      <c r="Q366" s="175"/>
      <c r="R366" s="175"/>
      <c r="S366" s="171" t="s">
        <v>2026</v>
      </c>
      <c r="T366" s="174">
        <v>44302</v>
      </c>
      <c r="U366" s="175">
        <v>4048.4108999999999</v>
      </c>
      <c r="V366" s="175">
        <v>66.121200000000002</v>
      </c>
      <c r="W366" s="175">
        <v>-60.410600000000002</v>
      </c>
      <c r="X366" s="175">
        <v>-16.700299999999999</v>
      </c>
      <c r="Y366" s="175">
        <v>19.863700000000001</v>
      </c>
      <c r="Z366" s="175">
        <v>13.969099999999999</v>
      </c>
      <c r="AA366" s="175">
        <v>1.3734999999999999</v>
      </c>
      <c r="AB366" s="175">
        <v>3.0106000000000002</v>
      </c>
      <c r="AC366" s="175">
        <v>2.3624999999999998</v>
      </c>
      <c r="AD366" s="175">
        <v>6.4058000000000002</v>
      </c>
      <c r="AE366" s="175">
        <v>8.6381999999999994</v>
      </c>
      <c r="AF366" s="175">
        <v>7.2378</v>
      </c>
      <c r="AG366" s="175"/>
      <c r="AH366" s="175">
        <v>9.3963999999999999</v>
      </c>
    </row>
    <row r="367" spans="1:34" x14ac:dyDescent="0.3">
      <c r="A367" s="171" t="s">
        <v>653</v>
      </c>
      <c r="B367" s="171" t="s">
        <v>673</v>
      </c>
      <c r="C367" s="171">
        <v>147958</v>
      </c>
      <c r="D367" s="174"/>
      <c r="E367" s="175"/>
      <c r="F367" s="175"/>
      <c r="G367" s="175"/>
      <c r="H367" s="175"/>
      <c r="I367" s="175"/>
      <c r="J367" s="175"/>
      <c r="K367" s="175"/>
      <c r="L367" s="175"/>
      <c r="M367" s="175"/>
      <c r="N367" s="175"/>
      <c r="O367" s="175"/>
      <c r="P367" s="175"/>
      <c r="Q367" s="175"/>
      <c r="R367" s="175"/>
      <c r="S367" s="171" t="s">
        <v>2026</v>
      </c>
      <c r="T367" s="174">
        <v>44302</v>
      </c>
      <c r="U367" s="175">
        <v>4048.4108999999999</v>
      </c>
      <c r="V367" s="175">
        <v>66.121200000000002</v>
      </c>
      <c r="W367" s="175">
        <v>-60.410600000000002</v>
      </c>
      <c r="X367" s="175">
        <v>-16.700299999999999</v>
      </c>
      <c r="Y367" s="175">
        <v>19.863700000000001</v>
      </c>
      <c r="Z367" s="175">
        <v>13.969099999999999</v>
      </c>
      <c r="AA367" s="175">
        <v>1.3734999999999999</v>
      </c>
      <c r="AB367" s="175">
        <v>3.0106000000000002</v>
      </c>
      <c r="AC367" s="175">
        <v>2.3624999999999998</v>
      </c>
      <c r="AD367" s="175">
        <v>6.4058000000000002</v>
      </c>
      <c r="AE367" s="175">
        <v>8.6381999999999994</v>
      </c>
      <c r="AF367" s="175">
        <v>7.2378</v>
      </c>
      <c r="AG367" s="175"/>
      <c r="AH367" s="175">
        <v>9.3963999999999999</v>
      </c>
    </row>
    <row r="368" spans="1:34" x14ac:dyDescent="0.3">
      <c r="A368" s="171" t="s">
        <v>653</v>
      </c>
      <c r="B368" s="171" t="s">
        <v>674</v>
      </c>
      <c r="C368" s="171">
        <v>148303</v>
      </c>
      <c r="D368" s="174"/>
      <c r="E368" s="175"/>
      <c r="F368" s="175"/>
      <c r="G368" s="175"/>
      <c r="H368" s="175"/>
      <c r="I368" s="175"/>
      <c r="J368" s="175"/>
      <c r="K368" s="175"/>
      <c r="L368" s="175"/>
      <c r="M368" s="175"/>
      <c r="N368" s="175"/>
      <c r="O368" s="175"/>
      <c r="P368" s="175"/>
      <c r="Q368" s="175"/>
      <c r="R368" s="175"/>
      <c r="S368" s="171" t="s">
        <v>2026</v>
      </c>
      <c r="T368" s="174">
        <v>44302</v>
      </c>
      <c r="U368" s="175">
        <v>4048.4108999999999</v>
      </c>
      <c r="V368" s="175">
        <v>66.121200000000002</v>
      </c>
      <c r="W368" s="175">
        <v>-60.410600000000002</v>
      </c>
      <c r="X368" s="175">
        <v>-16.700299999999999</v>
      </c>
      <c r="Y368" s="175">
        <v>19.863700000000001</v>
      </c>
      <c r="Z368" s="175">
        <v>13.969099999999999</v>
      </c>
      <c r="AA368" s="175">
        <v>1.3734999999999999</v>
      </c>
      <c r="AB368" s="175">
        <v>3.0106000000000002</v>
      </c>
      <c r="AC368" s="175">
        <v>2.3624999999999998</v>
      </c>
      <c r="AD368" s="175">
        <v>6.4058000000000002</v>
      </c>
      <c r="AE368" s="175">
        <v>8.6381999999999994</v>
      </c>
      <c r="AF368" s="175">
        <v>7.2378</v>
      </c>
      <c r="AG368" s="175"/>
      <c r="AH368" s="175">
        <v>9.3963999999999999</v>
      </c>
    </row>
    <row r="369" spans="1:34" x14ac:dyDescent="0.3">
      <c r="A369" s="171" t="s">
        <v>653</v>
      </c>
      <c r="B369" s="171" t="s">
        <v>675</v>
      </c>
      <c r="C369" s="171">
        <v>148304</v>
      </c>
      <c r="D369" s="174"/>
      <c r="E369" s="175"/>
      <c r="F369" s="175"/>
      <c r="G369" s="175"/>
      <c r="H369" s="175"/>
      <c r="I369" s="175"/>
      <c r="J369" s="175"/>
      <c r="K369" s="175"/>
      <c r="L369" s="175"/>
      <c r="M369" s="175"/>
      <c r="N369" s="175"/>
      <c r="O369" s="175"/>
      <c r="P369" s="175"/>
      <c r="Q369" s="175"/>
      <c r="R369" s="175"/>
      <c r="S369" s="171" t="s">
        <v>2026</v>
      </c>
      <c r="T369" s="174">
        <v>44302</v>
      </c>
      <c r="U369" s="175">
        <v>4048.4108999999999</v>
      </c>
      <c r="V369" s="175">
        <v>66.121200000000002</v>
      </c>
      <c r="W369" s="175">
        <v>-60.410600000000002</v>
      </c>
      <c r="X369" s="175">
        <v>-16.700299999999999</v>
      </c>
      <c r="Y369" s="175">
        <v>19.863700000000001</v>
      </c>
      <c r="Z369" s="175">
        <v>13.969099999999999</v>
      </c>
      <c r="AA369" s="175">
        <v>1.3734999999999999</v>
      </c>
      <c r="AB369" s="175">
        <v>3.0106000000000002</v>
      </c>
      <c r="AC369" s="175">
        <v>2.3624999999999998</v>
      </c>
      <c r="AD369" s="175">
        <v>6.4058000000000002</v>
      </c>
      <c r="AE369" s="175">
        <v>8.6381999999999994</v>
      </c>
      <c r="AF369" s="175">
        <v>7.2378</v>
      </c>
      <c r="AG369" s="175"/>
      <c r="AH369" s="175">
        <v>9.3963999999999999</v>
      </c>
    </row>
    <row r="370" spans="1:34" x14ac:dyDescent="0.3">
      <c r="A370" s="171" t="s">
        <v>653</v>
      </c>
      <c r="B370" s="171" t="s">
        <v>676</v>
      </c>
      <c r="C370" s="171">
        <v>128053</v>
      </c>
      <c r="D370" s="174">
        <v>44302</v>
      </c>
      <c r="E370" s="175">
        <v>18.285299999999999</v>
      </c>
      <c r="F370" s="175">
        <v>-32.1096</v>
      </c>
      <c r="G370" s="175">
        <v>-3.3921999999999999</v>
      </c>
      <c r="H370" s="175">
        <v>1.8542000000000001</v>
      </c>
      <c r="I370" s="175">
        <v>9.6974</v>
      </c>
      <c r="J370" s="175">
        <v>11.64</v>
      </c>
      <c r="K370" s="175">
        <v>4.9183000000000003</v>
      </c>
      <c r="L370" s="175">
        <v>8.6969999999999992</v>
      </c>
      <c r="M370" s="175">
        <v>9.0540000000000003</v>
      </c>
      <c r="N370" s="175">
        <v>11.2874</v>
      </c>
      <c r="O370" s="175">
        <v>8.1631</v>
      </c>
      <c r="P370" s="175">
        <v>8.125</v>
      </c>
      <c r="Q370" s="175">
        <v>8.9168000000000003</v>
      </c>
      <c r="R370" s="175">
        <v>9.4248999999999992</v>
      </c>
      <c r="S370" s="171" t="s">
        <v>2026</v>
      </c>
      <c r="T370" s="174">
        <v>44302</v>
      </c>
      <c r="U370" s="175">
        <v>4048.4108999999999</v>
      </c>
      <c r="V370" s="175">
        <v>66.121200000000002</v>
      </c>
      <c r="W370" s="175">
        <v>-60.410600000000002</v>
      </c>
      <c r="X370" s="175">
        <v>-16.700299999999999</v>
      </c>
      <c r="Y370" s="175">
        <v>19.863700000000001</v>
      </c>
      <c r="Z370" s="175">
        <v>13.969099999999999</v>
      </c>
      <c r="AA370" s="175">
        <v>1.3734999999999999</v>
      </c>
      <c r="AB370" s="175">
        <v>3.0106000000000002</v>
      </c>
      <c r="AC370" s="175">
        <v>2.3624999999999998</v>
      </c>
      <c r="AD370" s="175">
        <v>6.4058000000000002</v>
      </c>
      <c r="AE370" s="175">
        <v>8.6381999999999994</v>
      </c>
      <c r="AF370" s="175">
        <v>7.2378</v>
      </c>
      <c r="AG370" s="175"/>
      <c r="AH370" s="175">
        <v>9.3963999999999999</v>
      </c>
    </row>
    <row r="371" spans="1:34" x14ac:dyDescent="0.3">
      <c r="A371" s="171" t="s">
        <v>653</v>
      </c>
      <c r="B371" s="171" t="s">
        <v>677</v>
      </c>
      <c r="C371" s="171">
        <v>128051</v>
      </c>
      <c r="D371" s="174">
        <v>44302</v>
      </c>
      <c r="E371" s="175">
        <v>19.2605</v>
      </c>
      <c r="F371" s="175">
        <v>-31.241900000000001</v>
      </c>
      <c r="G371" s="175">
        <v>-2.6997</v>
      </c>
      <c r="H371" s="175">
        <v>2.4918999999999998</v>
      </c>
      <c r="I371" s="175">
        <v>10.3392</v>
      </c>
      <c r="J371" s="175">
        <v>12.329599999999999</v>
      </c>
      <c r="K371" s="175">
        <v>5.5077999999999996</v>
      </c>
      <c r="L371" s="175">
        <v>9.2477999999999998</v>
      </c>
      <c r="M371" s="175">
        <v>9.6045999999999996</v>
      </c>
      <c r="N371" s="175">
        <v>11.8405</v>
      </c>
      <c r="O371" s="175">
        <v>8.7338000000000005</v>
      </c>
      <c r="P371" s="175">
        <v>8.8630999999999993</v>
      </c>
      <c r="Q371" s="175">
        <v>9.7205999999999992</v>
      </c>
      <c r="R371" s="175">
        <v>9.9266000000000005</v>
      </c>
      <c r="S371" s="171" t="s">
        <v>2026</v>
      </c>
      <c r="T371" s="174">
        <v>44302</v>
      </c>
      <c r="U371" s="175">
        <v>4048.4108999999999</v>
      </c>
      <c r="V371" s="175">
        <v>66.121200000000002</v>
      </c>
      <c r="W371" s="175">
        <v>-60.410600000000002</v>
      </c>
      <c r="X371" s="175">
        <v>-16.700299999999999</v>
      </c>
      <c r="Y371" s="175">
        <v>19.863700000000001</v>
      </c>
      <c r="Z371" s="175">
        <v>13.969099999999999</v>
      </c>
      <c r="AA371" s="175">
        <v>1.3734999999999999</v>
      </c>
      <c r="AB371" s="175">
        <v>3.0106000000000002</v>
      </c>
      <c r="AC371" s="175">
        <v>2.3624999999999998</v>
      </c>
      <c r="AD371" s="175">
        <v>6.4058000000000002</v>
      </c>
      <c r="AE371" s="175">
        <v>8.6381999999999994</v>
      </c>
      <c r="AF371" s="175">
        <v>7.2378</v>
      </c>
      <c r="AG371" s="175"/>
      <c r="AH371" s="175">
        <v>9.3963999999999999</v>
      </c>
    </row>
    <row r="372" spans="1:34" x14ac:dyDescent="0.3">
      <c r="A372" s="171" t="s">
        <v>653</v>
      </c>
      <c r="B372" s="171" t="s">
        <v>678</v>
      </c>
      <c r="C372" s="171">
        <v>114239</v>
      </c>
      <c r="D372" s="174">
        <v>44302</v>
      </c>
      <c r="E372" s="175">
        <v>23.640899999999998</v>
      </c>
      <c r="F372" s="175">
        <v>-9.7241999999999997</v>
      </c>
      <c r="G372" s="175">
        <v>-1.5051000000000001</v>
      </c>
      <c r="H372" s="175">
        <v>-0.1764</v>
      </c>
      <c r="I372" s="175">
        <v>4.7866</v>
      </c>
      <c r="J372" s="175">
        <v>8.9678000000000004</v>
      </c>
      <c r="K372" s="175">
        <v>4.1760000000000002</v>
      </c>
      <c r="L372" s="175">
        <v>6.3367000000000004</v>
      </c>
      <c r="M372" s="175">
        <v>7.1220999999999997</v>
      </c>
      <c r="N372" s="175">
        <v>9.1590000000000007</v>
      </c>
      <c r="O372" s="175">
        <v>8.2502999999999993</v>
      </c>
      <c r="P372" s="175">
        <v>8.2218</v>
      </c>
      <c r="Q372" s="175">
        <v>8.6462000000000003</v>
      </c>
      <c r="R372" s="175">
        <v>8.9665999999999997</v>
      </c>
      <c r="S372" s="171" t="s">
        <v>2024</v>
      </c>
      <c r="T372" s="174">
        <v>44302</v>
      </c>
      <c r="U372" s="175">
        <v>6112.7897999999996</v>
      </c>
      <c r="V372" s="175">
        <v>-17.368200000000002</v>
      </c>
      <c r="W372" s="175">
        <v>3.4828999999999999</v>
      </c>
      <c r="X372" s="175">
        <v>2.6231</v>
      </c>
      <c r="Y372" s="175">
        <v>3.9361000000000002</v>
      </c>
      <c r="Z372" s="175">
        <v>4.0121000000000002</v>
      </c>
      <c r="AA372" s="175">
        <v>4.1891999999999996</v>
      </c>
      <c r="AB372" s="175">
        <v>3.5768</v>
      </c>
      <c r="AC372" s="175">
        <v>3.4933000000000001</v>
      </c>
      <c r="AD372" s="175">
        <v>4.4021999999999997</v>
      </c>
      <c r="AE372" s="175">
        <v>6.4550999999999998</v>
      </c>
      <c r="AF372" s="175">
        <v>6.4467999999999996</v>
      </c>
      <c r="AG372" s="175"/>
      <c r="AH372" s="175">
        <v>6.0243000000000002</v>
      </c>
    </row>
    <row r="373" spans="1:34" x14ac:dyDescent="0.3">
      <c r="A373" s="171" t="s">
        <v>653</v>
      </c>
      <c r="B373" s="171" t="s">
        <v>679</v>
      </c>
      <c r="C373" s="171">
        <v>120711</v>
      </c>
      <c r="D373" s="174">
        <v>44302</v>
      </c>
      <c r="E373" s="175">
        <v>25.338100000000001</v>
      </c>
      <c r="F373" s="175">
        <v>-9.0730000000000004</v>
      </c>
      <c r="G373" s="175">
        <v>-0.86419999999999997</v>
      </c>
      <c r="H373" s="175">
        <v>0.49390000000000001</v>
      </c>
      <c r="I373" s="175">
        <v>5.4419000000000004</v>
      </c>
      <c r="J373" s="175">
        <v>9.6179000000000006</v>
      </c>
      <c r="K373" s="175">
        <v>4.8448000000000002</v>
      </c>
      <c r="L373" s="175">
        <v>7.0647000000000002</v>
      </c>
      <c r="M373" s="175">
        <v>7.8526999999999996</v>
      </c>
      <c r="N373" s="175">
        <v>9.8909000000000002</v>
      </c>
      <c r="O373" s="175">
        <v>9.0335000000000001</v>
      </c>
      <c r="P373" s="175">
        <v>9.0845000000000002</v>
      </c>
      <c r="Q373" s="175">
        <v>9.4406999999999996</v>
      </c>
      <c r="R373" s="175">
        <v>9.6319999999999997</v>
      </c>
      <c r="S373" s="171" t="s">
        <v>2024</v>
      </c>
      <c r="T373" s="174">
        <v>44302</v>
      </c>
      <c r="U373" s="175">
        <v>6112.7897999999996</v>
      </c>
      <c r="V373" s="175">
        <v>-17.368200000000002</v>
      </c>
      <c r="W373" s="175">
        <v>3.4828999999999999</v>
      </c>
      <c r="X373" s="175">
        <v>2.6231</v>
      </c>
      <c r="Y373" s="175">
        <v>3.9361000000000002</v>
      </c>
      <c r="Z373" s="175">
        <v>4.0121000000000002</v>
      </c>
      <c r="AA373" s="175">
        <v>4.1891999999999996</v>
      </c>
      <c r="AB373" s="175">
        <v>3.5768</v>
      </c>
      <c r="AC373" s="175">
        <v>3.4933000000000001</v>
      </c>
      <c r="AD373" s="175">
        <v>4.4021999999999997</v>
      </c>
      <c r="AE373" s="175">
        <v>6.4550999999999998</v>
      </c>
      <c r="AF373" s="175">
        <v>6.4467999999999996</v>
      </c>
      <c r="AG373" s="175"/>
      <c r="AH373" s="175">
        <v>6.0243000000000002</v>
      </c>
    </row>
    <row r="374" spans="1:34" x14ac:dyDescent="0.3">
      <c r="A374" s="171" t="s">
        <v>653</v>
      </c>
      <c r="B374" s="171" t="s">
        <v>680</v>
      </c>
      <c r="C374" s="171">
        <v>127183</v>
      </c>
      <c r="D374" s="174">
        <v>44302</v>
      </c>
      <c r="E374" s="175">
        <v>13.180199999999999</v>
      </c>
      <c r="F374" s="175">
        <v>-124.46980000000001</v>
      </c>
      <c r="G374" s="175">
        <v>-7.4019000000000004</v>
      </c>
      <c r="H374" s="175">
        <v>-2.8073999999999999</v>
      </c>
      <c r="I374" s="175">
        <v>7.0313999999999997</v>
      </c>
      <c r="J374" s="175">
        <v>4.6367000000000003</v>
      </c>
      <c r="K374" s="175">
        <v>0.95779999999999998</v>
      </c>
      <c r="L374" s="175">
        <v>6.0876999999999999</v>
      </c>
      <c r="M374" s="175">
        <v>7.6127000000000002</v>
      </c>
      <c r="N374" s="175">
        <v>11.382300000000001</v>
      </c>
      <c r="O374" s="175">
        <v>-1.7564</v>
      </c>
      <c r="P374" s="175">
        <v>1.7304999999999999</v>
      </c>
      <c r="Q374" s="175">
        <v>3.9510000000000001</v>
      </c>
      <c r="R374" s="175">
        <v>-4.9249999999999998</v>
      </c>
      <c r="S374" s="171" t="s">
        <v>2024</v>
      </c>
      <c r="T374" s="174">
        <v>44302</v>
      </c>
      <c r="U374" s="175">
        <v>6112.7897999999996</v>
      </c>
      <c r="V374" s="175">
        <v>-17.368200000000002</v>
      </c>
      <c r="W374" s="175">
        <v>3.4828999999999999</v>
      </c>
      <c r="X374" s="175">
        <v>2.6231</v>
      </c>
      <c r="Y374" s="175">
        <v>3.9361000000000002</v>
      </c>
      <c r="Z374" s="175">
        <v>4.0121000000000002</v>
      </c>
      <c r="AA374" s="175">
        <v>4.1891999999999996</v>
      </c>
      <c r="AB374" s="175">
        <v>3.5768</v>
      </c>
      <c r="AC374" s="175">
        <v>3.4933000000000001</v>
      </c>
      <c r="AD374" s="175">
        <v>4.4021999999999997</v>
      </c>
      <c r="AE374" s="175">
        <v>6.4550999999999998</v>
      </c>
      <c r="AF374" s="175">
        <v>6.4467999999999996</v>
      </c>
      <c r="AG374" s="175"/>
      <c r="AH374" s="175">
        <v>6.0243000000000002</v>
      </c>
    </row>
    <row r="375" spans="1:34" x14ac:dyDescent="0.3">
      <c r="A375" s="171" t="s">
        <v>653</v>
      </c>
      <c r="B375" s="171" t="s">
        <v>681</v>
      </c>
      <c r="C375" s="171">
        <v>127181</v>
      </c>
      <c r="D375" s="174">
        <v>44302</v>
      </c>
      <c r="E375" s="175">
        <v>14.0055</v>
      </c>
      <c r="F375" s="175">
        <v>-123.37220000000001</v>
      </c>
      <c r="G375" s="175">
        <v>-6.5757000000000003</v>
      </c>
      <c r="H375" s="175">
        <v>-2.0468999999999999</v>
      </c>
      <c r="I375" s="175">
        <v>7.7796000000000003</v>
      </c>
      <c r="J375" s="175">
        <v>5.3711000000000002</v>
      </c>
      <c r="K375" s="175">
        <v>1.6911</v>
      </c>
      <c r="L375" s="175">
        <v>6.8106</v>
      </c>
      <c r="M375" s="175">
        <v>8.3476999999999997</v>
      </c>
      <c r="N375" s="175">
        <v>12.1319</v>
      </c>
      <c r="O375" s="175">
        <v>-1.0404</v>
      </c>
      <c r="P375" s="175">
        <v>2.6288999999999998</v>
      </c>
      <c r="Q375" s="175">
        <v>4.8407999999999998</v>
      </c>
      <c r="R375" s="175">
        <v>-4.3025000000000002</v>
      </c>
      <c r="S375" s="171" t="s">
        <v>2024</v>
      </c>
      <c r="T375" s="174">
        <v>44302</v>
      </c>
      <c r="U375" s="175">
        <v>6112.7897999999996</v>
      </c>
      <c r="V375" s="175">
        <v>-17.368200000000002</v>
      </c>
      <c r="W375" s="175">
        <v>3.4828999999999999</v>
      </c>
      <c r="X375" s="175">
        <v>2.6231</v>
      </c>
      <c r="Y375" s="175">
        <v>3.9361000000000002</v>
      </c>
      <c r="Z375" s="175">
        <v>4.0121000000000002</v>
      </c>
      <c r="AA375" s="175">
        <v>4.1891999999999996</v>
      </c>
      <c r="AB375" s="175">
        <v>3.5768</v>
      </c>
      <c r="AC375" s="175">
        <v>3.4933000000000001</v>
      </c>
      <c r="AD375" s="175">
        <v>4.4021999999999997</v>
      </c>
      <c r="AE375" s="175">
        <v>6.4550999999999998</v>
      </c>
      <c r="AF375" s="175">
        <v>6.4467999999999996</v>
      </c>
      <c r="AG375" s="175"/>
      <c r="AH375" s="175">
        <v>6.0243000000000002</v>
      </c>
    </row>
    <row r="376" spans="1:34" x14ac:dyDescent="0.3">
      <c r="A376" s="171" t="s">
        <v>653</v>
      </c>
      <c r="B376" s="171" t="s">
        <v>682</v>
      </c>
      <c r="C376" s="171">
        <v>140603</v>
      </c>
      <c r="D376" s="174">
        <v>44302</v>
      </c>
      <c r="E376" s="175">
        <v>13.609299999999999</v>
      </c>
      <c r="F376" s="175">
        <v>-9.9207000000000001</v>
      </c>
      <c r="G376" s="175">
        <v>-5.5617000000000001</v>
      </c>
      <c r="H376" s="175">
        <v>-0.19159999999999999</v>
      </c>
      <c r="I376" s="175">
        <v>8.5809999999999995</v>
      </c>
      <c r="J376" s="175">
        <v>15.364100000000001</v>
      </c>
      <c r="K376" s="175">
        <v>3.4062000000000001</v>
      </c>
      <c r="L376" s="175">
        <v>5.4165000000000001</v>
      </c>
      <c r="M376" s="175">
        <v>5.4955999999999996</v>
      </c>
      <c r="N376" s="175">
        <v>7.9949000000000003</v>
      </c>
      <c r="O376" s="175">
        <v>7.7706</v>
      </c>
      <c r="P376" s="175"/>
      <c r="Q376" s="175">
        <v>7.7602000000000002</v>
      </c>
      <c r="R376" s="175">
        <v>8.2822999999999993</v>
      </c>
      <c r="S376" s="171" t="s">
        <v>2023</v>
      </c>
      <c r="T376" s="174">
        <v>44302</v>
      </c>
      <c r="U376" s="175">
        <v>3847.7537000000002</v>
      </c>
      <c r="V376" s="175">
        <v>-13.5212</v>
      </c>
      <c r="W376" s="175">
        <v>-37.631100000000004</v>
      </c>
      <c r="X376" s="175">
        <v>-14.154400000000001</v>
      </c>
      <c r="Y376" s="175">
        <v>5.57</v>
      </c>
      <c r="Z376" s="175">
        <v>17.7211</v>
      </c>
      <c r="AA376" s="175">
        <v>-0.12280000000000001</v>
      </c>
      <c r="AB376" s="175">
        <v>2.6629999999999998</v>
      </c>
      <c r="AC376" s="175">
        <v>3.2505000000000002</v>
      </c>
      <c r="AD376" s="175">
        <v>8.9678000000000004</v>
      </c>
      <c r="AE376" s="175">
        <v>9.0890000000000004</v>
      </c>
      <c r="AF376" s="175">
        <v>8.4783000000000008</v>
      </c>
      <c r="AG376" s="175"/>
      <c r="AH376" s="175">
        <v>10.385400000000001</v>
      </c>
    </row>
    <row r="377" spans="1:34" x14ac:dyDescent="0.3">
      <c r="A377" s="171" t="s">
        <v>653</v>
      </c>
      <c r="B377" s="171" t="s">
        <v>683</v>
      </c>
      <c r="C377" s="171">
        <v>140609</v>
      </c>
      <c r="D377" s="174">
        <v>44302</v>
      </c>
      <c r="E377" s="175">
        <v>13.0586</v>
      </c>
      <c r="F377" s="175">
        <v>-10.897600000000001</v>
      </c>
      <c r="G377" s="175">
        <v>-6.4939999999999998</v>
      </c>
      <c r="H377" s="175">
        <v>-1.1177999999999999</v>
      </c>
      <c r="I377" s="175">
        <v>7.5894000000000004</v>
      </c>
      <c r="J377" s="175">
        <v>14.346500000000001</v>
      </c>
      <c r="K377" s="175">
        <v>2.3262999999999998</v>
      </c>
      <c r="L377" s="175">
        <v>4.3559000000000001</v>
      </c>
      <c r="M377" s="175">
        <v>4.4550999999999998</v>
      </c>
      <c r="N377" s="175">
        <v>6.9482999999999997</v>
      </c>
      <c r="O377" s="175">
        <v>6.7363</v>
      </c>
      <c r="P377" s="175"/>
      <c r="Q377" s="175">
        <v>6.6860999999999997</v>
      </c>
      <c r="R377" s="175">
        <v>7.2962999999999996</v>
      </c>
      <c r="S377" s="171" t="s">
        <v>2023</v>
      </c>
      <c r="T377" s="174">
        <v>44302</v>
      </c>
      <c r="U377" s="175">
        <v>3847.7537000000002</v>
      </c>
      <c r="V377" s="175">
        <v>-13.5212</v>
      </c>
      <c r="W377" s="175">
        <v>-37.631100000000004</v>
      </c>
      <c r="X377" s="175">
        <v>-14.154400000000001</v>
      </c>
      <c r="Y377" s="175">
        <v>5.57</v>
      </c>
      <c r="Z377" s="175">
        <v>17.7211</v>
      </c>
      <c r="AA377" s="175">
        <v>-0.12280000000000001</v>
      </c>
      <c r="AB377" s="175">
        <v>2.6629999999999998</v>
      </c>
      <c r="AC377" s="175">
        <v>3.2505000000000002</v>
      </c>
      <c r="AD377" s="175">
        <v>8.9678000000000004</v>
      </c>
      <c r="AE377" s="175">
        <v>9.0890000000000004</v>
      </c>
      <c r="AF377" s="175">
        <v>8.4783000000000008</v>
      </c>
      <c r="AG377" s="175"/>
      <c r="AH377" s="175">
        <v>10.385400000000001</v>
      </c>
    </row>
    <row r="378" spans="1:34" x14ac:dyDescent="0.3">
      <c r="A378" s="171" t="s">
        <v>653</v>
      </c>
      <c r="B378" s="171" t="s">
        <v>684</v>
      </c>
      <c r="C378" s="171">
        <v>130721</v>
      </c>
      <c r="D378" s="174">
        <v>44302</v>
      </c>
      <c r="E378" s="175">
        <v>1445.9112</v>
      </c>
      <c r="F378" s="175">
        <v>-4.9924999999999997</v>
      </c>
      <c r="G378" s="175">
        <v>-6.9424000000000001</v>
      </c>
      <c r="H378" s="175">
        <v>-1.3884000000000001</v>
      </c>
      <c r="I378" s="175">
        <v>4.5113000000000003</v>
      </c>
      <c r="J378" s="175">
        <v>12.199400000000001</v>
      </c>
      <c r="K378" s="175">
        <v>1.9323999999999999</v>
      </c>
      <c r="L378" s="175">
        <v>2.1122000000000001</v>
      </c>
      <c r="M378" s="175">
        <v>3.1194999999999999</v>
      </c>
      <c r="N378" s="175">
        <v>6.6501999999999999</v>
      </c>
      <c r="O378" s="175">
        <v>1.7250000000000001</v>
      </c>
      <c r="P378" s="175">
        <v>4.3628</v>
      </c>
      <c r="Q378" s="175">
        <v>5.7289000000000003</v>
      </c>
      <c r="R378" s="175">
        <v>4.2701000000000002</v>
      </c>
      <c r="S378" s="171" t="s">
        <v>2024</v>
      </c>
      <c r="T378" s="174">
        <v>44302</v>
      </c>
      <c r="U378" s="175">
        <v>6112.7897999999996</v>
      </c>
      <c r="V378" s="175">
        <v>-17.368200000000002</v>
      </c>
      <c r="W378" s="175">
        <v>3.4828999999999999</v>
      </c>
      <c r="X378" s="175">
        <v>2.6231</v>
      </c>
      <c r="Y378" s="175">
        <v>3.9361000000000002</v>
      </c>
      <c r="Z378" s="175">
        <v>4.0121000000000002</v>
      </c>
      <c r="AA378" s="175">
        <v>4.1891999999999996</v>
      </c>
      <c r="AB378" s="175">
        <v>3.5768</v>
      </c>
      <c r="AC378" s="175">
        <v>3.4933000000000001</v>
      </c>
      <c r="AD378" s="175">
        <v>4.4021999999999997</v>
      </c>
      <c r="AE378" s="175">
        <v>6.4550999999999998</v>
      </c>
      <c r="AF378" s="175">
        <v>6.4467999999999996</v>
      </c>
      <c r="AG378" s="175"/>
      <c r="AH378" s="175">
        <v>6.0243000000000002</v>
      </c>
    </row>
    <row r="379" spans="1:34" x14ac:dyDescent="0.3">
      <c r="A379" s="171" t="s">
        <v>653</v>
      </c>
      <c r="B379" s="171" t="s">
        <v>685</v>
      </c>
      <c r="C379" s="171">
        <v>130722</v>
      </c>
      <c r="D379" s="174">
        <v>44302</v>
      </c>
      <c r="E379" s="175">
        <v>1531.8223</v>
      </c>
      <c r="F379" s="175">
        <v>-3.8549000000000002</v>
      </c>
      <c r="G379" s="175">
        <v>-5.8030999999999997</v>
      </c>
      <c r="H379" s="175">
        <v>-0.2485</v>
      </c>
      <c r="I379" s="175">
        <v>5.6536999999999997</v>
      </c>
      <c r="J379" s="175">
        <v>13.351800000000001</v>
      </c>
      <c r="K379" s="175">
        <v>3.0794000000000001</v>
      </c>
      <c r="L379" s="175">
        <v>3.2675999999999998</v>
      </c>
      <c r="M379" s="175">
        <v>4.2912999999999997</v>
      </c>
      <c r="N379" s="175">
        <v>7.9142999999999999</v>
      </c>
      <c r="O379" s="175">
        <v>2.7671000000000001</v>
      </c>
      <c r="P379" s="175">
        <v>5.3181000000000003</v>
      </c>
      <c r="Q379" s="175">
        <v>6.6547999999999998</v>
      </c>
      <c r="R379" s="175">
        <v>5.4581999999999997</v>
      </c>
      <c r="S379" s="171" t="s">
        <v>2024</v>
      </c>
      <c r="T379" s="174">
        <v>44302</v>
      </c>
      <c r="U379" s="175">
        <v>6112.7897999999996</v>
      </c>
      <c r="V379" s="175">
        <v>-17.368200000000002</v>
      </c>
      <c r="W379" s="175">
        <v>3.4828999999999999</v>
      </c>
      <c r="X379" s="175">
        <v>2.6231</v>
      </c>
      <c r="Y379" s="175">
        <v>3.9361000000000002</v>
      </c>
      <c r="Z379" s="175">
        <v>4.0121000000000002</v>
      </c>
      <c r="AA379" s="175">
        <v>4.1891999999999996</v>
      </c>
      <c r="AB379" s="175">
        <v>3.5768</v>
      </c>
      <c r="AC379" s="175">
        <v>3.4933000000000001</v>
      </c>
      <c r="AD379" s="175">
        <v>4.4021999999999997</v>
      </c>
      <c r="AE379" s="175">
        <v>6.4550999999999998</v>
      </c>
      <c r="AF379" s="175">
        <v>6.4467999999999996</v>
      </c>
      <c r="AG379" s="175"/>
      <c r="AH379" s="175">
        <v>6.0243000000000002</v>
      </c>
    </row>
    <row r="380" spans="1:34" x14ac:dyDescent="0.3">
      <c r="A380" s="171" t="s">
        <v>653</v>
      </c>
      <c r="B380" s="171" t="s">
        <v>686</v>
      </c>
      <c r="C380" s="171">
        <v>117716</v>
      </c>
      <c r="D380" s="174">
        <v>44302</v>
      </c>
      <c r="E380" s="175">
        <v>23.398800000000001</v>
      </c>
      <c r="F380" s="175">
        <v>-29.77</v>
      </c>
      <c r="G380" s="175">
        <v>3.9405000000000001</v>
      </c>
      <c r="H380" s="175">
        <v>4.7508999999999997</v>
      </c>
      <c r="I380" s="175">
        <v>9.0835000000000008</v>
      </c>
      <c r="J380" s="175">
        <v>11.678100000000001</v>
      </c>
      <c r="K380" s="175">
        <v>3.4405000000000001</v>
      </c>
      <c r="L380" s="175">
        <v>6.6227999999999998</v>
      </c>
      <c r="M380" s="175">
        <v>5.9310999999999998</v>
      </c>
      <c r="N380" s="175">
        <v>7.8861999999999997</v>
      </c>
      <c r="O380" s="175">
        <v>6.8722000000000003</v>
      </c>
      <c r="P380" s="175">
        <v>7.3586</v>
      </c>
      <c r="Q380" s="175">
        <v>8.0807000000000002</v>
      </c>
      <c r="R380" s="175">
        <v>7.1531000000000002</v>
      </c>
      <c r="S380" s="171" t="s">
        <v>2024</v>
      </c>
      <c r="T380" s="174">
        <v>44302</v>
      </c>
      <c r="U380" s="175">
        <v>6112.7897999999996</v>
      </c>
      <c r="V380" s="175">
        <v>-17.368200000000002</v>
      </c>
      <c r="W380" s="175">
        <v>3.4828999999999999</v>
      </c>
      <c r="X380" s="175">
        <v>2.6231</v>
      </c>
      <c r="Y380" s="175">
        <v>3.9361000000000002</v>
      </c>
      <c r="Z380" s="175">
        <v>4.0121000000000002</v>
      </c>
      <c r="AA380" s="175">
        <v>4.1891999999999996</v>
      </c>
      <c r="AB380" s="175">
        <v>3.5768</v>
      </c>
      <c r="AC380" s="175">
        <v>3.4933000000000001</v>
      </c>
      <c r="AD380" s="175">
        <v>4.4021999999999997</v>
      </c>
      <c r="AE380" s="175">
        <v>6.4550999999999998</v>
      </c>
      <c r="AF380" s="175">
        <v>6.4467999999999996</v>
      </c>
      <c r="AG380" s="175"/>
      <c r="AH380" s="175">
        <v>6.0243000000000002</v>
      </c>
    </row>
    <row r="381" spans="1:34" x14ac:dyDescent="0.3">
      <c r="A381" s="171" t="s">
        <v>653</v>
      </c>
      <c r="B381" s="171" t="s">
        <v>687</v>
      </c>
      <c r="C381" s="171">
        <v>119741</v>
      </c>
      <c r="D381" s="174">
        <v>44302</v>
      </c>
      <c r="E381" s="175">
        <v>25.278700000000001</v>
      </c>
      <c r="F381" s="175">
        <v>-28.711099999999998</v>
      </c>
      <c r="G381" s="175">
        <v>4.9842000000000004</v>
      </c>
      <c r="H381" s="175">
        <v>5.8026999999999997</v>
      </c>
      <c r="I381" s="175">
        <v>10.1432</v>
      </c>
      <c r="J381" s="175">
        <v>12.730700000000001</v>
      </c>
      <c r="K381" s="175">
        <v>4.4989999999999997</v>
      </c>
      <c r="L381" s="175">
        <v>7.7275999999999998</v>
      </c>
      <c r="M381" s="175">
        <v>7.0465999999999998</v>
      </c>
      <c r="N381" s="175">
        <v>9.0101999999999993</v>
      </c>
      <c r="O381" s="175">
        <v>7.8913000000000002</v>
      </c>
      <c r="P381" s="175">
        <v>8.3993000000000002</v>
      </c>
      <c r="Q381" s="175">
        <v>9.1083999999999996</v>
      </c>
      <c r="R381" s="175">
        <v>8.2159999999999993</v>
      </c>
      <c r="S381" s="171" t="s">
        <v>2024</v>
      </c>
      <c r="T381" s="174">
        <v>44302</v>
      </c>
      <c r="U381" s="175">
        <v>6112.7897999999996</v>
      </c>
      <c r="V381" s="175">
        <v>-17.368200000000002</v>
      </c>
      <c r="W381" s="175">
        <v>3.4828999999999999</v>
      </c>
      <c r="X381" s="175">
        <v>2.6231</v>
      </c>
      <c r="Y381" s="175">
        <v>3.9361000000000002</v>
      </c>
      <c r="Z381" s="175">
        <v>4.0121000000000002</v>
      </c>
      <c r="AA381" s="175">
        <v>4.1891999999999996</v>
      </c>
      <c r="AB381" s="175">
        <v>3.5768</v>
      </c>
      <c r="AC381" s="175">
        <v>3.4933000000000001</v>
      </c>
      <c r="AD381" s="175">
        <v>4.4021999999999997</v>
      </c>
      <c r="AE381" s="175">
        <v>6.4550999999999998</v>
      </c>
      <c r="AF381" s="175">
        <v>6.4467999999999996</v>
      </c>
      <c r="AG381" s="175"/>
      <c r="AH381" s="175">
        <v>6.0243000000000002</v>
      </c>
    </row>
    <row r="382" spans="1:34" x14ac:dyDescent="0.3">
      <c r="A382" s="171" t="s">
        <v>653</v>
      </c>
      <c r="B382" s="171" t="s">
        <v>688</v>
      </c>
      <c r="C382" s="171">
        <v>112632</v>
      </c>
      <c r="D382" s="174">
        <v>44302</v>
      </c>
      <c r="E382" s="175">
        <v>22.357199999999999</v>
      </c>
      <c r="F382" s="175">
        <v>-1.9590000000000001</v>
      </c>
      <c r="G382" s="175">
        <v>-4.8951000000000002</v>
      </c>
      <c r="H382" s="175">
        <v>-2.0049999999999999</v>
      </c>
      <c r="I382" s="175">
        <v>4.5907</v>
      </c>
      <c r="J382" s="175">
        <v>10.065099999999999</v>
      </c>
      <c r="K382" s="175">
        <v>3.6132</v>
      </c>
      <c r="L382" s="175">
        <v>3.9813000000000001</v>
      </c>
      <c r="M382" s="175">
        <v>5.9954999999999998</v>
      </c>
      <c r="N382" s="175">
        <v>5.6478999999999999</v>
      </c>
      <c r="O382" s="175">
        <v>3.8307000000000002</v>
      </c>
      <c r="P382" s="175">
        <v>5.5595999999999997</v>
      </c>
      <c r="Q382" s="175">
        <v>7.2279999999999998</v>
      </c>
      <c r="R382" s="175">
        <v>2.9843999999999999</v>
      </c>
      <c r="S382" s="171" t="s">
        <v>2026</v>
      </c>
      <c r="T382" s="174">
        <v>44302</v>
      </c>
      <c r="U382" s="175">
        <v>4048.4108999999999</v>
      </c>
      <c r="V382" s="175">
        <v>66.121200000000002</v>
      </c>
      <c r="W382" s="175">
        <v>-60.410600000000002</v>
      </c>
      <c r="X382" s="175">
        <v>-16.700299999999999</v>
      </c>
      <c r="Y382" s="175">
        <v>19.863700000000001</v>
      </c>
      <c r="Z382" s="175">
        <v>13.969099999999999</v>
      </c>
      <c r="AA382" s="175">
        <v>1.3734999999999999</v>
      </c>
      <c r="AB382" s="175">
        <v>3.0106000000000002</v>
      </c>
      <c r="AC382" s="175">
        <v>2.3624999999999998</v>
      </c>
      <c r="AD382" s="175">
        <v>6.4058000000000002</v>
      </c>
      <c r="AE382" s="175">
        <v>8.6381999999999994</v>
      </c>
      <c r="AF382" s="175">
        <v>7.2378</v>
      </c>
      <c r="AG382" s="175"/>
      <c r="AH382" s="175">
        <v>9.3963999999999999</v>
      </c>
    </row>
    <row r="383" spans="1:34" x14ac:dyDescent="0.3">
      <c r="A383" s="171" t="s">
        <v>653</v>
      </c>
      <c r="B383" s="171" t="s">
        <v>689</v>
      </c>
      <c r="C383" s="171">
        <v>119786</v>
      </c>
      <c r="D383" s="174">
        <v>44302</v>
      </c>
      <c r="E383" s="175">
        <v>23.432500000000001</v>
      </c>
      <c r="F383" s="175">
        <v>-1.0903</v>
      </c>
      <c r="G383" s="175">
        <v>-4.0869999999999997</v>
      </c>
      <c r="H383" s="175">
        <v>-1.2014</v>
      </c>
      <c r="I383" s="175">
        <v>5.4062000000000001</v>
      </c>
      <c r="J383" s="175">
        <v>10.8725</v>
      </c>
      <c r="K383" s="175">
        <v>4.4164000000000003</v>
      </c>
      <c r="L383" s="175">
        <v>4.7926000000000002</v>
      </c>
      <c r="M383" s="175">
        <v>7.1276000000000002</v>
      </c>
      <c r="N383" s="175">
        <v>6.7161</v>
      </c>
      <c r="O383" s="175">
        <v>4.6318000000000001</v>
      </c>
      <c r="P383" s="175">
        <v>6.3003</v>
      </c>
      <c r="Q383" s="175">
        <v>7.4976000000000003</v>
      </c>
      <c r="R383" s="175">
        <v>3.8647</v>
      </c>
      <c r="S383" s="171" t="s">
        <v>2026</v>
      </c>
      <c r="T383" s="174">
        <v>44302</v>
      </c>
      <c r="U383" s="175">
        <v>4048.4108999999999</v>
      </c>
      <c r="V383" s="175">
        <v>66.121200000000002</v>
      </c>
      <c r="W383" s="175">
        <v>-60.410600000000002</v>
      </c>
      <c r="X383" s="175">
        <v>-16.700299999999999</v>
      </c>
      <c r="Y383" s="175">
        <v>19.863700000000001</v>
      </c>
      <c r="Z383" s="175">
        <v>13.969099999999999</v>
      </c>
      <c r="AA383" s="175">
        <v>1.3734999999999999</v>
      </c>
      <c r="AB383" s="175">
        <v>3.0106000000000002</v>
      </c>
      <c r="AC383" s="175">
        <v>2.3624999999999998</v>
      </c>
      <c r="AD383" s="175">
        <v>6.4058000000000002</v>
      </c>
      <c r="AE383" s="175">
        <v>8.6381999999999994</v>
      </c>
      <c r="AF383" s="175">
        <v>7.2378</v>
      </c>
      <c r="AG383" s="175"/>
      <c r="AH383" s="175">
        <v>9.3963999999999999</v>
      </c>
    </row>
    <row r="384" spans="1:34" x14ac:dyDescent="0.3">
      <c r="A384" s="171" t="s">
        <v>653</v>
      </c>
      <c r="B384" s="171" t="s">
        <v>690</v>
      </c>
      <c r="C384" s="171">
        <v>144403</v>
      </c>
      <c r="D384" s="174">
        <v>44302</v>
      </c>
      <c r="E384" s="175">
        <v>11.973699999999999</v>
      </c>
      <c r="F384" s="175">
        <v>11.8924</v>
      </c>
      <c r="G384" s="175">
        <v>-1.0668</v>
      </c>
      <c r="H384" s="175">
        <v>1.2196</v>
      </c>
      <c r="I384" s="175">
        <v>5.4619999999999997</v>
      </c>
      <c r="J384" s="175">
        <v>7.3716999999999997</v>
      </c>
      <c r="K384" s="175">
        <v>2.9969000000000001</v>
      </c>
      <c r="L384" s="175">
        <v>3.9539</v>
      </c>
      <c r="M384" s="175">
        <v>4.7051999999999996</v>
      </c>
      <c r="N384" s="175">
        <v>5.7896999999999998</v>
      </c>
      <c r="O384" s="175"/>
      <c r="P384" s="175"/>
      <c r="Q384" s="175">
        <v>7.0129999999999999</v>
      </c>
      <c r="R384" s="175">
        <v>6.6868999999999996</v>
      </c>
      <c r="S384" s="171" t="s">
        <v>2026</v>
      </c>
      <c r="T384" s="174">
        <v>44302</v>
      </c>
      <c r="U384" s="175">
        <v>4048.4108999999999</v>
      </c>
      <c r="V384" s="175">
        <v>66.121200000000002</v>
      </c>
      <c r="W384" s="175">
        <v>-60.410600000000002</v>
      </c>
      <c r="X384" s="175">
        <v>-16.700299999999999</v>
      </c>
      <c r="Y384" s="175">
        <v>19.863700000000001</v>
      </c>
      <c r="Z384" s="175">
        <v>13.969099999999999</v>
      </c>
      <c r="AA384" s="175">
        <v>1.3734999999999999</v>
      </c>
      <c r="AB384" s="175">
        <v>3.0106000000000002</v>
      </c>
      <c r="AC384" s="175">
        <v>2.3624999999999998</v>
      </c>
      <c r="AD384" s="175">
        <v>6.4058000000000002</v>
      </c>
      <c r="AE384" s="175">
        <v>8.6381999999999994</v>
      </c>
      <c r="AF384" s="175">
        <v>7.2378</v>
      </c>
      <c r="AG384" s="175"/>
      <c r="AH384" s="175">
        <v>9.3963999999999999</v>
      </c>
    </row>
    <row r="385" spans="1:34" x14ac:dyDescent="0.3">
      <c r="A385" s="171" t="s">
        <v>653</v>
      </c>
      <c r="B385" s="171" t="s">
        <v>691</v>
      </c>
      <c r="C385" s="171">
        <v>144401</v>
      </c>
      <c r="D385" s="174">
        <v>44302</v>
      </c>
      <c r="E385" s="175">
        <v>11.626799999999999</v>
      </c>
      <c r="F385" s="175">
        <v>10.6767</v>
      </c>
      <c r="G385" s="175">
        <v>-2.1970000000000001</v>
      </c>
      <c r="H385" s="175">
        <v>0.13450000000000001</v>
      </c>
      <c r="I385" s="175">
        <v>4.4035000000000002</v>
      </c>
      <c r="J385" s="175">
        <v>6.3019999999999996</v>
      </c>
      <c r="K385" s="175">
        <v>1.9342999999999999</v>
      </c>
      <c r="L385" s="175">
        <v>2.8835000000000002</v>
      </c>
      <c r="M385" s="175">
        <v>3.5958999999999999</v>
      </c>
      <c r="N385" s="175">
        <v>4.6234000000000002</v>
      </c>
      <c r="O385" s="175"/>
      <c r="P385" s="175"/>
      <c r="Q385" s="175">
        <v>5.8356000000000003</v>
      </c>
      <c r="R385" s="175">
        <v>5.5171000000000001</v>
      </c>
      <c r="S385" s="171" t="s">
        <v>2026</v>
      </c>
      <c r="T385" s="174">
        <v>44302</v>
      </c>
      <c r="U385" s="175">
        <v>4048.4108999999999</v>
      </c>
      <c r="V385" s="175">
        <v>66.121200000000002</v>
      </c>
      <c r="W385" s="175">
        <v>-60.410600000000002</v>
      </c>
      <c r="X385" s="175">
        <v>-16.700299999999999</v>
      </c>
      <c r="Y385" s="175">
        <v>19.863700000000001</v>
      </c>
      <c r="Z385" s="175">
        <v>13.969099999999999</v>
      </c>
      <c r="AA385" s="175">
        <v>1.3734999999999999</v>
      </c>
      <c r="AB385" s="175">
        <v>3.0106000000000002</v>
      </c>
      <c r="AC385" s="175">
        <v>2.3624999999999998</v>
      </c>
      <c r="AD385" s="175">
        <v>6.4058000000000002</v>
      </c>
      <c r="AE385" s="175">
        <v>8.6381999999999994</v>
      </c>
      <c r="AF385" s="175">
        <v>7.2378</v>
      </c>
      <c r="AG385" s="175"/>
      <c r="AH385" s="175">
        <v>9.3963999999999999</v>
      </c>
    </row>
    <row r="386" spans="1:34" x14ac:dyDescent="0.3">
      <c r="A386" s="171" t="s">
        <v>653</v>
      </c>
      <c r="B386" s="171" t="s">
        <v>692</v>
      </c>
      <c r="C386" s="171">
        <v>112938</v>
      </c>
      <c r="D386" s="174">
        <v>44302</v>
      </c>
      <c r="E386" s="175">
        <v>24.6769</v>
      </c>
      <c r="F386" s="175">
        <v>-5.6197999999999997</v>
      </c>
      <c r="G386" s="175">
        <v>-1.9224000000000001</v>
      </c>
      <c r="H386" s="175">
        <v>1.2892999999999999</v>
      </c>
      <c r="I386" s="175">
        <v>4.9473000000000003</v>
      </c>
      <c r="J386" s="175">
        <v>9.5672999999999995</v>
      </c>
      <c r="K386" s="175">
        <v>6.9096000000000002</v>
      </c>
      <c r="L386" s="175">
        <v>8.4834999999999994</v>
      </c>
      <c r="M386" s="175">
        <v>8.9040999999999997</v>
      </c>
      <c r="N386" s="175">
        <v>7.8926999999999996</v>
      </c>
      <c r="O386" s="175">
        <v>0.57099999999999995</v>
      </c>
      <c r="P386" s="175">
        <v>3.4988000000000001</v>
      </c>
      <c r="Q386" s="175">
        <v>5.8415999999999997</v>
      </c>
      <c r="R386" s="175">
        <v>-2.1888999999999998</v>
      </c>
      <c r="S386" s="171" t="s">
        <v>2026</v>
      </c>
      <c r="T386" s="174">
        <v>44302</v>
      </c>
      <c r="U386" s="175">
        <v>4048.4108999999999</v>
      </c>
      <c r="V386" s="175">
        <v>66.121200000000002</v>
      </c>
      <c r="W386" s="175">
        <v>-60.410600000000002</v>
      </c>
      <c r="X386" s="175">
        <v>-16.700299999999999</v>
      </c>
      <c r="Y386" s="175">
        <v>19.863700000000001</v>
      </c>
      <c r="Z386" s="175">
        <v>13.969099999999999</v>
      </c>
      <c r="AA386" s="175">
        <v>1.3734999999999999</v>
      </c>
      <c r="AB386" s="175">
        <v>3.0106000000000002</v>
      </c>
      <c r="AC386" s="175">
        <v>2.3624999999999998</v>
      </c>
      <c r="AD386" s="175">
        <v>6.4058000000000002</v>
      </c>
      <c r="AE386" s="175">
        <v>8.6381999999999994</v>
      </c>
      <c r="AF386" s="175">
        <v>7.2378</v>
      </c>
      <c r="AG386" s="175"/>
      <c r="AH386" s="175">
        <v>9.3963999999999999</v>
      </c>
    </row>
    <row r="387" spans="1:34" x14ac:dyDescent="0.3">
      <c r="A387" s="171" t="s">
        <v>653</v>
      </c>
      <c r="B387" s="171" t="s">
        <v>693</v>
      </c>
      <c r="C387" s="171">
        <v>118780</v>
      </c>
      <c r="D387" s="174">
        <v>44302</v>
      </c>
      <c r="E387" s="175">
        <v>26.3644</v>
      </c>
      <c r="F387" s="175">
        <v>-4.9832999999999998</v>
      </c>
      <c r="G387" s="175">
        <v>-1.3149999999999999</v>
      </c>
      <c r="H387" s="175">
        <v>1.9191</v>
      </c>
      <c r="I387" s="175">
        <v>5.5686</v>
      </c>
      <c r="J387" s="175">
        <v>10.193899999999999</v>
      </c>
      <c r="K387" s="175">
        <v>7.5406000000000004</v>
      </c>
      <c r="L387" s="175">
        <v>9.1285000000000007</v>
      </c>
      <c r="M387" s="175">
        <v>9.5625</v>
      </c>
      <c r="N387" s="175">
        <v>8.5557999999999996</v>
      </c>
      <c r="O387" s="175">
        <v>1.2574000000000001</v>
      </c>
      <c r="P387" s="175">
        <v>4.2950999999999997</v>
      </c>
      <c r="Q387" s="175">
        <v>6.6128</v>
      </c>
      <c r="R387" s="175">
        <v>-1.5837000000000001</v>
      </c>
      <c r="S387" s="171" t="s">
        <v>2026</v>
      </c>
      <c r="T387" s="174">
        <v>44302</v>
      </c>
      <c r="U387" s="175">
        <v>4048.4108999999999</v>
      </c>
      <c r="V387" s="175">
        <v>66.121200000000002</v>
      </c>
      <c r="W387" s="175">
        <v>-60.410600000000002</v>
      </c>
      <c r="X387" s="175">
        <v>-16.700299999999999</v>
      </c>
      <c r="Y387" s="175">
        <v>19.863700000000001</v>
      </c>
      <c r="Z387" s="175">
        <v>13.969099999999999</v>
      </c>
      <c r="AA387" s="175">
        <v>1.3734999999999999</v>
      </c>
      <c r="AB387" s="175">
        <v>3.0106000000000002</v>
      </c>
      <c r="AC387" s="175">
        <v>2.3624999999999998</v>
      </c>
      <c r="AD387" s="175">
        <v>6.4058000000000002</v>
      </c>
      <c r="AE387" s="175">
        <v>8.6381999999999994</v>
      </c>
      <c r="AF387" s="175">
        <v>7.2378</v>
      </c>
      <c r="AG387" s="175"/>
      <c r="AH387" s="175">
        <v>9.3963999999999999</v>
      </c>
    </row>
    <row r="388" spans="1:34" x14ac:dyDescent="0.3">
      <c r="A388" s="171" t="s">
        <v>653</v>
      </c>
      <c r="B388" s="171" t="s">
        <v>694</v>
      </c>
      <c r="C388" s="171">
        <v>148094</v>
      </c>
      <c r="D388" s="174">
        <v>44302</v>
      </c>
      <c r="E388" s="175">
        <v>0.1173</v>
      </c>
      <c r="F388" s="175">
        <v>0</v>
      </c>
      <c r="G388" s="175">
        <v>7.7858000000000001</v>
      </c>
      <c r="H388" s="175">
        <v>8.9056999999999995</v>
      </c>
      <c r="I388" s="175">
        <v>11.7288</v>
      </c>
      <c r="J388" s="175">
        <v>11.146000000000001</v>
      </c>
      <c r="K388" s="175">
        <v>-90.545100000000005</v>
      </c>
      <c r="L388" s="175">
        <v>-41.921999999999997</v>
      </c>
      <c r="M388" s="175">
        <v>-30.0715</v>
      </c>
      <c r="N388" s="175">
        <v>-20.796800000000001</v>
      </c>
      <c r="O388" s="175"/>
      <c r="P388" s="175"/>
      <c r="Q388" s="175">
        <v>-17.124099999999999</v>
      </c>
      <c r="R388" s="175"/>
      <c r="S388" s="171" t="s">
        <v>2026</v>
      </c>
      <c r="T388" s="174">
        <v>44302</v>
      </c>
      <c r="U388" s="175">
        <v>4048.4108999999999</v>
      </c>
      <c r="V388" s="175">
        <v>66.121200000000002</v>
      </c>
      <c r="W388" s="175">
        <v>-60.410600000000002</v>
      </c>
      <c r="X388" s="175">
        <v>-16.700299999999999</v>
      </c>
      <c r="Y388" s="175">
        <v>19.863700000000001</v>
      </c>
      <c r="Z388" s="175">
        <v>13.969099999999999</v>
      </c>
      <c r="AA388" s="175">
        <v>1.3734999999999999</v>
      </c>
      <c r="AB388" s="175">
        <v>3.0106000000000002</v>
      </c>
      <c r="AC388" s="175">
        <v>2.3624999999999998</v>
      </c>
      <c r="AD388" s="175">
        <v>6.4058000000000002</v>
      </c>
      <c r="AE388" s="175">
        <v>8.6381999999999994</v>
      </c>
      <c r="AF388" s="175">
        <v>7.2378</v>
      </c>
      <c r="AG388" s="175"/>
      <c r="AH388" s="175">
        <v>9.3963999999999999</v>
      </c>
    </row>
    <row r="389" spans="1:34" x14ac:dyDescent="0.3">
      <c r="A389" s="171" t="s">
        <v>653</v>
      </c>
      <c r="B389" s="171" t="s">
        <v>695</v>
      </c>
      <c r="C389" s="171">
        <v>148101</v>
      </c>
      <c r="D389" s="174">
        <v>44302</v>
      </c>
      <c r="E389" s="175">
        <v>0.1244</v>
      </c>
      <c r="F389" s="175">
        <v>0</v>
      </c>
      <c r="G389" s="175">
        <v>7.3411</v>
      </c>
      <c r="H389" s="175">
        <v>8.3965999999999994</v>
      </c>
      <c r="I389" s="175">
        <v>11.056100000000001</v>
      </c>
      <c r="J389" s="175">
        <v>11.468400000000001</v>
      </c>
      <c r="K389" s="175">
        <v>-90.602900000000005</v>
      </c>
      <c r="L389" s="175">
        <v>-41.945799999999998</v>
      </c>
      <c r="M389" s="175">
        <v>-30.090800000000002</v>
      </c>
      <c r="N389" s="175">
        <v>-20.814800000000002</v>
      </c>
      <c r="O389" s="175"/>
      <c r="P389" s="175"/>
      <c r="Q389" s="175">
        <v>-17.1097</v>
      </c>
      <c r="R389" s="175"/>
      <c r="S389" s="171" t="s">
        <v>2026</v>
      </c>
      <c r="T389" s="174">
        <v>44302</v>
      </c>
      <c r="U389" s="175">
        <v>4048.4108999999999</v>
      </c>
      <c r="V389" s="175">
        <v>66.121200000000002</v>
      </c>
      <c r="W389" s="175">
        <v>-60.410600000000002</v>
      </c>
      <c r="X389" s="175">
        <v>-16.700299999999999</v>
      </c>
      <c r="Y389" s="175">
        <v>19.863700000000001</v>
      </c>
      <c r="Z389" s="175">
        <v>13.969099999999999</v>
      </c>
      <c r="AA389" s="175">
        <v>1.3734999999999999</v>
      </c>
      <c r="AB389" s="175">
        <v>3.0106000000000002</v>
      </c>
      <c r="AC389" s="175">
        <v>2.3624999999999998</v>
      </c>
      <c r="AD389" s="175">
        <v>6.4058000000000002</v>
      </c>
      <c r="AE389" s="175">
        <v>8.6381999999999994</v>
      </c>
      <c r="AF389" s="175">
        <v>7.2378</v>
      </c>
      <c r="AG389" s="175"/>
      <c r="AH389" s="175">
        <v>9.3963999999999999</v>
      </c>
    </row>
    <row r="390" spans="1:34" x14ac:dyDescent="0.3">
      <c r="A390" s="171" t="s">
        <v>653</v>
      </c>
      <c r="B390" s="171" t="s">
        <v>696</v>
      </c>
      <c r="C390" s="171">
        <v>148258</v>
      </c>
      <c r="D390" s="174"/>
      <c r="E390" s="175"/>
      <c r="F390" s="175"/>
      <c r="G390" s="175"/>
      <c r="H390" s="175"/>
      <c r="I390" s="175"/>
      <c r="J390" s="175"/>
      <c r="K390" s="175"/>
      <c r="L390" s="175"/>
      <c r="M390" s="175"/>
      <c r="N390" s="175"/>
      <c r="O390" s="175"/>
      <c r="P390" s="175"/>
      <c r="Q390" s="175"/>
      <c r="R390" s="175"/>
      <c r="S390" s="171" t="s">
        <v>2026</v>
      </c>
      <c r="T390" s="174">
        <v>44302</v>
      </c>
      <c r="U390" s="175">
        <v>4048.4108999999999</v>
      </c>
      <c r="V390" s="175">
        <v>66.121200000000002</v>
      </c>
      <c r="W390" s="175">
        <v>-60.410600000000002</v>
      </c>
      <c r="X390" s="175">
        <v>-16.700299999999999</v>
      </c>
      <c r="Y390" s="175">
        <v>19.863700000000001</v>
      </c>
      <c r="Z390" s="175">
        <v>13.969099999999999</v>
      </c>
      <c r="AA390" s="175">
        <v>1.3734999999999999</v>
      </c>
      <c r="AB390" s="175">
        <v>3.0106000000000002</v>
      </c>
      <c r="AC390" s="175">
        <v>2.3624999999999998</v>
      </c>
      <c r="AD390" s="175">
        <v>6.4058000000000002</v>
      </c>
      <c r="AE390" s="175">
        <v>8.6381999999999994</v>
      </c>
      <c r="AF390" s="175">
        <v>7.2378</v>
      </c>
      <c r="AG390" s="175"/>
      <c r="AH390" s="175">
        <v>9.3963999999999999</v>
      </c>
    </row>
    <row r="391" spans="1:34" x14ac:dyDescent="0.3">
      <c r="A391" s="171" t="s">
        <v>653</v>
      </c>
      <c r="B391" s="171" t="s">
        <v>697</v>
      </c>
      <c r="C391" s="171">
        <v>148261</v>
      </c>
      <c r="D391" s="174"/>
      <c r="E391" s="175"/>
      <c r="F391" s="175"/>
      <c r="G391" s="175"/>
      <c r="H391" s="175"/>
      <c r="I391" s="175"/>
      <c r="J391" s="175"/>
      <c r="K391" s="175"/>
      <c r="L391" s="175"/>
      <c r="M391" s="175"/>
      <c r="N391" s="175"/>
      <c r="O391" s="175"/>
      <c r="P391" s="175"/>
      <c r="Q391" s="175"/>
      <c r="R391" s="175"/>
      <c r="S391" s="171" t="s">
        <v>2026</v>
      </c>
      <c r="T391" s="174">
        <v>44302</v>
      </c>
      <c r="U391" s="175">
        <v>4048.4108999999999</v>
      </c>
      <c r="V391" s="175">
        <v>66.121200000000002</v>
      </c>
      <c r="W391" s="175">
        <v>-60.410600000000002</v>
      </c>
      <c r="X391" s="175">
        <v>-16.700299999999999</v>
      </c>
      <c r="Y391" s="175">
        <v>19.863700000000001</v>
      </c>
      <c r="Z391" s="175">
        <v>13.969099999999999</v>
      </c>
      <c r="AA391" s="175">
        <v>1.3734999999999999</v>
      </c>
      <c r="AB391" s="175">
        <v>3.0106000000000002</v>
      </c>
      <c r="AC391" s="175">
        <v>2.3624999999999998</v>
      </c>
      <c r="AD391" s="175">
        <v>6.4058000000000002</v>
      </c>
      <c r="AE391" s="175">
        <v>8.6381999999999994</v>
      </c>
      <c r="AF391" s="175">
        <v>7.2378</v>
      </c>
      <c r="AG391" s="175"/>
      <c r="AH391" s="175">
        <v>9.3963999999999999</v>
      </c>
    </row>
    <row r="392" spans="1:34" x14ac:dyDescent="0.3">
      <c r="A392" s="171" t="s">
        <v>653</v>
      </c>
      <c r="B392" s="171" t="s">
        <v>698</v>
      </c>
      <c r="C392" s="171">
        <v>138898</v>
      </c>
      <c r="D392" s="174">
        <v>44302</v>
      </c>
      <c r="E392" s="175">
        <v>15.820499999999999</v>
      </c>
      <c r="F392" s="175">
        <v>-17.7563</v>
      </c>
      <c r="G392" s="175">
        <v>-5.8794000000000004</v>
      </c>
      <c r="H392" s="175">
        <v>-1.9109</v>
      </c>
      <c r="I392" s="175">
        <v>12.3812</v>
      </c>
      <c r="J392" s="175">
        <v>12.819900000000001</v>
      </c>
      <c r="K392" s="175">
        <v>12.747199999999999</v>
      </c>
      <c r="L392" s="175">
        <v>13.7951</v>
      </c>
      <c r="M392" s="175">
        <v>10.0604</v>
      </c>
      <c r="N392" s="175">
        <v>7.3501000000000003</v>
      </c>
      <c r="O392" s="175">
        <v>3.3875000000000002</v>
      </c>
      <c r="P392" s="175">
        <v>5.6946000000000003</v>
      </c>
      <c r="Q392" s="175">
        <v>7.2537000000000003</v>
      </c>
      <c r="R392" s="175">
        <v>2.1324000000000001</v>
      </c>
      <c r="S392" s="171" t="s">
        <v>2024</v>
      </c>
      <c r="T392" s="174">
        <v>44302</v>
      </c>
      <c r="U392" s="175">
        <v>6112.7897999999996</v>
      </c>
      <c r="V392" s="175">
        <v>-17.368200000000002</v>
      </c>
      <c r="W392" s="175">
        <v>3.4828999999999999</v>
      </c>
      <c r="X392" s="175">
        <v>2.6231</v>
      </c>
      <c r="Y392" s="175">
        <v>3.9361000000000002</v>
      </c>
      <c r="Z392" s="175">
        <v>4.0121000000000002</v>
      </c>
      <c r="AA392" s="175">
        <v>4.1891999999999996</v>
      </c>
      <c r="AB392" s="175">
        <v>3.5768</v>
      </c>
      <c r="AC392" s="175">
        <v>3.4933000000000001</v>
      </c>
      <c r="AD392" s="175">
        <v>4.4021999999999997</v>
      </c>
      <c r="AE392" s="175">
        <v>6.4550999999999998</v>
      </c>
      <c r="AF392" s="175">
        <v>6.4467999999999996</v>
      </c>
      <c r="AG392" s="175"/>
      <c r="AH392" s="175">
        <v>6.0243000000000002</v>
      </c>
    </row>
    <row r="393" spans="1:34" x14ac:dyDescent="0.3">
      <c r="A393" s="171" t="s">
        <v>653</v>
      </c>
      <c r="B393" s="171" t="s">
        <v>699</v>
      </c>
      <c r="C393" s="171">
        <v>138905</v>
      </c>
      <c r="D393" s="174">
        <v>44302</v>
      </c>
      <c r="E393" s="175">
        <v>14.775600000000001</v>
      </c>
      <c r="F393" s="175">
        <v>-18.764500000000002</v>
      </c>
      <c r="G393" s="175">
        <v>-7.0349000000000004</v>
      </c>
      <c r="H393" s="175">
        <v>-3.0331999999999999</v>
      </c>
      <c r="I393" s="175">
        <v>11.2331</v>
      </c>
      <c r="J393" s="175">
        <v>11.661</v>
      </c>
      <c r="K393" s="175">
        <v>11.5509</v>
      </c>
      <c r="L393" s="175">
        <v>12.581</v>
      </c>
      <c r="M393" s="175">
        <v>8.8185000000000002</v>
      </c>
      <c r="N393" s="175">
        <v>6.0681000000000003</v>
      </c>
      <c r="O393" s="175">
        <v>2.2959999999999998</v>
      </c>
      <c r="P393" s="175">
        <v>4.5659000000000001</v>
      </c>
      <c r="Q393" s="175">
        <v>6.1406999999999998</v>
      </c>
      <c r="R393" s="175">
        <v>1.0302</v>
      </c>
      <c r="S393" s="171" t="s">
        <v>2024</v>
      </c>
      <c r="T393" s="174">
        <v>44302</v>
      </c>
      <c r="U393" s="175">
        <v>6112.7897999999996</v>
      </c>
      <c r="V393" s="175">
        <v>-17.368200000000002</v>
      </c>
      <c r="W393" s="175">
        <v>3.4828999999999999</v>
      </c>
      <c r="X393" s="175">
        <v>2.6231</v>
      </c>
      <c r="Y393" s="175">
        <v>3.9361000000000002</v>
      </c>
      <c r="Z393" s="175">
        <v>4.0121000000000002</v>
      </c>
      <c r="AA393" s="175">
        <v>4.1891999999999996</v>
      </c>
      <c r="AB393" s="175">
        <v>3.5768</v>
      </c>
      <c r="AC393" s="175">
        <v>3.4933000000000001</v>
      </c>
      <c r="AD393" s="175">
        <v>4.4021999999999997</v>
      </c>
      <c r="AE393" s="175">
        <v>6.4550999999999998</v>
      </c>
      <c r="AF393" s="175">
        <v>6.4467999999999996</v>
      </c>
      <c r="AG393" s="175"/>
      <c r="AH393" s="175">
        <v>6.0243000000000002</v>
      </c>
    </row>
    <row r="394" spans="1:34" x14ac:dyDescent="0.3">
      <c r="A394" s="171" t="s">
        <v>653</v>
      </c>
      <c r="B394" s="171" t="s">
        <v>700</v>
      </c>
      <c r="C394" s="171">
        <v>148207</v>
      </c>
      <c r="D394" s="174"/>
      <c r="E394" s="175"/>
      <c r="F394" s="175"/>
      <c r="G394" s="175"/>
      <c r="H394" s="175"/>
      <c r="I394" s="175"/>
      <c r="J394" s="175"/>
      <c r="K394" s="175"/>
      <c r="L394" s="175"/>
      <c r="M394" s="175"/>
      <c r="N394" s="175"/>
      <c r="O394" s="175"/>
      <c r="P394" s="175"/>
      <c r="Q394" s="175"/>
      <c r="R394" s="175"/>
      <c r="S394" s="171" t="s">
        <v>2024</v>
      </c>
      <c r="T394" s="174">
        <v>44302</v>
      </c>
      <c r="U394" s="175">
        <v>6112.7897999999996</v>
      </c>
      <c r="V394" s="175">
        <v>-17.368200000000002</v>
      </c>
      <c r="W394" s="175">
        <v>3.4828999999999999</v>
      </c>
      <c r="X394" s="175">
        <v>2.6231</v>
      </c>
      <c r="Y394" s="175">
        <v>3.9361000000000002</v>
      </c>
      <c r="Z394" s="175">
        <v>4.0121000000000002</v>
      </c>
      <c r="AA394" s="175">
        <v>4.1891999999999996</v>
      </c>
      <c r="AB394" s="175">
        <v>3.5768</v>
      </c>
      <c r="AC394" s="175">
        <v>3.4933000000000001</v>
      </c>
      <c r="AD394" s="175">
        <v>4.4021999999999997</v>
      </c>
      <c r="AE394" s="175">
        <v>6.4550999999999998</v>
      </c>
      <c r="AF394" s="175">
        <v>6.4467999999999996</v>
      </c>
      <c r="AG394" s="175"/>
      <c r="AH394" s="175">
        <v>6.0243000000000002</v>
      </c>
    </row>
    <row r="395" spans="1:34" x14ac:dyDescent="0.3">
      <c r="A395" s="171" t="s">
        <v>653</v>
      </c>
      <c r="B395" s="171" t="s">
        <v>701</v>
      </c>
      <c r="C395" s="171">
        <v>148217</v>
      </c>
      <c r="D395" s="174"/>
      <c r="E395" s="175"/>
      <c r="F395" s="175"/>
      <c r="G395" s="175"/>
      <c r="H395" s="175"/>
      <c r="I395" s="175"/>
      <c r="J395" s="175"/>
      <c r="K395" s="175"/>
      <c r="L395" s="175"/>
      <c r="M395" s="175"/>
      <c r="N395" s="175"/>
      <c r="O395" s="175"/>
      <c r="P395" s="175"/>
      <c r="Q395" s="175"/>
      <c r="R395" s="175"/>
      <c r="S395" s="171" t="s">
        <v>2024</v>
      </c>
      <c r="T395" s="174">
        <v>44302</v>
      </c>
      <c r="U395" s="175">
        <v>6112.7897999999996</v>
      </c>
      <c r="V395" s="175">
        <v>-17.368200000000002</v>
      </c>
      <c r="W395" s="175">
        <v>3.4828999999999999</v>
      </c>
      <c r="X395" s="175">
        <v>2.6231</v>
      </c>
      <c r="Y395" s="175">
        <v>3.9361000000000002</v>
      </c>
      <c r="Z395" s="175">
        <v>4.0121000000000002</v>
      </c>
      <c r="AA395" s="175">
        <v>4.1891999999999996</v>
      </c>
      <c r="AB395" s="175">
        <v>3.5768</v>
      </c>
      <c r="AC395" s="175">
        <v>3.4933000000000001</v>
      </c>
      <c r="AD395" s="175">
        <v>4.4021999999999997</v>
      </c>
      <c r="AE395" s="175">
        <v>6.4550999999999998</v>
      </c>
      <c r="AF395" s="175">
        <v>6.4467999999999996</v>
      </c>
      <c r="AG395" s="175"/>
      <c r="AH395" s="175">
        <v>6.0243000000000002</v>
      </c>
    </row>
    <row r="396" spans="1:34" x14ac:dyDescent="0.3">
      <c r="A396" s="171" t="s">
        <v>653</v>
      </c>
      <c r="B396" s="171" t="s">
        <v>702</v>
      </c>
      <c r="C396" s="171">
        <v>102729</v>
      </c>
      <c r="D396" s="174"/>
      <c r="E396" s="175"/>
      <c r="F396" s="175"/>
      <c r="G396" s="175"/>
      <c r="H396" s="175"/>
      <c r="I396" s="175"/>
      <c r="J396" s="175"/>
      <c r="K396" s="175"/>
      <c r="L396" s="175"/>
      <c r="M396" s="175"/>
      <c r="N396" s="175"/>
      <c r="O396" s="175"/>
      <c r="P396" s="175"/>
      <c r="Q396" s="175"/>
      <c r="R396" s="175"/>
      <c r="S396" s="171" t="s">
        <v>2024</v>
      </c>
      <c r="T396" s="174">
        <v>44302</v>
      </c>
      <c r="U396" s="175">
        <v>6112.7897999999996</v>
      </c>
      <c r="V396" s="175">
        <v>-17.368200000000002</v>
      </c>
      <c r="W396" s="175">
        <v>3.4828999999999999</v>
      </c>
      <c r="X396" s="175">
        <v>2.6231</v>
      </c>
      <c r="Y396" s="175">
        <v>3.9361000000000002</v>
      </c>
      <c r="Z396" s="175">
        <v>4.0121000000000002</v>
      </c>
      <c r="AA396" s="175">
        <v>4.1891999999999996</v>
      </c>
      <c r="AB396" s="175">
        <v>3.5768</v>
      </c>
      <c r="AC396" s="175">
        <v>3.4933000000000001</v>
      </c>
      <c r="AD396" s="175">
        <v>4.4021999999999997</v>
      </c>
      <c r="AE396" s="175">
        <v>6.4550999999999998</v>
      </c>
      <c r="AF396" s="175">
        <v>6.4467999999999996</v>
      </c>
      <c r="AG396" s="175"/>
      <c r="AH396" s="175">
        <v>6.0243000000000002</v>
      </c>
    </row>
    <row r="397" spans="1:34" x14ac:dyDescent="0.3">
      <c r="A397" s="171" t="s">
        <v>653</v>
      </c>
      <c r="B397" s="171" t="s">
        <v>703</v>
      </c>
      <c r="C397" s="171">
        <v>119450</v>
      </c>
      <c r="D397" s="174"/>
      <c r="E397" s="175"/>
      <c r="F397" s="175"/>
      <c r="G397" s="175"/>
      <c r="H397" s="175"/>
      <c r="I397" s="175"/>
      <c r="J397" s="175"/>
      <c r="K397" s="175"/>
      <c r="L397" s="175"/>
      <c r="M397" s="175"/>
      <c r="N397" s="175"/>
      <c r="O397" s="175"/>
      <c r="P397" s="175"/>
      <c r="Q397" s="175"/>
      <c r="R397" s="175"/>
      <c r="S397" s="171" t="s">
        <v>2024</v>
      </c>
      <c r="T397" s="174">
        <v>44302</v>
      </c>
      <c r="U397" s="175">
        <v>6112.7897999999996</v>
      </c>
      <c r="V397" s="175">
        <v>-17.368200000000002</v>
      </c>
      <c r="W397" s="175">
        <v>3.4828999999999999</v>
      </c>
      <c r="X397" s="175">
        <v>2.6231</v>
      </c>
      <c r="Y397" s="175">
        <v>3.9361000000000002</v>
      </c>
      <c r="Z397" s="175">
        <v>4.0121000000000002</v>
      </c>
      <c r="AA397" s="175">
        <v>4.1891999999999996</v>
      </c>
      <c r="AB397" s="175">
        <v>3.5768</v>
      </c>
      <c r="AC397" s="175">
        <v>3.4933000000000001</v>
      </c>
      <c r="AD397" s="175">
        <v>4.4021999999999997</v>
      </c>
      <c r="AE397" s="175">
        <v>6.4550999999999998</v>
      </c>
      <c r="AF397" s="175">
        <v>6.4467999999999996</v>
      </c>
      <c r="AG397" s="175"/>
      <c r="AH397" s="175">
        <v>6.0243000000000002</v>
      </c>
    </row>
    <row r="398" spans="1:34" x14ac:dyDescent="0.3">
      <c r="A398" s="171" t="s">
        <v>653</v>
      </c>
      <c r="B398" s="171" t="s">
        <v>704</v>
      </c>
      <c r="C398" s="171">
        <v>119798</v>
      </c>
      <c r="D398" s="174">
        <v>44302</v>
      </c>
      <c r="E398" s="175">
        <v>36.101199999999999</v>
      </c>
      <c r="F398" s="175">
        <v>-11.724399999999999</v>
      </c>
      <c r="G398" s="175">
        <v>5.0599999999999999E-2</v>
      </c>
      <c r="H398" s="175">
        <v>2.0807000000000002</v>
      </c>
      <c r="I398" s="175">
        <v>6.5209000000000001</v>
      </c>
      <c r="J398" s="175">
        <v>10.2478</v>
      </c>
      <c r="K398" s="175">
        <v>3.9902000000000002</v>
      </c>
      <c r="L398" s="175">
        <v>6.0590000000000002</v>
      </c>
      <c r="M398" s="175">
        <v>7.3535000000000004</v>
      </c>
      <c r="N398" s="175">
        <v>9.5333000000000006</v>
      </c>
      <c r="O398" s="175">
        <v>7.7362000000000002</v>
      </c>
      <c r="P398" s="175">
        <v>8.1966000000000001</v>
      </c>
      <c r="Q398" s="175">
        <v>9.1953999999999994</v>
      </c>
      <c r="R398" s="175">
        <v>7.8356000000000003</v>
      </c>
      <c r="S398" s="171" t="s">
        <v>2026</v>
      </c>
      <c r="T398" s="174">
        <v>44302</v>
      </c>
      <c r="U398" s="175">
        <v>4048.4108999999999</v>
      </c>
      <c r="V398" s="175">
        <v>66.121200000000002</v>
      </c>
      <c r="W398" s="175">
        <v>-60.410600000000002</v>
      </c>
      <c r="X398" s="175">
        <v>-16.700299999999999</v>
      </c>
      <c r="Y398" s="175">
        <v>19.863700000000001</v>
      </c>
      <c r="Z398" s="175">
        <v>13.969099999999999</v>
      </c>
      <c r="AA398" s="175">
        <v>1.3734999999999999</v>
      </c>
      <c r="AB398" s="175">
        <v>3.0106000000000002</v>
      </c>
      <c r="AC398" s="175">
        <v>2.3624999999999998</v>
      </c>
      <c r="AD398" s="175">
        <v>6.4058000000000002</v>
      </c>
      <c r="AE398" s="175">
        <v>8.6381999999999994</v>
      </c>
      <c r="AF398" s="175">
        <v>7.2378</v>
      </c>
      <c r="AG398" s="175"/>
      <c r="AH398" s="175">
        <v>9.3963999999999999</v>
      </c>
    </row>
    <row r="399" spans="1:34" x14ac:dyDescent="0.3">
      <c r="A399" s="171" t="s">
        <v>653</v>
      </c>
      <c r="B399" s="171" t="s">
        <v>705</v>
      </c>
      <c r="C399" s="171">
        <v>102505</v>
      </c>
      <c r="D399" s="174">
        <v>44302</v>
      </c>
      <c r="E399" s="175">
        <v>34.341500000000003</v>
      </c>
      <c r="F399" s="175">
        <v>-12.2187</v>
      </c>
      <c r="G399" s="175">
        <v>-0.55800000000000005</v>
      </c>
      <c r="H399" s="175">
        <v>1.4732000000000001</v>
      </c>
      <c r="I399" s="175">
        <v>5.8940999999999999</v>
      </c>
      <c r="J399" s="175">
        <v>9.6196000000000002</v>
      </c>
      <c r="K399" s="175">
        <v>3.3351999999999999</v>
      </c>
      <c r="L399" s="175">
        <v>5.4009999999999998</v>
      </c>
      <c r="M399" s="175">
        <v>6.6836000000000002</v>
      </c>
      <c r="N399" s="175">
        <v>8.8406000000000002</v>
      </c>
      <c r="O399" s="175">
        <v>7.0130999999999997</v>
      </c>
      <c r="P399" s="175">
        <v>7.4218999999999999</v>
      </c>
      <c r="Q399" s="175">
        <v>7.6356999999999999</v>
      </c>
      <c r="R399" s="175">
        <v>7.1776</v>
      </c>
      <c r="S399" s="171" t="s">
        <v>2026</v>
      </c>
      <c r="T399" s="174">
        <v>44302</v>
      </c>
      <c r="U399" s="175">
        <v>4048.4108999999999</v>
      </c>
      <c r="V399" s="175">
        <v>66.121200000000002</v>
      </c>
      <c r="W399" s="175">
        <v>-60.410600000000002</v>
      </c>
      <c r="X399" s="175">
        <v>-16.700299999999999</v>
      </c>
      <c r="Y399" s="175">
        <v>19.863700000000001</v>
      </c>
      <c r="Z399" s="175">
        <v>13.969099999999999</v>
      </c>
      <c r="AA399" s="175">
        <v>1.3734999999999999</v>
      </c>
      <c r="AB399" s="175">
        <v>3.0106000000000002</v>
      </c>
      <c r="AC399" s="175">
        <v>2.3624999999999998</v>
      </c>
      <c r="AD399" s="175">
        <v>6.4058000000000002</v>
      </c>
      <c r="AE399" s="175">
        <v>8.6381999999999994</v>
      </c>
      <c r="AF399" s="175">
        <v>7.2378</v>
      </c>
      <c r="AG399" s="175"/>
      <c r="AH399" s="175">
        <v>9.3963999999999999</v>
      </c>
    </row>
    <row r="400" spans="1:34" x14ac:dyDescent="0.3">
      <c r="A400" s="171" t="s">
        <v>653</v>
      </c>
      <c r="B400" s="171" t="s">
        <v>706</v>
      </c>
      <c r="C400" s="171">
        <v>101545</v>
      </c>
      <c r="D400" s="174"/>
      <c r="E400" s="175"/>
      <c r="F400" s="175"/>
      <c r="G400" s="175"/>
      <c r="H400" s="175"/>
      <c r="I400" s="175"/>
      <c r="J400" s="175"/>
      <c r="K400" s="175"/>
      <c r="L400" s="175"/>
      <c r="M400" s="175"/>
      <c r="N400" s="175"/>
      <c r="O400" s="175"/>
      <c r="P400" s="175"/>
      <c r="Q400" s="175"/>
      <c r="R400" s="175"/>
      <c r="S400" s="171" t="s">
        <v>2026</v>
      </c>
      <c r="T400" s="174">
        <v>44302</v>
      </c>
      <c r="U400" s="175">
        <v>4048.4108999999999</v>
      </c>
      <c r="V400" s="175">
        <v>66.121200000000002</v>
      </c>
      <c r="W400" s="175">
        <v>-60.410600000000002</v>
      </c>
      <c r="X400" s="175">
        <v>-16.700299999999999</v>
      </c>
      <c r="Y400" s="175">
        <v>19.863700000000001</v>
      </c>
      <c r="Z400" s="175">
        <v>13.969099999999999</v>
      </c>
      <c r="AA400" s="175">
        <v>1.3734999999999999</v>
      </c>
      <c r="AB400" s="175">
        <v>3.0106000000000002</v>
      </c>
      <c r="AC400" s="175">
        <v>2.3624999999999998</v>
      </c>
      <c r="AD400" s="175">
        <v>6.4058000000000002</v>
      </c>
      <c r="AE400" s="175">
        <v>8.6381999999999994</v>
      </c>
      <c r="AF400" s="175">
        <v>7.2378</v>
      </c>
      <c r="AG400" s="175"/>
      <c r="AH400" s="175">
        <v>9.3963999999999999</v>
      </c>
    </row>
    <row r="401" spans="1:34" x14ac:dyDescent="0.3">
      <c r="A401" s="171" t="s">
        <v>653</v>
      </c>
      <c r="B401" s="171" t="s">
        <v>707</v>
      </c>
      <c r="C401" s="171">
        <v>119632</v>
      </c>
      <c r="D401" s="174"/>
      <c r="E401" s="175"/>
      <c r="F401" s="175"/>
      <c r="G401" s="175"/>
      <c r="H401" s="175"/>
      <c r="I401" s="175"/>
      <c r="J401" s="175"/>
      <c r="K401" s="175"/>
      <c r="L401" s="175"/>
      <c r="M401" s="175"/>
      <c r="N401" s="175"/>
      <c r="O401" s="175"/>
      <c r="P401" s="175"/>
      <c r="Q401" s="175"/>
      <c r="R401" s="175"/>
      <c r="S401" s="171" t="s">
        <v>2026</v>
      </c>
      <c r="T401" s="174">
        <v>44302</v>
      </c>
      <c r="U401" s="175">
        <v>4048.4108999999999</v>
      </c>
      <c r="V401" s="175">
        <v>66.121200000000002</v>
      </c>
      <c r="W401" s="175">
        <v>-60.410600000000002</v>
      </c>
      <c r="X401" s="175">
        <v>-16.700299999999999</v>
      </c>
      <c r="Y401" s="175">
        <v>19.863700000000001</v>
      </c>
      <c r="Z401" s="175">
        <v>13.969099999999999</v>
      </c>
      <c r="AA401" s="175">
        <v>1.3734999999999999</v>
      </c>
      <c r="AB401" s="175">
        <v>3.0106000000000002</v>
      </c>
      <c r="AC401" s="175">
        <v>2.3624999999999998</v>
      </c>
      <c r="AD401" s="175">
        <v>6.4058000000000002</v>
      </c>
      <c r="AE401" s="175">
        <v>8.6381999999999994</v>
      </c>
      <c r="AF401" s="175">
        <v>7.2378</v>
      </c>
      <c r="AG401" s="175"/>
      <c r="AH401" s="175">
        <v>9.3963999999999999</v>
      </c>
    </row>
    <row r="402" spans="1:34" x14ac:dyDescent="0.3">
      <c r="A402" s="171" t="s">
        <v>653</v>
      </c>
      <c r="B402" s="171" t="s">
        <v>708</v>
      </c>
      <c r="C402" s="171">
        <v>148242</v>
      </c>
      <c r="D402" s="174"/>
      <c r="E402" s="175"/>
      <c r="F402" s="175"/>
      <c r="G402" s="175"/>
      <c r="H402" s="175"/>
      <c r="I402" s="175"/>
      <c r="J402" s="175"/>
      <c r="K402" s="175"/>
      <c r="L402" s="175"/>
      <c r="M402" s="175"/>
      <c r="N402" s="175"/>
      <c r="O402" s="175"/>
      <c r="P402" s="175"/>
      <c r="Q402" s="175"/>
      <c r="R402" s="175"/>
      <c r="S402" s="171" t="s">
        <v>2024</v>
      </c>
      <c r="T402" s="174">
        <v>44302</v>
      </c>
      <c r="U402" s="175">
        <v>6112.7897999999996</v>
      </c>
      <c r="V402" s="175">
        <v>-17.368200000000002</v>
      </c>
      <c r="W402" s="175">
        <v>3.4828999999999999</v>
      </c>
      <c r="X402" s="175">
        <v>2.6231</v>
      </c>
      <c r="Y402" s="175">
        <v>3.9361000000000002</v>
      </c>
      <c r="Z402" s="175">
        <v>4.0121000000000002</v>
      </c>
      <c r="AA402" s="175">
        <v>4.1891999999999996</v>
      </c>
      <c r="AB402" s="175">
        <v>3.5768</v>
      </c>
      <c r="AC402" s="175">
        <v>3.4933000000000001</v>
      </c>
      <c r="AD402" s="175">
        <v>4.4021999999999997</v>
      </c>
      <c r="AE402" s="175">
        <v>6.4550999999999998</v>
      </c>
      <c r="AF402" s="175">
        <v>6.4467999999999996</v>
      </c>
      <c r="AG402" s="175"/>
      <c r="AH402" s="175">
        <v>6.0243000000000002</v>
      </c>
    </row>
    <row r="403" spans="1:34" x14ac:dyDescent="0.3">
      <c r="A403" s="171" t="s">
        <v>653</v>
      </c>
      <c r="B403" s="171" t="s">
        <v>709</v>
      </c>
      <c r="C403" s="171">
        <v>148237</v>
      </c>
      <c r="D403" s="174"/>
      <c r="E403" s="175"/>
      <c r="F403" s="175"/>
      <c r="G403" s="175"/>
      <c r="H403" s="175"/>
      <c r="I403" s="175"/>
      <c r="J403" s="175"/>
      <c r="K403" s="175"/>
      <c r="L403" s="175"/>
      <c r="M403" s="175"/>
      <c r="N403" s="175"/>
      <c r="O403" s="175"/>
      <c r="P403" s="175"/>
      <c r="Q403" s="175"/>
      <c r="R403" s="175"/>
      <c r="S403" s="171" t="s">
        <v>2024</v>
      </c>
      <c r="T403" s="174">
        <v>44302</v>
      </c>
      <c r="U403" s="175">
        <v>6112.7897999999996</v>
      </c>
      <c r="V403" s="175">
        <v>-17.368200000000002</v>
      </c>
      <c r="W403" s="175">
        <v>3.4828999999999999</v>
      </c>
      <c r="X403" s="175">
        <v>2.6231</v>
      </c>
      <c r="Y403" s="175">
        <v>3.9361000000000002</v>
      </c>
      <c r="Z403" s="175">
        <v>4.0121000000000002</v>
      </c>
      <c r="AA403" s="175">
        <v>4.1891999999999996</v>
      </c>
      <c r="AB403" s="175">
        <v>3.5768</v>
      </c>
      <c r="AC403" s="175">
        <v>3.4933000000000001</v>
      </c>
      <c r="AD403" s="175">
        <v>4.4021999999999997</v>
      </c>
      <c r="AE403" s="175">
        <v>6.4550999999999998</v>
      </c>
      <c r="AF403" s="175">
        <v>6.4467999999999996</v>
      </c>
      <c r="AG403" s="175"/>
      <c r="AH403" s="175">
        <v>6.0243000000000002</v>
      </c>
    </row>
    <row r="404" spans="1:34" x14ac:dyDescent="0.3">
      <c r="A404" s="171" t="s">
        <v>653</v>
      </c>
      <c r="B404" s="171" t="s">
        <v>710</v>
      </c>
      <c r="C404" s="171">
        <v>147651</v>
      </c>
      <c r="D404" s="174"/>
      <c r="E404" s="175"/>
      <c r="F404" s="175"/>
      <c r="G404" s="175"/>
      <c r="H404" s="175"/>
      <c r="I404" s="175"/>
      <c r="J404" s="175"/>
      <c r="K404" s="175"/>
      <c r="L404" s="175"/>
      <c r="M404" s="175"/>
      <c r="N404" s="175"/>
      <c r="O404" s="175"/>
      <c r="P404" s="175"/>
      <c r="Q404" s="175"/>
      <c r="R404" s="175"/>
      <c r="S404" s="171" t="s">
        <v>2024</v>
      </c>
      <c r="T404" s="174">
        <v>44302</v>
      </c>
      <c r="U404" s="175">
        <v>6112.7897999999996</v>
      </c>
      <c r="V404" s="175">
        <v>-17.368200000000002</v>
      </c>
      <c r="W404" s="175">
        <v>3.4828999999999999</v>
      </c>
      <c r="X404" s="175">
        <v>2.6231</v>
      </c>
      <c r="Y404" s="175">
        <v>3.9361000000000002</v>
      </c>
      <c r="Z404" s="175">
        <v>4.0121000000000002</v>
      </c>
      <c r="AA404" s="175">
        <v>4.1891999999999996</v>
      </c>
      <c r="AB404" s="175">
        <v>3.5768</v>
      </c>
      <c r="AC404" s="175">
        <v>3.4933000000000001</v>
      </c>
      <c r="AD404" s="175">
        <v>4.4021999999999997</v>
      </c>
      <c r="AE404" s="175">
        <v>6.4550999999999998</v>
      </c>
      <c r="AF404" s="175">
        <v>6.4467999999999996</v>
      </c>
      <c r="AG404" s="175"/>
      <c r="AH404" s="175">
        <v>6.0243000000000002</v>
      </c>
    </row>
    <row r="405" spans="1:34" x14ac:dyDescent="0.3">
      <c r="A405" s="171" t="s">
        <v>653</v>
      </c>
      <c r="B405" s="171" t="s">
        <v>711</v>
      </c>
      <c r="C405" s="171">
        <v>147650</v>
      </c>
      <c r="D405" s="174"/>
      <c r="E405" s="175"/>
      <c r="F405" s="175"/>
      <c r="G405" s="175"/>
      <c r="H405" s="175"/>
      <c r="I405" s="175"/>
      <c r="J405" s="175"/>
      <c r="K405" s="175"/>
      <c r="L405" s="175"/>
      <c r="M405" s="175"/>
      <c r="N405" s="175"/>
      <c r="O405" s="175"/>
      <c r="P405" s="175"/>
      <c r="Q405" s="175"/>
      <c r="R405" s="175"/>
      <c r="S405" s="171" t="s">
        <v>2024</v>
      </c>
      <c r="T405" s="174">
        <v>44302</v>
      </c>
      <c r="U405" s="175">
        <v>6112.7897999999996</v>
      </c>
      <c r="V405" s="175">
        <v>-17.368200000000002</v>
      </c>
      <c r="W405" s="175">
        <v>3.4828999999999999</v>
      </c>
      <c r="X405" s="175">
        <v>2.6231</v>
      </c>
      <c r="Y405" s="175">
        <v>3.9361000000000002</v>
      </c>
      <c r="Z405" s="175">
        <v>4.0121000000000002</v>
      </c>
      <c r="AA405" s="175">
        <v>4.1891999999999996</v>
      </c>
      <c r="AB405" s="175">
        <v>3.5768</v>
      </c>
      <c r="AC405" s="175">
        <v>3.4933000000000001</v>
      </c>
      <c r="AD405" s="175">
        <v>4.4021999999999997</v>
      </c>
      <c r="AE405" s="175">
        <v>6.4550999999999998</v>
      </c>
      <c r="AF405" s="175">
        <v>6.4467999999999996</v>
      </c>
      <c r="AG405" s="175"/>
      <c r="AH405" s="175">
        <v>6.0243000000000002</v>
      </c>
    </row>
    <row r="406" spans="1:34" x14ac:dyDescent="0.3">
      <c r="A406" s="171" t="s">
        <v>653</v>
      </c>
      <c r="B406" s="171" t="s">
        <v>712</v>
      </c>
      <c r="C406" s="171">
        <v>148147</v>
      </c>
      <c r="D406" s="174">
        <v>44302</v>
      </c>
      <c r="E406" s="175">
        <v>0.62639999999999996</v>
      </c>
      <c r="F406" s="175">
        <v>11.6576</v>
      </c>
      <c r="G406" s="175">
        <v>11.668799999999999</v>
      </c>
      <c r="H406" s="175">
        <v>11.68</v>
      </c>
      <c r="I406" s="175">
        <v>11.3459</v>
      </c>
      <c r="J406" s="175">
        <v>11.387</v>
      </c>
      <c r="K406" s="175">
        <v>-88.328599999999994</v>
      </c>
      <c r="L406" s="175">
        <v>-40.844200000000001</v>
      </c>
      <c r="M406" s="175">
        <v>-24.800899999999999</v>
      </c>
      <c r="N406" s="175">
        <v>-59.263800000000003</v>
      </c>
      <c r="O406" s="175"/>
      <c r="P406" s="175"/>
      <c r="Q406" s="175">
        <v>-53.313000000000002</v>
      </c>
      <c r="R406" s="175"/>
      <c r="S406" s="171" t="s">
        <v>2024</v>
      </c>
      <c r="T406" s="174">
        <v>44302</v>
      </c>
      <c r="U406" s="175">
        <v>6112.7897999999996</v>
      </c>
      <c r="V406" s="175">
        <v>-17.368200000000002</v>
      </c>
      <c r="W406" s="175">
        <v>3.4828999999999999</v>
      </c>
      <c r="X406" s="175">
        <v>2.6231</v>
      </c>
      <c r="Y406" s="175">
        <v>3.9361000000000002</v>
      </c>
      <c r="Z406" s="175">
        <v>4.0121000000000002</v>
      </c>
      <c r="AA406" s="175">
        <v>4.1891999999999996</v>
      </c>
      <c r="AB406" s="175">
        <v>3.5768</v>
      </c>
      <c r="AC406" s="175">
        <v>3.4933000000000001</v>
      </c>
      <c r="AD406" s="175">
        <v>4.4021999999999997</v>
      </c>
      <c r="AE406" s="175">
        <v>6.4550999999999998</v>
      </c>
      <c r="AF406" s="175">
        <v>6.4467999999999996</v>
      </c>
      <c r="AG406" s="175"/>
      <c r="AH406" s="175">
        <v>6.0243000000000002</v>
      </c>
    </row>
    <row r="407" spans="1:34" x14ac:dyDescent="0.3">
      <c r="A407" s="171" t="s">
        <v>653</v>
      </c>
      <c r="B407" s="171" t="s">
        <v>713</v>
      </c>
      <c r="C407" s="171">
        <v>148146</v>
      </c>
      <c r="D407" s="174">
        <v>44302</v>
      </c>
      <c r="E407" s="175">
        <v>0.57069999999999999</v>
      </c>
      <c r="F407" s="175">
        <v>6.3967999999999998</v>
      </c>
      <c r="G407" s="175">
        <v>11.206099999999999</v>
      </c>
      <c r="H407" s="175">
        <v>10.9871</v>
      </c>
      <c r="I407" s="175">
        <v>11.2476</v>
      </c>
      <c r="J407" s="175">
        <v>11.247199999999999</v>
      </c>
      <c r="K407" s="175">
        <v>-89.193799999999996</v>
      </c>
      <c r="L407" s="175">
        <v>-41.276499999999999</v>
      </c>
      <c r="M407" s="175">
        <v>-25.084900000000001</v>
      </c>
      <c r="N407" s="175">
        <v>-59.710599999999999</v>
      </c>
      <c r="O407" s="175"/>
      <c r="P407" s="175"/>
      <c r="Q407" s="175">
        <v>-53.754300000000001</v>
      </c>
      <c r="R407" s="175"/>
      <c r="S407" s="171" t="s">
        <v>2024</v>
      </c>
      <c r="T407" s="174">
        <v>44302</v>
      </c>
      <c r="U407" s="175">
        <v>6112.7897999999996</v>
      </c>
      <c r="V407" s="175">
        <v>-17.368200000000002</v>
      </c>
      <c r="W407" s="175">
        <v>3.4828999999999999</v>
      </c>
      <c r="X407" s="175">
        <v>2.6231</v>
      </c>
      <c r="Y407" s="175">
        <v>3.9361000000000002</v>
      </c>
      <c r="Z407" s="175">
        <v>4.0121000000000002</v>
      </c>
      <c r="AA407" s="175">
        <v>4.1891999999999996</v>
      </c>
      <c r="AB407" s="175">
        <v>3.5768</v>
      </c>
      <c r="AC407" s="175">
        <v>3.4933000000000001</v>
      </c>
      <c r="AD407" s="175">
        <v>4.4021999999999997</v>
      </c>
      <c r="AE407" s="175">
        <v>6.4550999999999998</v>
      </c>
      <c r="AF407" s="175">
        <v>6.4467999999999996</v>
      </c>
      <c r="AG407" s="175"/>
      <c r="AH407" s="175">
        <v>6.0243000000000002</v>
      </c>
    </row>
    <row r="408" spans="1:34" x14ac:dyDescent="0.3">
      <c r="A408" s="171" t="s">
        <v>653</v>
      </c>
      <c r="B408" s="171" t="s">
        <v>714</v>
      </c>
      <c r="C408" s="171">
        <v>120764</v>
      </c>
      <c r="D408" s="174">
        <v>44302</v>
      </c>
      <c r="E408" s="175">
        <v>12.506500000000001</v>
      </c>
      <c r="F408" s="175">
        <v>-9.9200999999999997</v>
      </c>
      <c r="G408" s="175">
        <v>-1.3861000000000001</v>
      </c>
      <c r="H408" s="175">
        <v>1.71</v>
      </c>
      <c r="I408" s="175">
        <v>7.5399000000000003</v>
      </c>
      <c r="J408" s="175">
        <v>10.237</v>
      </c>
      <c r="K408" s="175">
        <v>4.8231000000000002</v>
      </c>
      <c r="L408" s="175">
        <v>5.5926</v>
      </c>
      <c r="M408" s="175">
        <v>5.9195000000000002</v>
      </c>
      <c r="N408" s="175">
        <v>-2.1469999999999998</v>
      </c>
      <c r="O408" s="175">
        <v>-9.6229999999999993</v>
      </c>
      <c r="P408" s="175">
        <v>-2.4209999999999998</v>
      </c>
      <c r="Q408" s="175">
        <v>2.5827</v>
      </c>
      <c r="R408" s="175">
        <v>-16.752099999999999</v>
      </c>
      <c r="S408" s="171" t="s">
        <v>2024</v>
      </c>
      <c r="T408" s="174">
        <v>44302</v>
      </c>
      <c r="U408" s="175">
        <v>6112.7897999999996</v>
      </c>
      <c r="V408" s="175">
        <v>-17.368200000000002</v>
      </c>
      <c r="W408" s="175">
        <v>3.4828999999999999</v>
      </c>
      <c r="X408" s="175">
        <v>2.6231</v>
      </c>
      <c r="Y408" s="175">
        <v>3.9361000000000002</v>
      </c>
      <c r="Z408" s="175">
        <v>4.0121000000000002</v>
      </c>
      <c r="AA408" s="175">
        <v>4.1891999999999996</v>
      </c>
      <c r="AB408" s="175">
        <v>3.5768</v>
      </c>
      <c r="AC408" s="175">
        <v>3.4933000000000001</v>
      </c>
      <c r="AD408" s="175">
        <v>4.4021999999999997</v>
      </c>
      <c r="AE408" s="175">
        <v>6.4550999999999998</v>
      </c>
      <c r="AF408" s="175">
        <v>6.4467999999999996</v>
      </c>
      <c r="AG408" s="175"/>
      <c r="AH408" s="175">
        <v>6.0243000000000002</v>
      </c>
    </row>
    <row r="409" spans="1:34" x14ac:dyDescent="0.3">
      <c r="A409" s="171" t="s">
        <v>653</v>
      </c>
      <c r="B409" s="171" t="s">
        <v>715</v>
      </c>
      <c r="C409" s="171">
        <v>117981</v>
      </c>
      <c r="D409" s="174">
        <v>44302</v>
      </c>
      <c r="E409" s="175">
        <v>11.410500000000001</v>
      </c>
      <c r="F409" s="175">
        <v>-11.192399999999999</v>
      </c>
      <c r="G409" s="175">
        <v>-2.2385999999999999</v>
      </c>
      <c r="H409" s="175">
        <v>0.82269999999999999</v>
      </c>
      <c r="I409" s="175">
        <v>6.6970999999999998</v>
      </c>
      <c r="J409" s="175">
        <v>9.4131</v>
      </c>
      <c r="K409" s="175">
        <v>4.0011000000000001</v>
      </c>
      <c r="L409" s="175">
        <v>4.7407000000000004</v>
      </c>
      <c r="M409" s="175">
        <v>5.0315000000000003</v>
      </c>
      <c r="N409" s="175">
        <v>-2.9455</v>
      </c>
      <c r="O409" s="175">
        <v>-10.456300000000001</v>
      </c>
      <c r="P409" s="175">
        <v>-3.4054000000000002</v>
      </c>
      <c r="Q409" s="175">
        <v>1.5810999999999999</v>
      </c>
      <c r="R409" s="175">
        <v>-17.468399999999999</v>
      </c>
      <c r="S409" s="171" t="s">
        <v>2024</v>
      </c>
      <c r="T409" s="174">
        <v>44302</v>
      </c>
      <c r="U409" s="175">
        <v>6112.7897999999996</v>
      </c>
      <c r="V409" s="175">
        <v>-17.368200000000002</v>
      </c>
      <c r="W409" s="175">
        <v>3.4828999999999999</v>
      </c>
      <c r="X409" s="175">
        <v>2.6231</v>
      </c>
      <c r="Y409" s="175">
        <v>3.9361000000000002</v>
      </c>
      <c r="Z409" s="175">
        <v>4.0121000000000002</v>
      </c>
      <c r="AA409" s="175">
        <v>4.1891999999999996</v>
      </c>
      <c r="AB409" s="175">
        <v>3.5768</v>
      </c>
      <c r="AC409" s="175">
        <v>3.4933000000000001</v>
      </c>
      <c r="AD409" s="175">
        <v>4.4021999999999997</v>
      </c>
      <c r="AE409" s="175">
        <v>6.4550999999999998</v>
      </c>
      <c r="AF409" s="175">
        <v>6.4467999999999996</v>
      </c>
      <c r="AG409" s="175"/>
      <c r="AH409" s="175">
        <v>6.0243000000000002</v>
      </c>
    </row>
    <row r="410" spans="1:34" x14ac:dyDescent="0.3">
      <c r="A410" s="176" t="s">
        <v>27</v>
      </c>
      <c r="B410" s="171"/>
      <c r="C410" s="171"/>
      <c r="D410" s="171"/>
      <c r="E410" s="171"/>
      <c r="F410" s="177">
        <v>-14.329238095238097</v>
      </c>
      <c r="G410" s="177">
        <v>-1.8754761904761955E-2</v>
      </c>
      <c r="H410" s="177">
        <v>2.547130952380952</v>
      </c>
      <c r="I410" s="177">
        <v>8.1347809523809502</v>
      </c>
      <c r="J410" s="177">
        <v>14.312316666666666</v>
      </c>
      <c r="K410" s="177">
        <v>-2.2447285714285701</v>
      </c>
      <c r="L410" s="177">
        <v>3.0772523809523813</v>
      </c>
      <c r="M410" s="177">
        <v>4.6743380952380935</v>
      </c>
      <c r="N410" s="177">
        <v>0.67958095238095284</v>
      </c>
      <c r="O410" s="177">
        <v>1.8425941176470584</v>
      </c>
      <c r="P410" s="177">
        <v>4.2318875000000009</v>
      </c>
      <c r="Q410" s="177">
        <v>0.9150071428571428</v>
      </c>
      <c r="R410" s="177">
        <v>0.91210000000000002</v>
      </c>
      <c r="S410" s="171"/>
      <c r="T410" s="171"/>
      <c r="U410" s="177">
        <v>4963.123932258065</v>
      </c>
      <c r="V410" s="177">
        <v>20.900248387096809</v>
      </c>
      <c r="W410" s="177">
        <v>-28.485922580645163</v>
      </c>
      <c r="X410" s="177">
        <v>-7.311419354838697</v>
      </c>
      <c r="Y410" s="177">
        <v>11.323945161290325</v>
      </c>
      <c r="Z410" s="177">
        <v>9.6394483870967775</v>
      </c>
      <c r="AA410" s="177">
        <v>2.6067967741935498</v>
      </c>
      <c r="AB410" s="177">
        <v>3.2772129032258057</v>
      </c>
      <c r="AC410" s="177">
        <v>3.0059903225806468</v>
      </c>
      <c r="AD410" s="177">
        <v>5.728880645161289</v>
      </c>
      <c r="AE410" s="177">
        <v>7.673361290322581</v>
      </c>
      <c r="AF410" s="177">
        <v>6.9858870967741886</v>
      </c>
      <c r="AG410" s="177" t="e">
        <v>#DIV/0!</v>
      </c>
      <c r="AH410" s="177">
        <v>7.9205677419354732</v>
      </c>
    </row>
    <row r="411" spans="1:34" x14ac:dyDescent="0.3">
      <c r="A411" s="176" t="s">
        <v>408</v>
      </c>
      <c r="B411" s="171"/>
      <c r="C411" s="171"/>
      <c r="D411" s="171"/>
      <c r="E411" s="171"/>
      <c r="F411" s="177">
        <v>-9.3986000000000001</v>
      </c>
      <c r="G411" s="177">
        <v>-0.27900000000000003</v>
      </c>
      <c r="H411" s="177">
        <v>1.8866499999999999</v>
      </c>
      <c r="I411" s="177">
        <v>8.0352500000000013</v>
      </c>
      <c r="J411" s="177">
        <v>11.3171</v>
      </c>
      <c r="K411" s="177">
        <v>4.2962000000000007</v>
      </c>
      <c r="L411" s="177">
        <v>6.2122000000000002</v>
      </c>
      <c r="M411" s="177">
        <v>7.1340500000000002</v>
      </c>
      <c r="N411" s="177">
        <v>7.8894500000000001</v>
      </c>
      <c r="O411" s="177">
        <v>4.8460999999999999</v>
      </c>
      <c r="P411" s="177">
        <v>6.431</v>
      </c>
      <c r="Q411" s="177">
        <v>7.0244999999999997</v>
      </c>
      <c r="R411" s="177">
        <v>5.0089500000000005</v>
      </c>
      <c r="S411" s="171"/>
      <c r="T411" s="171"/>
      <c r="U411" s="177">
        <v>4048.4108999999999</v>
      </c>
      <c r="V411" s="177">
        <v>-13.5212</v>
      </c>
      <c r="W411" s="177">
        <v>-37.631100000000004</v>
      </c>
      <c r="X411" s="177">
        <v>-14.154400000000001</v>
      </c>
      <c r="Y411" s="177">
        <v>5.57</v>
      </c>
      <c r="Z411" s="177">
        <v>13.969099999999999</v>
      </c>
      <c r="AA411" s="177">
        <v>1.3734999999999999</v>
      </c>
      <c r="AB411" s="177">
        <v>3.0106000000000002</v>
      </c>
      <c r="AC411" s="177">
        <v>3.2505000000000002</v>
      </c>
      <c r="AD411" s="177">
        <v>6.4058000000000002</v>
      </c>
      <c r="AE411" s="177">
        <v>8.6381999999999994</v>
      </c>
      <c r="AF411" s="177">
        <v>7.2378</v>
      </c>
      <c r="AG411" s="177" t="e">
        <v>#NUM!</v>
      </c>
      <c r="AH411" s="177">
        <v>9.3963999999999999</v>
      </c>
    </row>
    <row r="412" spans="1:34" x14ac:dyDescent="0.3">
      <c r="A412" s="119"/>
      <c r="B412" s="119"/>
      <c r="C412" s="119"/>
      <c r="D412" s="121"/>
      <c r="E412" s="122"/>
      <c r="F412" s="122"/>
      <c r="G412" s="122"/>
      <c r="H412" s="122"/>
      <c r="I412" s="122"/>
      <c r="J412" s="122"/>
      <c r="K412" s="122"/>
      <c r="L412" s="122"/>
      <c r="M412" s="122"/>
      <c r="N412" s="122"/>
      <c r="O412" s="122"/>
      <c r="P412" s="122"/>
      <c r="Q412" s="122"/>
      <c r="R412" s="122"/>
      <c r="S412" s="119"/>
      <c r="T412" s="119"/>
      <c r="U412" s="119"/>
      <c r="V412" s="119"/>
      <c r="W412" s="119"/>
      <c r="X412" s="119"/>
      <c r="Y412" s="119"/>
      <c r="Z412" s="119"/>
      <c r="AA412" s="119"/>
      <c r="AB412" s="119"/>
      <c r="AC412" s="119"/>
      <c r="AD412" s="119"/>
      <c r="AE412" s="119"/>
      <c r="AF412" s="119"/>
      <c r="AG412" s="119"/>
      <c r="AH412" s="119"/>
    </row>
    <row r="413" spans="1:34" x14ac:dyDescent="0.3">
      <c r="A413" s="173" t="s">
        <v>716</v>
      </c>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row>
    <row r="414" spans="1:34" x14ac:dyDescent="0.3">
      <c r="A414" s="171" t="s">
        <v>717</v>
      </c>
      <c r="B414" s="171" t="s">
        <v>718</v>
      </c>
      <c r="C414" s="171">
        <v>147848</v>
      </c>
      <c r="D414" s="174">
        <v>44302</v>
      </c>
      <c r="E414" s="175">
        <v>1119.3249000000001</v>
      </c>
      <c r="F414" s="175">
        <v>-17.284300000000002</v>
      </c>
      <c r="G414" s="175">
        <v>-6.4348999999999998</v>
      </c>
      <c r="H414" s="175">
        <v>-2.6907000000000001</v>
      </c>
      <c r="I414" s="175">
        <v>4.7798999999999996</v>
      </c>
      <c r="J414" s="175">
        <v>11.338200000000001</v>
      </c>
      <c r="K414" s="175">
        <v>3.6185999999999998</v>
      </c>
      <c r="L414" s="175">
        <v>4.1219999999999999</v>
      </c>
      <c r="M414" s="175">
        <v>4.9276999999999997</v>
      </c>
      <c r="N414" s="175">
        <v>9.9328000000000003</v>
      </c>
      <c r="O414" s="175"/>
      <c r="P414" s="175"/>
      <c r="Q414" s="175">
        <v>9.0351999999999997</v>
      </c>
      <c r="R414" s="175"/>
      <c r="S414" s="171" t="s">
        <v>2023</v>
      </c>
      <c r="T414" s="174">
        <v>44302</v>
      </c>
      <c r="U414" s="175">
        <v>3847.7537000000002</v>
      </c>
      <c r="V414" s="175">
        <v>-13.5212</v>
      </c>
      <c r="W414" s="175">
        <v>-37.631100000000004</v>
      </c>
      <c r="X414" s="175">
        <v>-14.154400000000001</v>
      </c>
      <c r="Y414" s="175">
        <v>5.57</v>
      </c>
      <c r="Z414" s="175">
        <v>17.7211</v>
      </c>
      <c r="AA414" s="175">
        <v>-0.12280000000000001</v>
      </c>
      <c r="AB414" s="175">
        <v>2.6629999999999998</v>
      </c>
      <c r="AC414" s="175">
        <v>3.2505000000000002</v>
      </c>
      <c r="AD414" s="175">
        <v>8.9678000000000004</v>
      </c>
      <c r="AE414" s="175">
        <v>9.0890000000000004</v>
      </c>
      <c r="AF414" s="175">
        <v>8.4783000000000008</v>
      </c>
      <c r="AG414" s="175"/>
      <c r="AH414" s="175">
        <v>10.385400000000001</v>
      </c>
    </row>
    <row r="415" spans="1:34" x14ac:dyDescent="0.3">
      <c r="A415" s="171" t="s">
        <v>717</v>
      </c>
      <c r="B415" s="171" t="s">
        <v>719</v>
      </c>
      <c r="C415" s="171">
        <v>147849</v>
      </c>
      <c r="D415" s="174">
        <v>44302</v>
      </c>
      <c r="E415" s="175">
        <v>1141.0082</v>
      </c>
      <c r="F415" s="175">
        <v>-55.678600000000003</v>
      </c>
      <c r="G415" s="175">
        <v>-42.584400000000002</v>
      </c>
      <c r="H415" s="175">
        <v>-15.1921</v>
      </c>
      <c r="I415" s="175">
        <v>13.3528</v>
      </c>
      <c r="J415" s="175">
        <v>31.566800000000001</v>
      </c>
      <c r="K415" s="175">
        <v>3.1453000000000002</v>
      </c>
      <c r="L415" s="175">
        <v>4.6711</v>
      </c>
      <c r="M415" s="175">
        <v>4.1542000000000003</v>
      </c>
      <c r="N415" s="175">
        <v>12.098599999999999</v>
      </c>
      <c r="O415" s="175"/>
      <c r="P415" s="175"/>
      <c r="Q415" s="175">
        <v>10.661099999999999</v>
      </c>
      <c r="R415" s="175"/>
      <c r="S415" s="171" t="s">
        <v>2023</v>
      </c>
      <c r="T415" s="174">
        <v>44302</v>
      </c>
      <c r="U415" s="175">
        <v>3847.7537000000002</v>
      </c>
      <c r="V415" s="175">
        <v>-13.5212</v>
      </c>
      <c r="W415" s="175">
        <v>-37.631100000000004</v>
      </c>
      <c r="X415" s="175">
        <v>-14.154400000000001</v>
      </c>
      <c r="Y415" s="175">
        <v>5.57</v>
      </c>
      <c r="Z415" s="175">
        <v>17.7211</v>
      </c>
      <c r="AA415" s="175">
        <v>-0.12280000000000001</v>
      </c>
      <c r="AB415" s="175">
        <v>2.6629999999999998</v>
      </c>
      <c r="AC415" s="175">
        <v>3.2505000000000002</v>
      </c>
      <c r="AD415" s="175">
        <v>8.9678000000000004</v>
      </c>
      <c r="AE415" s="175">
        <v>9.0890000000000004</v>
      </c>
      <c r="AF415" s="175">
        <v>8.4783000000000008</v>
      </c>
      <c r="AG415" s="175"/>
      <c r="AH415" s="175">
        <v>10.385400000000001</v>
      </c>
    </row>
    <row r="416" spans="1:34" x14ac:dyDescent="0.3">
      <c r="A416" s="171" t="s">
        <v>717</v>
      </c>
      <c r="B416" s="171" t="s">
        <v>720</v>
      </c>
      <c r="C416" s="171">
        <v>133307</v>
      </c>
      <c r="D416" s="174">
        <v>44302</v>
      </c>
      <c r="E416" s="175">
        <v>21.874700000000001</v>
      </c>
      <c r="F416" s="175">
        <v>55.3142</v>
      </c>
      <c r="G416" s="175">
        <v>-30.267700000000001</v>
      </c>
      <c r="H416" s="175">
        <v>-12.7692</v>
      </c>
      <c r="I416" s="175">
        <v>12.4359</v>
      </c>
      <c r="J416" s="175">
        <v>17.258199999999999</v>
      </c>
      <c r="K416" s="175">
        <v>-2.9792999999999998</v>
      </c>
      <c r="L416" s="175">
        <v>0.82110000000000005</v>
      </c>
      <c r="M416" s="175">
        <v>1.2975000000000001</v>
      </c>
      <c r="N416" s="175">
        <v>6.7672999999999996</v>
      </c>
      <c r="O416" s="175">
        <v>8.9080999999999992</v>
      </c>
      <c r="P416" s="175">
        <v>7.8274999999999997</v>
      </c>
      <c r="Q416" s="175">
        <v>8.0571000000000002</v>
      </c>
      <c r="R416" s="175">
        <v>9.5828000000000007</v>
      </c>
      <c r="S416" s="171"/>
      <c r="T416" s="174"/>
      <c r="U416" s="175"/>
      <c r="V416" s="175"/>
      <c r="W416" s="175"/>
      <c r="X416" s="175"/>
      <c r="Y416" s="175"/>
      <c r="Z416" s="175"/>
      <c r="AA416" s="175"/>
      <c r="AB416" s="175"/>
      <c r="AC416" s="175"/>
      <c r="AD416" s="175"/>
      <c r="AE416" s="175"/>
      <c r="AF416" s="175"/>
      <c r="AG416" s="175"/>
      <c r="AH416" s="175"/>
    </row>
    <row r="417" spans="1:34" x14ac:dyDescent="0.3">
      <c r="A417" s="171" t="s">
        <v>717</v>
      </c>
      <c r="B417" s="171" t="s">
        <v>721</v>
      </c>
      <c r="C417" s="171">
        <v>139496</v>
      </c>
      <c r="D417" s="174">
        <v>44302</v>
      </c>
      <c r="E417" s="175">
        <v>22.248799999999999</v>
      </c>
      <c r="F417" s="175">
        <v>55.040900000000001</v>
      </c>
      <c r="G417" s="175">
        <v>-31.552900000000001</v>
      </c>
      <c r="H417" s="175">
        <v>-13.277900000000001</v>
      </c>
      <c r="I417" s="175">
        <v>13.4285</v>
      </c>
      <c r="J417" s="175">
        <v>17.7758</v>
      </c>
      <c r="K417" s="175">
        <v>-2.2017000000000002</v>
      </c>
      <c r="L417" s="175">
        <v>1.2115</v>
      </c>
      <c r="M417" s="175">
        <v>1.5623</v>
      </c>
      <c r="N417" s="175">
        <v>6.97</v>
      </c>
      <c r="O417" s="175">
        <v>9.2565000000000008</v>
      </c>
      <c r="P417" s="175"/>
      <c r="Q417" s="175">
        <v>7.9836</v>
      </c>
      <c r="R417" s="175">
        <v>9.9974000000000007</v>
      </c>
      <c r="S417" s="171"/>
      <c r="T417" s="174"/>
      <c r="U417" s="175"/>
      <c r="V417" s="175"/>
      <c r="W417" s="175"/>
      <c r="X417" s="175"/>
      <c r="Y417" s="175"/>
      <c r="Z417" s="175"/>
      <c r="AA417" s="175"/>
      <c r="AB417" s="175"/>
      <c r="AC417" s="175"/>
      <c r="AD417" s="175"/>
      <c r="AE417" s="175"/>
      <c r="AF417" s="175"/>
      <c r="AG417" s="175"/>
      <c r="AH417" s="175"/>
    </row>
    <row r="418" spans="1:34" x14ac:dyDescent="0.3">
      <c r="A418" s="171" t="s">
        <v>717</v>
      </c>
      <c r="B418" s="171" t="s">
        <v>722</v>
      </c>
      <c r="C418" s="171">
        <v>139430</v>
      </c>
      <c r="D418" s="174">
        <v>44302</v>
      </c>
      <c r="E418" s="175">
        <v>203.15649999999999</v>
      </c>
      <c r="F418" s="175">
        <v>65.930000000000007</v>
      </c>
      <c r="G418" s="175">
        <v>-44.006700000000002</v>
      </c>
      <c r="H418" s="175">
        <v>-16.8645</v>
      </c>
      <c r="I418" s="175">
        <v>18.0304</v>
      </c>
      <c r="J418" s="175">
        <v>13.568</v>
      </c>
      <c r="K418" s="175">
        <v>1.5386</v>
      </c>
      <c r="L418" s="175">
        <v>2.6158999999999999</v>
      </c>
      <c r="M418" s="175">
        <v>2.0520999999999998</v>
      </c>
      <c r="N418" s="175">
        <v>5.8829000000000002</v>
      </c>
      <c r="O418" s="175">
        <v>8.1882999999999999</v>
      </c>
      <c r="P418" s="175"/>
      <c r="Q418" s="175">
        <v>7.1151999999999997</v>
      </c>
      <c r="R418" s="175">
        <v>9.1507000000000005</v>
      </c>
      <c r="S418" s="171"/>
      <c r="T418" s="174"/>
      <c r="U418" s="175"/>
      <c r="V418" s="175"/>
      <c r="W418" s="175"/>
      <c r="X418" s="175"/>
      <c r="Y418" s="175"/>
      <c r="Z418" s="175"/>
      <c r="AA418" s="175"/>
      <c r="AB418" s="175"/>
      <c r="AC418" s="175"/>
      <c r="AD418" s="175"/>
      <c r="AE418" s="175"/>
      <c r="AF418" s="175"/>
      <c r="AG418" s="175"/>
      <c r="AH418" s="175"/>
    </row>
    <row r="419" spans="1:34" x14ac:dyDescent="0.3">
      <c r="A419" s="176" t="s">
        <v>27</v>
      </c>
      <c r="B419" s="171"/>
      <c r="C419" s="171"/>
      <c r="D419" s="171"/>
      <c r="E419" s="171"/>
      <c r="F419" s="177">
        <v>20.664440000000003</v>
      </c>
      <c r="G419" s="177">
        <v>-30.96932</v>
      </c>
      <c r="H419" s="177">
        <v>-12.15888</v>
      </c>
      <c r="I419" s="177">
        <v>12.4055</v>
      </c>
      <c r="J419" s="177">
        <v>18.301400000000001</v>
      </c>
      <c r="K419" s="177">
        <v>0.62429999999999986</v>
      </c>
      <c r="L419" s="177">
        <v>2.6883199999999996</v>
      </c>
      <c r="M419" s="177">
        <v>2.7987600000000001</v>
      </c>
      <c r="N419" s="177">
        <v>8.3303199999999986</v>
      </c>
      <c r="O419" s="177">
        <v>8.7843</v>
      </c>
      <c r="P419" s="177">
        <v>7.8274999999999997</v>
      </c>
      <c r="Q419" s="177">
        <v>8.5704400000000014</v>
      </c>
      <c r="R419" s="177">
        <v>9.5769666666666673</v>
      </c>
      <c r="S419" s="171"/>
      <c r="T419" s="171"/>
      <c r="U419" s="177">
        <v>3847.7537000000002</v>
      </c>
      <c r="V419" s="177">
        <v>-13.5212</v>
      </c>
      <c r="W419" s="177">
        <v>-37.631100000000004</v>
      </c>
      <c r="X419" s="177">
        <v>-14.154400000000001</v>
      </c>
      <c r="Y419" s="177">
        <v>5.57</v>
      </c>
      <c r="Z419" s="177">
        <v>17.7211</v>
      </c>
      <c r="AA419" s="177">
        <v>-0.12280000000000001</v>
      </c>
      <c r="AB419" s="177">
        <v>2.6629999999999998</v>
      </c>
      <c r="AC419" s="177">
        <v>3.2505000000000002</v>
      </c>
      <c r="AD419" s="177">
        <v>8.9678000000000004</v>
      </c>
      <c r="AE419" s="177">
        <v>9.0890000000000004</v>
      </c>
      <c r="AF419" s="177">
        <v>8.4783000000000008</v>
      </c>
      <c r="AG419" s="177" t="e">
        <v>#DIV/0!</v>
      </c>
      <c r="AH419" s="177">
        <v>10.385400000000001</v>
      </c>
    </row>
    <row r="420" spans="1:34" x14ac:dyDescent="0.3">
      <c r="A420" s="176" t="s">
        <v>408</v>
      </c>
      <c r="B420" s="171"/>
      <c r="C420" s="171"/>
      <c r="D420" s="171"/>
      <c r="E420" s="171"/>
      <c r="F420" s="177">
        <v>55.040900000000001</v>
      </c>
      <c r="G420" s="177">
        <v>-31.552900000000001</v>
      </c>
      <c r="H420" s="177">
        <v>-13.277900000000001</v>
      </c>
      <c r="I420" s="177">
        <v>13.3528</v>
      </c>
      <c r="J420" s="177">
        <v>17.258199999999999</v>
      </c>
      <c r="K420" s="177">
        <v>1.5386</v>
      </c>
      <c r="L420" s="177">
        <v>2.6158999999999999</v>
      </c>
      <c r="M420" s="177">
        <v>2.0520999999999998</v>
      </c>
      <c r="N420" s="177">
        <v>6.97</v>
      </c>
      <c r="O420" s="177">
        <v>8.9080999999999992</v>
      </c>
      <c r="P420" s="177">
        <v>7.8274999999999997</v>
      </c>
      <c r="Q420" s="177">
        <v>8.0571000000000002</v>
      </c>
      <c r="R420" s="177">
        <v>9.5828000000000007</v>
      </c>
      <c r="S420" s="171"/>
      <c r="T420" s="171"/>
      <c r="U420" s="177">
        <v>3847.7537000000002</v>
      </c>
      <c r="V420" s="177">
        <v>-13.5212</v>
      </c>
      <c r="W420" s="177">
        <v>-37.631100000000004</v>
      </c>
      <c r="X420" s="177">
        <v>-14.154400000000001</v>
      </c>
      <c r="Y420" s="177">
        <v>5.57</v>
      </c>
      <c r="Z420" s="177">
        <v>17.7211</v>
      </c>
      <c r="AA420" s="177">
        <v>-0.12280000000000001</v>
      </c>
      <c r="AB420" s="177">
        <v>2.6629999999999998</v>
      </c>
      <c r="AC420" s="177">
        <v>3.2505000000000002</v>
      </c>
      <c r="AD420" s="177">
        <v>8.9678000000000004</v>
      </c>
      <c r="AE420" s="177">
        <v>9.0890000000000004</v>
      </c>
      <c r="AF420" s="177">
        <v>8.4783000000000008</v>
      </c>
      <c r="AG420" s="177" t="e">
        <v>#NUM!</v>
      </c>
      <c r="AH420" s="177">
        <v>10.385400000000001</v>
      </c>
    </row>
    <row r="421" spans="1:34" x14ac:dyDescent="0.3">
      <c r="A421" s="119"/>
      <c r="B421" s="119"/>
      <c r="C421" s="119"/>
      <c r="D421" s="121"/>
      <c r="E421" s="122"/>
      <c r="F421" s="122"/>
      <c r="G421" s="122"/>
      <c r="H421" s="122"/>
      <c r="I421" s="122"/>
      <c r="J421" s="122"/>
      <c r="K421" s="122"/>
      <c r="L421" s="122"/>
      <c r="M421" s="122"/>
      <c r="N421" s="122"/>
      <c r="O421" s="122"/>
      <c r="P421" s="122"/>
      <c r="Q421" s="122"/>
      <c r="R421" s="122"/>
      <c r="S421" s="119"/>
      <c r="T421" s="119"/>
      <c r="U421" s="119"/>
      <c r="V421" s="119"/>
      <c r="W421" s="119"/>
      <c r="X421" s="119"/>
      <c r="Y421" s="119"/>
      <c r="Z421" s="119"/>
      <c r="AA421" s="119"/>
      <c r="AB421" s="119"/>
      <c r="AC421" s="119"/>
      <c r="AD421" s="119"/>
      <c r="AE421" s="119"/>
      <c r="AF421" s="119"/>
      <c r="AG421" s="119"/>
      <c r="AH421" s="119"/>
    </row>
    <row r="422" spans="1:34" x14ac:dyDescent="0.3">
      <c r="A422" s="173" t="s">
        <v>723</v>
      </c>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row>
    <row r="423" spans="1:34" x14ac:dyDescent="0.3">
      <c r="A423" s="171" t="s">
        <v>724</v>
      </c>
      <c r="B423" s="171" t="s">
        <v>725</v>
      </c>
      <c r="C423" s="171">
        <v>131896</v>
      </c>
      <c r="D423" s="174">
        <v>44302</v>
      </c>
      <c r="E423" s="175">
        <v>29.300899999999999</v>
      </c>
      <c r="F423" s="175">
        <v>54.393300000000004</v>
      </c>
      <c r="G423" s="175">
        <v>79.983500000000006</v>
      </c>
      <c r="H423" s="175">
        <v>47.389499999999998</v>
      </c>
      <c r="I423" s="175">
        <v>26.6145</v>
      </c>
      <c r="J423" s="175">
        <v>22.0733</v>
      </c>
      <c r="K423" s="175">
        <v>6.5980999999999996</v>
      </c>
      <c r="L423" s="175">
        <v>5.4897999999999998</v>
      </c>
      <c r="M423" s="175">
        <v>5.6959999999999997</v>
      </c>
      <c r="N423" s="175">
        <v>9.1183999999999994</v>
      </c>
      <c r="O423" s="175">
        <v>7.8433000000000002</v>
      </c>
      <c r="P423" s="175">
        <v>7.6127000000000002</v>
      </c>
      <c r="Q423" s="175">
        <v>7.8021000000000003</v>
      </c>
      <c r="R423" s="175">
        <v>8.3828999999999994</v>
      </c>
      <c r="S423" s="171" t="s">
        <v>2023</v>
      </c>
      <c r="T423" s="174">
        <v>44302</v>
      </c>
      <c r="U423" s="175">
        <v>3847.7537000000002</v>
      </c>
      <c r="V423" s="175">
        <v>-13.5212</v>
      </c>
      <c r="W423" s="175">
        <v>-37.631100000000004</v>
      </c>
      <c r="X423" s="175">
        <v>-14.154400000000001</v>
      </c>
      <c r="Y423" s="175">
        <v>5.57</v>
      </c>
      <c r="Z423" s="175">
        <v>17.7211</v>
      </c>
      <c r="AA423" s="175">
        <v>-0.12280000000000001</v>
      </c>
      <c r="AB423" s="175">
        <v>2.6629999999999998</v>
      </c>
      <c r="AC423" s="175">
        <v>3.2505000000000002</v>
      </c>
      <c r="AD423" s="175">
        <v>8.9678000000000004</v>
      </c>
      <c r="AE423" s="175">
        <v>9.0890000000000004</v>
      </c>
      <c r="AF423" s="175">
        <v>8.4783000000000008</v>
      </c>
      <c r="AG423" s="175"/>
      <c r="AH423" s="175">
        <v>10.385400000000001</v>
      </c>
    </row>
    <row r="424" spans="1:34" x14ac:dyDescent="0.3">
      <c r="A424" s="171" t="s">
        <v>724</v>
      </c>
      <c r="B424" s="171" t="s">
        <v>726</v>
      </c>
      <c r="C424" s="171">
        <v>131898</v>
      </c>
      <c r="D424" s="174">
        <v>44302</v>
      </c>
      <c r="E424" s="175">
        <v>30.493200000000002</v>
      </c>
      <c r="F424" s="175">
        <v>54.904499999999999</v>
      </c>
      <c r="G424" s="175">
        <v>80.452500000000001</v>
      </c>
      <c r="H424" s="175">
        <v>47.887799999999999</v>
      </c>
      <c r="I424" s="175">
        <v>27.1084</v>
      </c>
      <c r="J424" s="175">
        <v>22.572800000000001</v>
      </c>
      <c r="K424" s="175">
        <v>7.0960999999999999</v>
      </c>
      <c r="L424" s="175">
        <v>5.9945000000000004</v>
      </c>
      <c r="M424" s="175">
        <v>6.2229000000000001</v>
      </c>
      <c r="N424" s="175">
        <v>9.6967999999999996</v>
      </c>
      <c r="O424" s="175">
        <v>8.4277999999999995</v>
      </c>
      <c r="P424" s="175">
        <v>8.1784999999999997</v>
      </c>
      <c r="Q424" s="175">
        <v>8.2423999999999999</v>
      </c>
      <c r="R424" s="175">
        <v>8.9921000000000006</v>
      </c>
      <c r="S424" s="171" t="s">
        <v>2023</v>
      </c>
      <c r="T424" s="174">
        <v>44302</v>
      </c>
      <c r="U424" s="175">
        <v>3847.7537000000002</v>
      </c>
      <c r="V424" s="175">
        <v>-13.5212</v>
      </c>
      <c r="W424" s="175">
        <v>-37.631100000000004</v>
      </c>
      <c r="X424" s="175">
        <v>-14.154400000000001</v>
      </c>
      <c r="Y424" s="175">
        <v>5.57</v>
      </c>
      <c r="Z424" s="175">
        <v>17.7211</v>
      </c>
      <c r="AA424" s="175">
        <v>-0.12280000000000001</v>
      </c>
      <c r="AB424" s="175">
        <v>2.6629999999999998</v>
      </c>
      <c r="AC424" s="175">
        <v>3.2505000000000002</v>
      </c>
      <c r="AD424" s="175">
        <v>8.9678000000000004</v>
      </c>
      <c r="AE424" s="175">
        <v>9.0890000000000004</v>
      </c>
      <c r="AF424" s="175">
        <v>8.4783000000000008</v>
      </c>
      <c r="AG424" s="175"/>
      <c r="AH424" s="175">
        <v>10.385400000000001</v>
      </c>
    </row>
    <row r="425" spans="1:34" x14ac:dyDescent="0.3">
      <c r="A425" s="171" t="s">
        <v>724</v>
      </c>
      <c r="B425" s="171" t="s">
        <v>1806</v>
      </c>
      <c r="C425" s="171">
        <v>131864</v>
      </c>
      <c r="D425" s="174">
        <v>44302</v>
      </c>
      <c r="E425" s="175">
        <v>37.949800000000003</v>
      </c>
      <c r="F425" s="175">
        <v>157.9342</v>
      </c>
      <c r="G425" s="175">
        <v>108.1956</v>
      </c>
      <c r="H425" s="175">
        <v>-70.963300000000004</v>
      </c>
      <c r="I425" s="175">
        <v>15.407999999999999</v>
      </c>
      <c r="J425" s="175">
        <v>-7.3289</v>
      </c>
      <c r="K425" s="175">
        <v>10.323</v>
      </c>
      <c r="L425" s="175">
        <v>34.3855</v>
      </c>
      <c r="M425" s="175">
        <v>34.037999999999997</v>
      </c>
      <c r="N425" s="175">
        <v>38.016800000000003</v>
      </c>
      <c r="O425" s="175">
        <v>10.196</v>
      </c>
      <c r="P425" s="175">
        <v>11.9633</v>
      </c>
      <c r="Q425" s="175">
        <v>9.5145999999999997</v>
      </c>
      <c r="R425" s="175">
        <v>14.4473</v>
      </c>
      <c r="S425" s="171"/>
      <c r="T425" s="174"/>
      <c r="U425" s="175"/>
      <c r="V425" s="175"/>
      <c r="W425" s="175"/>
      <c r="X425" s="175"/>
      <c r="Y425" s="175"/>
      <c r="Z425" s="175"/>
      <c r="AA425" s="175"/>
      <c r="AB425" s="175"/>
      <c r="AC425" s="175"/>
      <c r="AD425" s="175"/>
      <c r="AE425" s="175"/>
      <c r="AF425" s="175"/>
      <c r="AG425" s="175"/>
      <c r="AH425" s="175"/>
    </row>
    <row r="426" spans="1:34" x14ac:dyDescent="0.3">
      <c r="A426" s="171" t="s">
        <v>724</v>
      </c>
      <c r="B426" s="171" t="s">
        <v>1807</v>
      </c>
      <c r="C426" s="171">
        <v>131865</v>
      </c>
      <c r="D426" s="174">
        <v>44302</v>
      </c>
      <c r="E426" s="175">
        <v>19.222000000000001</v>
      </c>
      <c r="F426" s="175">
        <v>158.48089999999999</v>
      </c>
      <c r="G426" s="175">
        <v>108.7568</v>
      </c>
      <c r="H426" s="175">
        <v>-70.432900000000004</v>
      </c>
      <c r="I426" s="175">
        <v>16.038699999999999</v>
      </c>
      <c r="J426" s="175">
        <v>-6.7480000000000002</v>
      </c>
      <c r="K426" s="175">
        <v>10.978300000000001</v>
      </c>
      <c r="L426" s="175">
        <v>35.161700000000003</v>
      </c>
      <c r="M426" s="175">
        <v>34.872500000000002</v>
      </c>
      <c r="N426" s="175">
        <v>38.467100000000002</v>
      </c>
      <c r="O426" s="175">
        <v>10.6745</v>
      </c>
      <c r="P426" s="175">
        <v>12.260400000000001</v>
      </c>
      <c r="Q426" s="175">
        <v>10.696999999999999</v>
      </c>
      <c r="R426" s="175">
        <v>15.0068</v>
      </c>
      <c r="S426" s="171"/>
      <c r="T426" s="174"/>
      <c r="U426" s="175"/>
      <c r="V426" s="175"/>
      <c r="W426" s="175"/>
      <c r="X426" s="175"/>
      <c r="Y426" s="175"/>
      <c r="Z426" s="175"/>
      <c r="AA426" s="175"/>
      <c r="AB426" s="175"/>
      <c r="AC426" s="175"/>
      <c r="AD426" s="175"/>
      <c r="AE426" s="175"/>
      <c r="AF426" s="175"/>
      <c r="AG426" s="175"/>
      <c r="AH426" s="175"/>
    </row>
    <row r="427" spans="1:34" x14ac:dyDescent="0.3">
      <c r="A427" s="171" t="s">
        <v>724</v>
      </c>
      <c r="B427" s="171" t="s">
        <v>727</v>
      </c>
      <c r="C427" s="171">
        <v>132178</v>
      </c>
      <c r="D427" s="174">
        <v>44302</v>
      </c>
      <c r="E427" s="175">
        <v>22.181799999999999</v>
      </c>
      <c r="F427" s="175">
        <v>59.334000000000003</v>
      </c>
      <c r="G427" s="175">
        <v>52.087499999999999</v>
      </c>
      <c r="H427" s="175">
        <v>-29.846699999999998</v>
      </c>
      <c r="I427" s="175">
        <v>6.5907</v>
      </c>
      <c r="J427" s="175">
        <v>3.8502999999999998</v>
      </c>
      <c r="K427" s="175">
        <v>4.3446999999999996</v>
      </c>
      <c r="L427" s="175">
        <v>18.446300000000001</v>
      </c>
      <c r="M427" s="175">
        <v>17.6874</v>
      </c>
      <c r="N427" s="175">
        <v>21.415700000000001</v>
      </c>
      <c r="O427" s="175">
        <v>7.8727999999999998</v>
      </c>
      <c r="P427" s="175">
        <v>8.2688000000000006</v>
      </c>
      <c r="Q427" s="175">
        <v>8.3404000000000007</v>
      </c>
      <c r="R427" s="175">
        <v>9.9646000000000008</v>
      </c>
      <c r="S427" s="171"/>
      <c r="T427" s="174"/>
      <c r="U427" s="175"/>
      <c r="V427" s="175"/>
      <c r="W427" s="175"/>
      <c r="X427" s="175"/>
      <c r="Y427" s="175"/>
      <c r="Z427" s="175"/>
      <c r="AA427" s="175"/>
      <c r="AB427" s="175"/>
      <c r="AC427" s="175"/>
      <c r="AD427" s="175"/>
      <c r="AE427" s="175"/>
      <c r="AF427" s="175"/>
      <c r="AG427" s="175"/>
      <c r="AH427" s="175"/>
    </row>
    <row r="428" spans="1:34" x14ac:dyDescent="0.3">
      <c r="A428" s="171" t="s">
        <v>724</v>
      </c>
      <c r="B428" s="171" t="s">
        <v>728</v>
      </c>
      <c r="C428" s="171">
        <v>132183</v>
      </c>
      <c r="D428" s="174">
        <v>44302</v>
      </c>
      <c r="E428" s="175">
        <v>23.152000000000001</v>
      </c>
      <c r="F428" s="175">
        <v>60.006900000000002</v>
      </c>
      <c r="G428" s="175">
        <v>52.842399999999998</v>
      </c>
      <c r="H428" s="175">
        <v>-29.0928</v>
      </c>
      <c r="I428" s="175">
        <v>7.3445999999999998</v>
      </c>
      <c r="J428" s="175">
        <v>4.5743999999999998</v>
      </c>
      <c r="K428" s="175">
        <v>4.9776999999999996</v>
      </c>
      <c r="L428" s="175">
        <v>19.144500000000001</v>
      </c>
      <c r="M428" s="175">
        <v>18.355399999999999</v>
      </c>
      <c r="N428" s="175">
        <v>22.031199999999998</v>
      </c>
      <c r="O428" s="175">
        <v>8.4384999999999994</v>
      </c>
      <c r="P428" s="175">
        <v>8.8407</v>
      </c>
      <c r="Q428" s="175">
        <v>8.6126000000000005</v>
      </c>
      <c r="R428" s="175">
        <v>10.539099999999999</v>
      </c>
      <c r="S428" s="171"/>
      <c r="T428" s="174"/>
      <c r="U428" s="175"/>
      <c r="V428" s="175"/>
      <c r="W428" s="175"/>
      <c r="X428" s="175"/>
      <c r="Y428" s="175"/>
      <c r="Z428" s="175"/>
      <c r="AA428" s="175"/>
      <c r="AB428" s="175"/>
      <c r="AC428" s="175"/>
      <c r="AD428" s="175"/>
      <c r="AE428" s="175"/>
      <c r="AF428" s="175"/>
      <c r="AG428" s="175"/>
      <c r="AH428" s="175"/>
    </row>
    <row r="429" spans="1:34" x14ac:dyDescent="0.3">
      <c r="A429" s="171" t="s">
        <v>724</v>
      </c>
      <c r="B429" s="171" t="s">
        <v>729</v>
      </c>
      <c r="C429" s="171">
        <v>132174</v>
      </c>
      <c r="D429" s="174">
        <v>44302</v>
      </c>
      <c r="E429" s="175">
        <v>25.044799999999999</v>
      </c>
      <c r="F429" s="175">
        <v>93.8048</v>
      </c>
      <c r="G429" s="175">
        <v>85.912800000000004</v>
      </c>
      <c r="H429" s="175">
        <v>-50.085599999999999</v>
      </c>
      <c r="I429" s="175">
        <v>3.0007000000000001</v>
      </c>
      <c r="J429" s="175">
        <v>-3.45</v>
      </c>
      <c r="K429" s="175">
        <v>6.1185</v>
      </c>
      <c r="L429" s="175">
        <v>28.112500000000001</v>
      </c>
      <c r="M429" s="175">
        <v>26.6965</v>
      </c>
      <c r="N429" s="175">
        <v>30.778099999999998</v>
      </c>
      <c r="O429" s="175">
        <v>8.94</v>
      </c>
      <c r="P429" s="175">
        <v>9.9596999999999998</v>
      </c>
      <c r="Q429" s="175">
        <v>9.6708999999999996</v>
      </c>
      <c r="R429" s="175">
        <v>11.7447</v>
      </c>
      <c r="S429" s="171" t="s">
        <v>2026</v>
      </c>
      <c r="T429" s="174">
        <v>44302</v>
      </c>
      <c r="U429" s="175">
        <v>4048.4108999999999</v>
      </c>
      <c r="V429" s="175">
        <v>66.121200000000002</v>
      </c>
      <c r="W429" s="175">
        <v>-60.410600000000002</v>
      </c>
      <c r="X429" s="175">
        <v>-16.700299999999999</v>
      </c>
      <c r="Y429" s="175">
        <v>19.863700000000001</v>
      </c>
      <c r="Z429" s="175">
        <v>13.969099999999999</v>
      </c>
      <c r="AA429" s="175">
        <v>1.3734999999999999</v>
      </c>
      <c r="AB429" s="175">
        <v>3.0106000000000002</v>
      </c>
      <c r="AC429" s="175">
        <v>2.3624999999999998</v>
      </c>
      <c r="AD429" s="175">
        <v>6.4058000000000002</v>
      </c>
      <c r="AE429" s="175">
        <v>8.6381999999999994</v>
      </c>
      <c r="AF429" s="175">
        <v>7.2378</v>
      </c>
      <c r="AG429" s="175"/>
      <c r="AH429" s="175">
        <v>9.3963999999999999</v>
      </c>
    </row>
    <row r="430" spans="1:34" x14ac:dyDescent="0.3">
      <c r="A430" s="171" t="s">
        <v>724</v>
      </c>
      <c r="B430" s="171" t="s">
        <v>730</v>
      </c>
      <c r="C430" s="171">
        <v>132185</v>
      </c>
      <c r="D430" s="174">
        <v>44302</v>
      </c>
      <c r="E430" s="175">
        <v>26.126999999999999</v>
      </c>
      <c r="F430" s="175">
        <v>94.824100000000001</v>
      </c>
      <c r="G430" s="175">
        <v>86.875900000000001</v>
      </c>
      <c r="H430" s="175">
        <v>-49.146599999999999</v>
      </c>
      <c r="I430" s="175">
        <v>3.9359000000000002</v>
      </c>
      <c r="J430" s="175">
        <v>-2.5586000000000002</v>
      </c>
      <c r="K430" s="175">
        <v>6.8419999999999996</v>
      </c>
      <c r="L430" s="175">
        <v>28.933199999999999</v>
      </c>
      <c r="M430" s="175">
        <v>27.484500000000001</v>
      </c>
      <c r="N430" s="175">
        <v>31.510899999999999</v>
      </c>
      <c r="O430" s="175">
        <v>9.5452999999999992</v>
      </c>
      <c r="P430" s="175">
        <v>10.560700000000001</v>
      </c>
      <c r="Q430" s="175">
        <v>10.2155</v>
      </c>
      <c r="R430" s="175">
        <v>12.379099999999999</v>
      </c>
      <c r="S430" s="171" t="s">
        <v>2026</v>
      </c>
      <c r="T430" s="174">
        <v>44302</v>
      </c>
      <c r="U430" s="175">
        <v>4048.4108999999999</v>
      </c>
      <c r="V430" s="175">
        <v>66.121200000000002</v>
      </c>
      <c r="W430" s="175">
        <v>-60.410600000000002</v>
      </c>
      <c r="X430" s="175">
        <v>-16.700299999999999</v>
      </c>
      <c r="Y430" s="175">
        <v>19.863700000000001</v>
      </c>
      <c r="Z430" s="175">
        <v>13.969099999999999</v>
      </c>
      <c r="AA430" s="175">
        <v>1.3734999999999999</v>
      </c>
      <c r="AB430" s="175">
        <v>3.0106000000000002</v>
      </c>
      <c r="AC430" s="175">
        <v>2.3624999999999998</v>
      </c>
      <c r="AD430" s="175">
        <v>6.4058000000000002</v>
      </c>
      <c r="AE430" s="175">
        <v>8.6381999999999994</v>
      </c>
      <c r="AF430" s="175">
        <v>7.2378</v>
      </c>
      <c r="AG430" s="175"/>
      <c r="AH430" s="175">
        <v>9.3963999999999999</v>
      </c>
    </row>
    <row r="431" spans="1:34" x14ac:dyDescent="0.3">
      <c r="A431" s="171" t="s">
        <v>724</v>
      </c>
      <c r="B431" s="171" t="s">
        <v>731</v>
      </c>
      <c r="C431" s="171">
        <v>147889</v>
      </c>
      <c r="D431" s="174">
        <v>44302</v>
      </c>
      <c r="E431" s="175">
        <v>11.054399999999999</v>
      </c>
      <c r="F431" s="175">
        <v>-8.2528000000000006</v>
      </c>
      <c r="G431" s="175">
        <v>-2.3932000000000002</v>
      </c>
      <c r="H431" s="175">
        <v>0.42459999999999998</v>
      </c>
      <c r="I431" s="175">
        <v>6.9343000000000004</v>
      </c>
      <c r="J431" s="175">
        <v>11.236700000000001</v>
      </c>
      <c r="K431" s="175">
        <v>3.5655000000000001</v>
      </c>
      <c r="L431" s="175">
        <v>5.5484</v>
      </c>
      <c r="M431" s="175">
        <v>5.3902000000000001</v>
      </c>
      <c r="N431" s="175">
        <v>9.3175000000000008</v>
      </c>
      <c r="O431" s="175"/>
      <c r="P431" s="175"/>
      <c r="Q431" s="175">
        <v>8.5898000000000003</v>
      </c>
      <c r="R431" s="175"/>
      <c r="S431" s="171" t="s">
        <v>2023</v>
      </c>
      <c r="T431" s="174">
        <v>44302</v>
      </c>
      <c r="U431" s="175">
        <v>3847.7537000000002</v>
      </c>
      <c r="V431" s="175">
        <v>-13.5212</v>
      </c>
      <c r="W431" s="175">
        <v>-37.631100000000004</v>
      </c>
      <c r="X431" s="175">
        <v>-14.154400000000001</v>
      </c>
      <c r="Y431" s="175">
        <v>5.57</v>
      </c>
      <c r="Z431" s="175">
        <v>17.7211</v>
      </c>
      <c r="AA431" s="175">
        <v>-0.12280000000000001</v>
      </c>
      <c r="AB431" s="175">
        <v>2.6629999999999998</v>
      </c>
      <c r="AC431" s="175">
        <v>3.2505000000000002</v>
      </c>
      <c r="AD431" s="175">
        <v>8.9678000000000004</v>
      </c>
      <c r="AE431" s="175">
        <v>9.0890000000000004</v>
      </c>
      <c r="AF431" s="175">
        <v>8.4783000000000008</v>
      </c>
      <c r="AG431" s="175"/>
      <c r="AH431" s="175">
        <v>10.385400000000001</v>
      </c>
    </row>
    <row r="432" spans="1:34" x14ac:dyDescent="0.3">
      <c r="A432" s="171" t="s">
        <v>724</v>
      </c>
      <c r="B432" s="171" t="s">
        <v>732</v>
      </c>
      <c r="C432" s="171">
        <v>147890</v>
      </c>
      <c r="D432" s="174">
        <v>44302</v>
      </c>
      <c r="E432" s="175">
        <v>11.017099999999999</v>
      </c>
      <c r="F432" s="175">
        <v>-8.6118000000000006</v>
      </c>
      <c r="G432" s="175">
        <v>-2.7324000000000002</v>
      </c>
      <c r="H432" s="175">
        <v>9.4700000000000006E-2</v>
      </c>
      <c r="I432" s="175">
        <v>6.6245000000000003</v>
      </c>
      <c r="J432" s="175">
        <v>10.926600000000001</v>
      </c>
      <c r="K432" s="175">
        <v>3.2591999999999999</v>
      </c>
      <c r="L432" s="175">
        <v>5.2375999999999996</v>
      </c>
      <c r="M432" s="175">
        <v>5.0761000000000003</v>
      </c>
      <c r="N432" s="175">
        <v>9.0198</v>
      </c>
      <c r="O432" s="175"/>
      <c r="P432" s="175"/>
      <c r="Q432" s="175">
        <v>8.2885000000000009</v>
      </c>
      <c r="R432" s="175"/>
      <c r="S432" s="171" t="s">
        <v>2023</v>
      </c>
      <c r="T432" s="174">
        <v>44302</v>
      </c>
      <c r="U432" s="175">
        <v>3847.7537000000002</v>
      </c>
      <c r="V432" s="175">
        <v>-13.5212</v>
      </c>
      <c r="W432" s="175">
        <v>-37.631100000000004</v>
      </c>
      <c r="X432" s="175">
        <v>-14.154400000000001</v>
      </c>
      <c r="Y432" s="175">
        <v>5.57</v>
      </c>
      <c r="Z432" s="175">
        <v>17.7211</v>
      </c>
      <c r="AA432" s="175">
        <v>-0.12280000000000001</v>
      </c>
      <c r="AB432" s="175">
        <v>2.6629999999999998</v>
      </c>
      <c r="AC432" s="175">
        <v>3.2505000000000002</v>
      </c>
      <c r="AD432" s="175">
        <v>8.9678000000000004</v>
      </c>
      <c r="AE432" s="175">
        <v>9.0890000000000004</v>
      </c>
      <c r="AF432" s="175">
        <v>8.4783000000000008</v>
      </c>
      <c r="AG432" s="175"/>
      <c r="AH432" s="175">
        <v>10.385400000000001</v>
      </c>
    </row>
    <row r="433" spans="1:34" x14ac:dyDescent="0.3">
      <c r="A433" s="171" t="s">
        <v>724</v>
      </c>
      <c r="B433" s="171" t="s">
        <v>733</v>
      </c>
      <c r="C433" s="171">
        <v>147851</v>
      </c>
      <c r="D433" s="174">
        <v>44302</v>
      </c>
      <c r="E433" s="175">
        <v>11.1745</v>
      </c>
      <c r="F433" s="175">
        <v>-16.9772</v>
      </c>
      <c r="G433" s="175">
        <v>-6.3650000000000002</v>
      </c>
      <c r="H433" s="175">
        <v>-2.6583999999999999</v>
      </c>
      <c r="I433" s="175">
        <v>4.6641000000000004</v>
      </c>
      <c r="J433" s="175">
        <v>11.103999999999999</v>
      </c>
      <c r="K433" s="175">
        <v>3.5451000000000001</v>
      </c>
      <c r="L433" s="175">
        <v>4.0818000000000003</v>
      </c>
      <c r="M433" s="175">
        <v>4.8838999999999997</v>
      </c>
      <c r="N433" s="175">
        <v>9.7669999999999995</v>
      </c>
      <c r="O433" s="175"/>
      <c r="P433" s="175"/>
      <c r="Q433" s="175">
        <v>8.9472000000000005</v>
      </c>
      <c r="R433" s="175"/>
      <c r="S433" s="171" t="s">
        <v>2024</v>
      </c>
      <c r="T433" s="174">
        <v>44302</v>
      </c>
      <c r="U433" s="175">
        <v>6112.7897999999996</v>
      </c>
      <c r="V433" s="175">
        <v>-17.368200000000002</v>
      </c>
      <c r="W433" s="175">
        <v>3.4828999999999999</v>
      </c>
      <c r="X433" s="175">
        <v>2.6231</v>
      </c>
      <c r="Y433" s="175">
        <v>3.9361000000000002</v>
      </c>
      <c r="Z433" s="175">
        <v>4.0121000000000002</v>
      </c>
      <c r="AA433" s="175">
        <v>4.1891999999999996</v>
      </c>
      <c r="AB433" s="175">
        <v>3.5768</v>
      </c>
      <c r="AC433" s="175">
        <v>3.4933000000000001</v>
      </c>
      <c r="AD433" s="175">
        <v>4.4021999999999997</v>
      </c>
      <c r="AE433" s="175">
        <v>6.4550999999999998</v>
      </c>
      <c r="AF433" s="175">
        <v>6.4467999999999996</v>
      </c>
      <c r="AG433" s="175"/>
      <c r="AH433" s="175">
        <v>6.0243000000000002</v>
      </c>
    </row>
    <row r="434" spans="1:34" x14ac:dyDescent="0.3">
      <c r="A434" s="171" t="s">
        <v>724</v>
      </c>
      <c r="B434" s="171" t="s">
        <v>734</v>
      </c>
      <c r="C434" s="171">
        <v>147850</v>
      </c>
      <c r="D434" s="174">
        <v>44302</v>
      </c>
      <c r="E434" s="175">
        <v>11.1745</v>
      </c>
      <c r="F434" s="175">
        <v>-16.9772</v>
      </c>
      <c r="G434" s="175">
        <v>-6.3650000000000002</v>
      </c>
      <c r="H434" s="175">
        <v>-2.6583999999999999</v>
      </c>
      <c r="I434" s="175">
        <v>4.6641000000000004</v>
      </c>
      <c r="J434" s="175">
        <v>11.103999999999999</v>
      </c>
      <c r="K434" s="175">
        <v>3.5451000000000001</v>
      </c>
      <c r="L434" s="175">
        <v>4.0818000000000003</v>
      </c>
      <c r="M434" s="175">
        <v>4.8838999999999997</v>
      </c>
      <c r="N434" s="175">
        <v>9.7669999999999995</v>
      </c>
      <c r="O434" s="175"/>
      <c r="P434" s="175"/>
      <c r="Q434" s="175">
        <v>8.9472000000000005</v>
      </c>
      <c r="R434" s="175"/>
      <c r="S434" s="171" t="s">
        <v>2024</v>
      </c>
      <c r="T434" s="174">
        <v>44302</v>
      </c>
      <c r="U434" s="175">
        <v>6112.7897999999996</v>
      </c>
      <c r="V434" s="175">
        <v>-17.368200000000002</v>
      </c>
      <c r="W434" s="175">
        <v>3.4828999999999999</v>
      </c>
      <c r="X434" s="175">
        <v>2.6231</v>
      </c>
      <c r="Y434" s="175">
        <v>3.9361000000000002</v>
      </c>
      <c r="Z434" s="175">
        <v>4.0121000000000002</v>
      </c>
      <c r="AA434" s="175">
        <v>4.1891999999999996</v>
      </c>
      <c r="AB434" s="175">
        <v>3.5768</v>
      </c>
      <c r="AC434" s="175">
        <v>3.4933000000000001</v>
      </c>
      <c r="AD434" s="175">
        <v>4.4021999999999997</v>
      </c>
      <c r="AE434" s="175">
        <v>6.4550999999999998</v>
      </c>
      <c r="AF434" s="175">
        <v>6.4467999999999996</v>
      </c>
      <c r="AG434" s="175"/>
      <c r="AH434" s="175">
        <v>6.0243000000000002</v>
      </c>
    </row>
    <row r="435" spans="1:34" x14ac:dyDescent="0.3">
      <c r="A435" s="171" t="s">
        <v>724</v>
      </c>
      <c r="B435" s="171" t="s">
        <v>735</v>
      </c>
      <c r="C435" s="171">
        <v>147857</v>
      </c>
      <c r="D435" s="174">
        <v>44302</v>
      </c>
      <c r="E435" s="175">
        <v>11.3955</v>
      </c>
      <c r="F435" s="175">
        <v>-55.966900000000003</v>
      </c>
      <c r="G435" s="175">
        <v>-42.164200000000001</v>
      </c>
      <c r="H435" s="175">
        <v>-15.010899999999999</v>
      </c>
      <c r="I435" s="175">
        <v>13.309699999999999</v>
      </c>
      <c r="J435" s="175">
        <v>31.323</v>
      </c>
      <c r="K435" s="175">
        <v>3.1537000000000002</v>
      </c>
      <c r="L435" s="175">
        <v>4.6291000000000002</v>
      </c>
      <c r="M435" s="175">
        <v>4.1154000000000002</v>
      </c>
      <c r="N435" s="175">
        <v>11.945600000000001</v>
      </c>
      <c r="O435" s="175"/>
      <c r="P435" s="175"/>
      <c r="Q435" s="175">
        <v>10.606199999999999</v>
      </c>
      <c r="R435" s="175"/>
      <c r="S435" s="171" t="s">
        <v>2026</v>
      </c>
      <c r="T435" s="174">
        <v>44302</v>
      </c>
      <c r="U435" s="175">
        <v>4048.4108999999999</v>
      </c>
      <c r="V435" s="175">
        <v>66.121200000000002</v>
      </c>
      <c r="W435" s="175">
        <v>-60.410600000000002</v>
      </c>
      <c r="X435" s="175">
        <v>-16.700299999999999</v>
      </c>
      <c r="Y435" s="175">
        <v>19.863700000000001</v>
      </c>
      <c r="Z435" s="175">
        <v>13.969099999999999</v>
      </c>
      <c r="AA435" s="175">
        <v>1.3734999999999999</v>
      </c>
      <c r="AB435" s="175">
        <v>3.0106000000000002</v>
      </c>
      <c r="AC435" s="175">
        <v>2.3624999999999998</v>
      </c>
      <c r="AD435" s="175">
        <v>6.4058000000000002</v>
      </c>
      <c r="AE435" s="175">
        <v>8.6381999999999994</v>
      </c>
      <c r="AF435" s="175">
        <v>7.2378</v>
      </c>
      <c r="AG435" s="175"/>
      <c r="AH435" s="175">
        <v>9.3963999999999999</v>
      </c>
    </row>
    <row r="436" spans="1:34" x14ac:dyDescent="0.3">
      <c r="A436" s="171" t="s">
        <v>724</v>
      </c>
      <c r="B436" s="171" t="s">
        <v>736</v>
      </c>
      <c r="C436" s="171">
        <v>147854</v>
      </c>
      <c r="D436" s="174">
        <v>44302</v>
      </c>
      <c r="E436" s="175">
        <v>11.3955</v>
      </c>
      <c r="F436" s="175">
        <v>-55.966900000000003</v>
      </c>
      <c r="G436" s="175">
        <v>-42.164200000000001</v>
      </c>
      <c r="H436" s="175">
        <v>-15.010899999999999</v>
      </c>
      <c r="I436" s="175">
        <v>13.309699999999999</v>
      </c>
      <c r="J436" s="175">
        <v>31.323</v>
      </c>
      <c r="K436" s="175">
        <v>3.1537000000000002</v>
      </c>
      <c r="L436" s="175">
        <v>4.6291000000000002</v>
      </c>
      <c r="M436" s="175">
        <v>4.1154000000000002</v>
      </c>
      <c r="N436" s="175">
        <v>11.945600000000001</v>
      </c>
      <c r="O436" s="175"/>
      <c r="P436" s="175"/>
      <c r="Q436" s="175">
        <v>10.606199999999999</v>
      </c>
      <c r="R436" s="175"/>
      <c r="S436" s="171" t="s">
        <v>2026</v>
      </c>
      <c r="T436" s="174">
        <v>44302</v>
      </c>
      <c r="U436" s="175">
        <v>4048.4108999999999</v>
      </c>
      <c r="V436" s="175">
        <v>66.121200000000002</v>
      </c>
      <c r="W436" s="175">
        <v>-60.410600000000002</v>
      </c>
      <c r="X436" s="175">
        <v>-16.700299999999999</v>
      </c>
      <c r="Y436" s="175">
        <v>19.863700000000001</v>
      </c>
      <c r="Z436" s="175">
        <v>13.969099999999999</v>
      </c>
      <c r="AA436" s="175">
        <v>1.3734999999999999</v>
      </c>
      <c r="AB436" s="175">
        <v>3.0106000000000002</v>
      </c>
      <c r="AC436" s="175">
        <v>2.3624999999999998</v>
      </c>
      <c r="AD436" s="175">
        <v>6.4058000000000002</v>
      </c>
      <c r="AE436" s="175">
        <v>8.6381999999999994</v>
      </c>
      <c r="AF436" s="175">
        <v>7.2378</v>
      </c>
      <c r="AG436" s="175"/>
      <c r="AH436" s="175">
        <v>9.3963999999999999</v>
      </c>
    </row>
    <row r="437" spans="1:34" x14ac:dyDescent="0.3">
      <c r="A437" s="171" t="s">
        <v>724</v>
      </c>
      <c r="B437" s="171" t="s">
        <v>737</v>
      </c>
      <c r="C437" s="171">
        <v>101656</v>
      </c>
      <c r="D437" s="174">
        <v>44302</v>
      </c>
      <c r="E437" s="175">
        <v>87.133200000000002</v>
      </c>
      <c r="F437" s="175">
        <v>56.723100000000002</v>
      </c>
      <c r="G437" s="175">
        <v>98.562399999999997</v>
      </c>
      <c r="H437" s="175">
        <v>56.260199999999998</v>
      </c>
      <c r="I437" s="175">
        <v>33.464199999999998</v>
      </c>
      <c r="J437" s="175">
        <v>10.226800000000001</v>
      </c>
      <c r="K437" s="175">
        <v>22.202500000000001</v>
      </c>
      <c r="L437" s="175">
        <v>45.183500000000002</v>
      </c>
      <c r="M437" s="175">
        <v>36.015799999999999</v>
      </c>
      <c r="N437" s="175">
        <v>18.9085</v>
      </c>
      <c r="O437" s="175">
        <v>3.7856999999999998</v>
      </c>
      <c r="P437" s="175">
        <v>6.6768999999999998</v>
      </c>
      <c r="Q437" s="175">
        <v>13.1914</v>
      </c>
      <c r="R437" s="175">
        <v>1.6313</v>
      </c>
      <c r="S437" s="171"/>
      <c r="T437" s="174"/>
      <c r="U437" s="175"/>
      <c r="V437" s="175"/>
      <c r="W437" s="175"/>
      <c r="X437" s="175"/>
      <c r="Y437" s="175"/>
      <c r="Z437" s="175"/>
      <c r="AA437" s="175"/>
      <c r="AB437" s="175"/>
      <c r="AC437" s="175"/>
      <c r="AD437" s="175"/>
      <c r="AE437" s="175"/>
      <c r="AF437" s="175"/>
      <c r="AG437" s="175"/>
      <c r="AH437" s="175"/>
    </row>
    <row r="438" spans="1:34" x14ac:dyDescent="0.3">
      <c r="A438" s="171" t="s">
        <v>724</v>
      </c>
      <c r="B438" s="171" t="s">
        <v>738</v>
      </c>
      <c r="C438" s="171">
        <v>118543</v>
      </c>
      <c r="D438" s="174">
        <v>44302</v>
      </c>
      <c r="E438" s="175">
        <v>94.638900000000007</v>
      </c>
      <c r="F438" s="175">
        <v>57.788600000000002</v>
      </c>
      <c r="G438" s="175">
        <v>99.5077</v>
      </c>
      <c r="H438" s="175">
        <v>57.193800000000003</v>
      </c>
      <c r="I438" s="175">
        <v>34.407400000000003</v>
      </c>
      <c r="J438" s="175">
        <v>11.248799999999999</v>
      </c>
      <c r="K438" s="175">
        <v>23.424399999999999</v>
      </c>
      <c r="L438" s="175">
        <v>46.530700000000003</v>
      </c>
      <c r="M438" s="175">
        <v>37.3767</v>
      </c>
      <c r="N438" s="175">
        <v>20.135000000000002</v>
      </c>
      <c r="O438" s="175">
        <v>4.8879000000000001</v>
      </c>
      <c r="P438" s="175">
        <v>7.8230000000000004</v>
      </c>
      <c r="Q438" s="175">
        <v>9.0780999999999992</v>
      </c>
      <c r="R438" s="175">
        <v>2.6848000000000001</v>
      </c>
      <c r="S438" s="171"/>
      <c r="T438" s="174"/>
      <c r="U438" s="175"/>
      <c r="V438" s="175"/>
      <c r="W438" s="175"/>
      <c r="X438" s="175"/>
      <c r="Y438" s="175"/>
      <c r="Z438" s="175"/>
      <c r="AA438" s="175"/>
      <c r="AB438" s="175"/>
      <c r="AC438" s="175"/>
      <c r="AD438" s="175"/>
      <c r="AE438" s="175"/>
      <c r="AF438" s="175"/>
      <c r="AG438" s="175"/>
      <c r="AH438" s="175"/>
    </row>
    <row r="439" spans="1:34" x14ac:dyDescent="0.3">
      <c r="A439" s="171" t="s">
        <v>724</v>
      </c>
      <c r="B439" s="171" t="s">
        <v>739</v>
      </c>
      <c r="C439" s="171">
        <v>102112</v>
      </c>
      <c r="D439" s="174">
        <v>44302</v>
      </c>
      <c r="E439" s="175">
        <v>49.6203</v>
      </c>
      <c r="F439" s="175">
        <v>43.598700000000001</v>
      </c>
      <c r="G439" s="175">
        <v>66.406700000000001</v>
      </c>
      <c r="H439" s="175">
        <v>2.113</v>
      </c>
      <c r="I439" s="175">
        <v>10.284599999999999</v>
      </c>
      <c r="J439" s="175">
        <v>2.2871000000000001</v>
      </c>
      <c r="K439" s="175">
        <v>31.2318</v>
      </c>
      <c r="L439" s="175">
        <v>39.623399999999997</v>
      </c>
      <c r="M439" s="175">
        <v>31.8325</v>
      </c>
      <c r="N439" s="175">
        <v>10.258800000000001</v>
      </c>
      <c r="O439" s="175">
        <v>2.5712000000000002</v>
      </c>
      <c r="P439" s="175">
        <v>5.851</v>
      </c>
      <c r="Q439" s="175">
        <v>9.6508000000000003</v>
      </c>
      <c r="R439" s="175">
        <v>1.2182999999999999</v>
      </c>
      <c r="S439" s="171"/>
      <c r="T439" s="174"/>
      <c r="U439" s="175"/>
      <c r="V439" s="175"/>
      <c r="W439" s="175"/>
      <c r="X439" s="175"/>
      <c r="Y439" s="175"/>
      <c r="Z439" s="175"/>
      <c r="AA439" s="175"/>
      <c r="AB439" s="175"/>
      <c r="AC439" s="175"/>
      <c r="AD439" s="175"/>
      <c r="AE439" s="175"/>
      <c r="AF439" s="175"/>
      <c r="AG439" s="175"/>
      <c r="AH439" s="175"/>
    </row>
    <row r="440" spans="1:34" x14ac:dyDescent="0.3">
      <c r="A440" s="171" t="s">
        <v>724</v>
      </c>
      <c r="B440" s="171" t="s">
        <v>740</v>
      </c>
      <c r="C440" s="171">
        <v>118516</v>
      </c>
      <c r="D440" s="174">
        <v>44302</v>
      </c>
      <c r="E440" s="175">
        <v>52.424799999999998</v>
      </c>
      <c r="F440" s="175">
        <v>44.4041</v>
      </c>
      <c r="G440" s="175">
        <v>67.278800000000004</v>
      </c>
      <c r="H440" s="175">
        <v>2.9756</v>
      </c>
      <c r="I440" s="175">
        <v>11.146100000000001</v>
      </c>
      <c r="J440" s="175">
        <v>3.1143000000000001</v>
      </c>
      <c r="K440" s="175">
        <v>32.094000000000001</v>
      </c>
      <c r="L440" s="175">
        <v>40.476399999999998</v>
      </c>
      <c r="M440" s="175">
        <v>32.660400000000003</v>
      </c>
      <c r="N440" s="175">
        <v>10.974299999999999</v>
      </c>
      <c r="O440" s="175">
        <v>3.2273999999999998</v>
      </c>
      <c r="P440" s="175">
        <v>6.6329000000000002</v>
      </c>
      <c r="Q440" s="175">
        <v>8.3757000000000001</v>
      </c>
      <c r="R440" s="175">
        <v>1.8516999999999999</v>
      </c>
      <c r="S440" s="171"/>
      <c r="T440" s="174"/>
      <c r="U440" s="175"/>
      <c r="V440" s="175"/>
      <c r="W440" s="175"/>
      <c r="X440" s="175"/>
      <c r="Y440" s="175"/>
      <c r="Z440" s="175"/>
      <c r="AA440" s="175"/>
      <c r="AB440" s="175"/>
      <c r="AC440" s="175"/>
      <c r="AD440" s="175"/>
      <c r="AE440" s="175"/>
      <c r="AF440" s="175"/>
      <c r="AG440" s="175"/>
      <c r="AH440" s="175"/>
    </row>
    <row r="441" spans="1:34" x14ac:dyDescent="0.3">
      <c r="A441" s="171" t="s">
        <v>724</v>
      </c>
      <c r="B441" s="171" t="s">
        <v>741</v>
      </c>
      <c r="C441" s="171">
        <v>102114</v>
      </c>
      <c r="D441" s="174">
        <v>44302</v>
      </c>
      <c r="E441" s="175">
        <v>32.127400000000002</v>
      </c>
      <c r="F441" s="175">
        <v>15.116400000000001</v>
      </c>
      <c r="G441" s="175">
        <v>42.259</v>
      </c>
      <c r="H441" s="175">
        <v>14.419600000000001</v>
      </c>
      <c r="I441" s="175">
        <v>12.242900000000001</v>
      </c>
      <c r="J441" s="175">
        <v>8.1776999999999997</v>
      </c>
      <c r="K441" s="175">
        <v>25.053899999999999</v>
      </c>
      <c r="L441" s="175">
        <v>28.130700000000001</v>
      </c>
      <c r="M441" s="175">
        <v>22.237300000000001</v>
      </c>
      <c r="N441" s="175">
        <v>-7.0591999999999997</v>
      </c>
      <c r="O441" s="175">
        <v>-1.9636</v>
      </c>
      <c r="P441" s="175">
        <v>2.6518999999999999</v>
      </c>
      <c r="Q441" s="175">
        <v>6.9432999999999998</v>
      </c>
      <c r="R441" s="175">
        <v>-5.6044999999999998</v>
      </c>
      <c r="S441" s="171" t="s">
        <v>2023</v>
      </c>
      <c r="T441" s="174">
        <v>44302</v>
      </c>
      <c r="U441" s="175">
        <v>3847.7537000000002</v>
      </c>
      <c r="V441" s="175">
        <v>-13.5212</v>
      </c>
      <c r="W441" s="175">
        <v>-37.631100000000004</v>
      </c>
      <c r="X441" s="175">
        <v>-14.154400000000001</v>
      </c>
      <c r="Y441" s="175">
        <v>5.57</v>
      </c>
      <c r="Z441" s="175">
        <v>17.7211</v>
      </c>
      <c r="AA441" s="175">
        <v>-0.12280000000000001</v>
      </c>
      <c r="AB441" s="175">
        <v>2.6629999999999998</v>
      </c>
      <c r="AC441" s="175">
        <v>3.2505000000000002</v>
      </c>
      <c r="AD441" s="175">
        <v>8.9678000000000004</v>
      </c>
      <c r="AE441" s="175">
        <v>9.0890000000000004</v>
      </c>
      <c r="AF441" s="175">
        <v>8.4783000000000008</v>
      </c>
      <c r="AG441" s="175"/>
      <c r="AH441" s="175">
        <v>10.385400000000001</v>
      </c>
    </row>
    <row r="442" spans="1:34" x14ac:dyDescent="0.3">
      <c r="A442" s="171" t="s">
        <v>724</v>
      </c>
      <c r="B442" s="171" t="s">
        <v>742</v>
      </c>
      <c r="C442" s="171">
        <v>118518</v>
      </c>
      <c r="D442" s="174">
        <v>44302</v>
      </c>
      <c r="E442" s="175">
        <v>33.9833</v>
      </c>
      <c r="F442" s="175">
        <v>16.117999999999999</v>
      </c>
      <c r="G442" s="175">
        <v>43.165500000000002</v>
      </c>
      <c r="H442" s="175">
        <v>15.327199999999999</v>
      </c>
      <c r="I442" s="175">
        <v>13.1656</v>
      </c>
      <c r="J442" s="175">
        <v>9.1058000000000003</v>
      </c>
      <c r="K442" s="175">
        <v>25.967099999999999</v>
      </c>
      <c r="L442" s="175">
        <v>29.055199999999999</v>
      </c>
      <c r="M442" s="175">
        <v>23.101600000000001</v>
      </c>
      <c r="N442" s="175">
        <v>-6.4142999999999999</v>
      </c>
      <c r="O442" s="175">
        <v>-1.2762</v>
      </c>
      <c r="P442" s="175">
        <v>3.4043000000000001</v>
      </c>
      <c r="Q442" s="175">
        <v>5.6908000000000003</v>
      </c>
      <c r="R442" s="175">
        <v>-4.9894999999999996</v>
      </c>
      <c r="S442" s="171" t="s">
        <v>2023</v>
      </c>
      <c r="T442" s="174">
        <v>44302</v>
      </c>
      <c r="U442" s="175">
        <v>3847.7537000000002</v>
      </c>
      <c r="V442" s="175">
        <v>-13.5212</v>
      </c>
      <c r="W442" s="175">
        <v>-37.631100000000004</v>
      </c>
      <c r="X442" s="175">
        <v>-14.154400000000001</v>
      </c>
      <c r="Y442" s="175">
        <v>5.57</v>
      </c>
      <c r="Z442" s="175">
        <v>17.7211</v>
      </c>
      <c r="AA442" s="175">
        <v>-0.12280000000000001</v>
      </c>
      <c r="AB442" s="175">
        <v>2.6629999999999998</v>
      </c>
      <c r="AC442" s="175">
        <v>3.2505000000000002</v>
      </c>
      <c r="AD442" s="175">
        <v>8.9678000000000004</v>
      </c>
      <c r="AE442" s="175">
        <v>9.0890000000000004</v>
      </c>
      <c r="AF442" s="175">
        <v>8.4783000000000008</v>
      </c>
      <c r="AG442" s="175"/>
      <c r="AH442" s="175">
        <v>10.385400000000001</v>
      </c>
    </row>
    <row r="443" spans="1:34" x14ac:dyDescent="0.3">
      <c r="A443" s="171" t="s">
        <v>724</v>
      </c>
      <c r="B443" s="171" t="s">
        <v>743</v>
      </c>
      <c r="C443" s="171">
        <v>102547</v>
      </c>
      <c r="D443" s="174">
        <v>44302</v>
      </c>
      <c r="E443" s="175">
        <v>43.784599999999998</v>
      </c>
      <c r="F443" s="175">
        <v>25.443300000000001</v>
      </c>
      <c r="G443" s="175">
        <v>49.661200000000001</v>
      </c>
      <c r="H443" s="175">
        <v>-15.1043</v>
      </c>
      <c r="I443" s="175">
        <v>-3.4386999999999999</v>
      </c>
      <c r="J443" s="175">
        <v>-5.7560000000000002</v>
      </c>
      <c r="K443" s="175">
        <v>6.4127000000000001</v>
      </c>
      <c r="L443" s="175">
        <v>16.308199999999999</v>
      </c>
      <c r="M443" s="175">
        <v>13.900600000000001</v>
      </c>
      <c r="N443" s="175">
        <v>15.1036</v>
      </c>
      <c r="O443" s="175">
        <v>7.3</v>
      </c>
      <c r="P443" s="175">
        <v>7.8013000000000003</v>
      </c>
      <c r="Q443" s="175">
        <v>9.1987000000000005</v>
      </c>
      <c r="R443" s="175">
        <v>7.4641000000000002</v>
      </c>
      <c r="S443" s="171"/>
      <c r="T443" s="174"/>
      <c r="U443" s="175"/>
      <c r="V443" s="175"/>
      <c r="W443" s="175"/>
      <c r="X443" s="175"/>
      <c r="Y443" s="175"/>
      <c r="Z443" s="175"/>
      <c r="AA443" s="175"/>
      <c r="AB443" s="175"/>
      <c r="AC443" s="175"/>
      <c r="AD443" s="175"/>
      <c r="AE443" s="175"/>
      <c r="AF443" s="175"/>
      <c r="AG443" s="175"/>
      <c r="AH443" s="175"/>
    </row>
    <row r="444" spans="1:34" x14ac:dyDescent="0.3">
      <c r="A444" s="171" t="s">
        <v>724</v>
      </c>
      <c r="B444" s="171" t="s">
        <v>744</v>
      </c>
      <c r="C444" s="171">
        <v>118519</v>
      </c>
      <c r="D444" s="174">
        <v>44302</v>
      </c>
      <c r="E444" s="175">
        <v>45.4238</v>
      </c>
      <c r="F444" s="175">
        <v>26.0534</v>
      </c>
      <c r="G444" s="175">
        <v>50.276000000000003</v>
      </c>
      <c r="H444" s="175">
        <v>-14.4923</v>
      </c>
      <c r="I444" s="175">
        <v>-2.8138999999999998</v>
      </c>
      <c r="J444" s="175">
        <v>-5.1332000000000004</v>
      </c>
      <c r="K444" s="175">
        <v>7.0682</v>
      </c>
      <c r="L444" s="175">
        <v>17.011099999999999</v>
      </c>
      <c r="M444" s="175">
        <v>14.63</v>
      </c>
      <c r="N444" s="175">
        <v>15.871700000000001</v>
      </c>
      <c r="O444" s="175">
        <v>7.8268000000000004</v>
      </c>
      <c r="P444" s="175">
        <v>8.2866</v>
      </c>
      <c r="Q444" s="175">
        <v>8.9606999999999992</v>
      </c>
      <c r="R444" s="175">
        <v>8.0665999999999993</v>
      </c>
      <c r="S444" s="171"/>
      <c r="T444" s="174"/>
      <c r="U444" s="175"/>
      <c r="V444" s="175"/>
      <c r="W444" s="175"/>
      <c r="X444" s="175"/>
      <c r="Y444" s="175"/>
      <c r="Z444" s="175"/>
      <c r="AA444" s="175"/>
      <c r="AB444" s="175"/>
      <c r="AC444" s="175"/>
      <c r="AD444" s="175"/>
      <c r="AE444" s="175"/>
      <c r="AF444" s="175"/>
      <c r="AG444" s="175"/>
      <c r="AH444" s="175"/>
    </row>
    <row r="445" spans="1:34" x14ac:dyDescent="0.3">
      <c r="A445" s="171" t="s">
        <v>724</v>
      </c>
      <c r="B445" s="171" t="s">
        <v>745</v>
      </c>
      <c r="C445" s="171">
        <v>132987</v>
      </c>
      <c r="D445" s="174">
        <v>44302</v>
      </c>
      <c r="E445" s="175">
        <v>12.1105</v>
      </c>
      <c r="F445" s="175">
        <v>49.192999999999998</v>
      </c>
      <c r="G445" s="175">
        <v>86.405699999999996</v>
      </c>
      <c r="H445" s="175">
        <v>82.221500000000006</v>
      </c>
      <c r="I445" s="175">
        <v>72.514700000000005</v>
      </c>
      <c r="J445" s="175">
        <v>28.488499999999998</v>
      </c>
      <c r="K445" s="175">
        <v>18.650500000000001</v>
      </c>
      <c r="L445" s="175">
        <v>30.4876</v>
      </c>
      <c r="M445" s="175">
        <v>24.473400000000002</v>
      </c>
      <c r="N445" s="175">
        <v>-4.6536999999999997</v>
      </c>
      <c r="O445" s="175">
        <v>5.7799999999999997E-2</v>
      </c>
      <c r="P445" s="175">
        <v>2.9348999999999998</v>
      </c>
      <c r="Q445" s="175">
        <v>3.0438000000000001</v>
      </c>
      <c r="R445" s="175">
        <v>-1.3836999999999999</v>
      </c>
      <c r="S445" s="171"/>
      <c r="T445" s="174"/>
      <c r="U445" s="175"/>
      <c r="V445" s="175"/>
      <c r="W445" s="175"/>
      <c r="X445" s="175"/>
      <c r="Y445" s="175"/>
      <c r="Z445" s="175"/>
      <c r="AA445" s="175"/>
      <c r="AB445" s="175"/>
      <c r="AC445" s="175"/>
      <c r="AD445" s="175"/>
      <c r="AE445" s="175"/>
      <c r="AF445" s="175"/>
      <c r="AG445" s="175"/>
      <c r="AH445" s="175"/>
    </row>
    <row r="446" spans="1:34" x14ac:dyDescent="0.3">
      <c r="A446" s="171" t="s">
        <v>724</v>
      </c>
      <c r="B446" s="171" t="s">
        <v>746</v>
      </c>
      <c r="C446" s="171">
        <v>132989</v>
      </c>
      <c r="D446" s="174">
        <v>44302</v>
      </c>
      <c r="E446" s="175">
        <v>13.111499999999999</v>
      </c>
      <c r="F446" s="175">
        <v>49.898400000000002</v>
      </c>
      <c r="G446" s="175">
        <v>87.264099999999999</v>
      </c>
      <c r="H446" s="175">
        <v>83.026200000000003</v>
      </c>
      <c r="I446" s="175">
        <v>73.378399999999999</v>
      </c>
      <c r="J446" s="175">
        <v>29.351299999999998</v>
      </c>
      <c r="K446" s="175">
        <v>19.514099999999999</v>
      </c>
      <c r="L446" s="175">
        <v>31.408999999999999</v>
      </c>
      <c r="M446" s="175">
        <v>25.347200000000001</v>
      </c>
      <c r="N446" s="175">
        <v>-3.9676</v>
      </c>
      <c r="O446" s="175">
        <v>0.82440000000000002</v>
      </c>
      <c r="P446" s="175">
        <v>4.0838999999999999</v>
      </c>
      <c r="Q446" s="175">
        <v>4.3331999999999997</v>
      </c>
      <c r="R446" s="175">
        <v>-0.72589999999999999</v>
      </c>
      <c r="S446" s="171"/>
      <c r="T446" s="174"/>
      <c r="U446" s="175"/>
      <c r="V446" s="175"/>
      <c r="W446" s="175"/>
      <c r="X446" s="175"/>
      <c r="Y446" s="175"/>
      <c r="Z446" s="175"/>
      <c r="AA446" s="175"/>
      <c r="AB446" s="175"/>
      <c r="AC446" s="175"/>
      <c r="AD446" s="175"/>
      <c r="AE446" s="175"/>
      <c r="AF446" s="175"/>
      <c r="AG446" s="175"/>
      <c r="AH446" s="175"/>
    </row>
    <row r="447" spans="1:34" x14ac:dyDescent="0.3">
      <c r="A447" s="171" t="s">
        <v>724</v>
      </c>
      <c r="B447" s="171" t="s">
        <v>747</v>
      </c>
      <c r="C447" s="171">
        <v>130543</v>
      </c>
      <c r="D447" s="174">
        <v>44302</v>
      </c>
      <c r="E447" s="175">
        <v>24.590900000000001</v>
      </c>
      <c r="F447" s="175">
        <v>131.38550000000001</v>
      </c>
      <c r="G447" s="175">
        <v>42.997900000000001</v>
      </c>
      <c r="H447" s="175">
        <v>-53.827100000000002</v>
      </c>
      <c r="I447" s="175">
        <v>-8.3721999999999994</v>
      </c>
      <c r="J447" s="175">
        <v>-3.5514999999999999</v>
      </c>
      <c r="K447" s="175">
        <v>15.6473</v>
      </c>
      <c r="L447" s="175">
        <v>34.256100000000004</v>
      </c>
      <c r="M447" s="175">
        <v>33.799700000000001</v>
      </c>
      <c r="N447" s="175">
        <v>40.8414</v>
      </c>
      <c r="O447" s="175">
        <v>9.6227999999999998</v>
      </c>
      <c r="P447" s="175">
        <v>12.414199999999999</v>
      </c>
      <c r="Q447" s="175">
        <v>10.3316</v>
      </c>
      <c r="R447" s="175">
        <v>11.4559</v>
      </c>
      <c r="S447" s="171"/>
      <c r="T447" s="174"/>
      <c r="U447" s="175"/>
      <c r="V447" s="175"/>
      <c r="W447" s="175"/>
      <c r="X447" s="175"/>
      <c r="Y447" s="175"/>
      <c r="Z447" s="175"/>
      <c r="AA447" s="175"/>
      <c r="AB447" s="175"/>
      <c r="AC447" s="175"/>
      <c r="AD447" s="175"/>
      <c r="AE447" s="175"/>
      <c r="AF447" s="175"/>
      <c r="AG447" s="175"/>
      <c r="AH447" s="175"/>
    </row>
    <row r="448" spans="1:34" x14ac:dyDescent="0.3">
      <c r="A448" s="171" t="s">
        <v>724</v>
      </c>
      <c r="B448" s="171" t="s">
        <v>748</v>
      </c>
      <c r="C448" s="171">
        <v>130533</v>
      </c>
      <c r="D448" s="174">
        <v>44302</v>
      </c>
      <c r="E448" s="175">
        <v>23.013999999999999</v>
      </c>
      <c r="F448" s="175">
        <v>131.15530000000001</v>
      </c>
      <c r="G448" s="175">
        <v>42.706800000000001</v>
      </c>
      <c r="H448" s="175">
        <v>-54.081899999999997</v>
      </c>
      <c r="I448" s="175">
        <v>-8.6707999999999998</v>
      </c>
      <c r="J448" s="175">
        <v>-3.8399000000000001</v>
      </c>
      <c r="K448" s="175">
        <v>15.0688</v>
      </c>
      <c r="L448" s="175">
        <v>33.520899999999997</v>
      </c>
      <c r="M448" s="175">
        <v>32.970799999999997</v>
      </c>
      <c r="N448" s="175">
        <v>39.866199999999999</v>
      </c>
      <c r="O448" s="175">
        <v>8.7693999999999992</v>
      </c>
      <c r="P448" s="175">
        <v>11.4673</v>
      </c>
      <c r="Q448" s="175">
        <v>9.4860000000000007</v>
      </c>
      <c r="R448" s="175">
        <v>10.6357</v>
      </c>
      <c r="S448" s="171"/>
      <c r="T448" s="174"/>
      <c r="U448" s="175"/>
      <c r="V448" s="175"/>
      <c r="W448" s="175"/>
      <c r="X448" s="175"/>
      <c r="Y448" s="175"/>
      <c r="Z448" s="175"/>
      <c r="AA448" s="175"/>
      <c r="AB448" s="175"/>
      <c r="AC448" s="175"/>
      <c r="AD448" s="175"/>
      <c r="AE448" s="175"/>
      <c r="AF448" s="175"/>
      <c r="AG448" s="175"/>
      <c r="AH448" s="175"/>
    </row>
    <row r="449" spans="1:34" x14ac:dyDescent="0.3">
      <c r="A449" s="171" t="s">
        <v>724</v>
      </c>
      <c r="B449" s="171" t="s">
        <v>749</v>
      </c>
      <c r="C449" s="171">
        <v>129195</v>
      </c>
      <c r="D449" s="174">
        <v>44302</v>
      </c>
      <c r="E449" s="175">
        <v>16.719200000000001</v>
      </c>
      <c r="F449" s="175">
        <v>-9.3849999999999998</v>
      </c>
      <c r="G449" s="175">
        <v>5.1879</v>
      </c>
      <c r="H449" s="175">
        <v>-18.3049</v>
      </c>
      <c r="I449" s="175">
        <v>1.4336</v>
      </c>
      <c r="J449" s="175">
        <v>6.8638000000000003</v>
      </c>
      <c r="K449" s="175">
        <v>-0.6371</v>
      </c>
      <c r="L449" s="175">
        <v>6.1276999999999999</v>
      </c>
      <c r="M449" s="175">
        <v>5.8940000000000001</v>
      </c>
      <c r="N449" s="175">
        <v>9.5780999999999992</v>
      </c>
      <c r="O449" s="175">
        <v>6.1764000000000001</v>
      </c>
      <c r="P449" s="175">
        <v>6.6482000000000001</v>
      </c>
      <c r="Q449" s="175">
        <v>7.6559999999999997</v>
      </c>
      <c r="R449" s="175">
        <v>6.1163999999999996</v>
      </c>
      <c r="S449" s="171" t="s">
        <v>2023</v>
      </c>
      <c r="T449" s="174">
        <v>44302</v>
      </c>
      <c r="U449" s="175">
        <v>3847.7537000000002</v>
      </c>
      <c r="V449" s="175">
        <v>-13.5212</v>
      </c>
      <c r="W449" s="175">
        <v>-37.631100000000004</v>
      </c>
      <c r="X449" s="175">
        <v>-14.154400000000001</v>
      </c>
      <c r="Y449" s="175">
        <v>5.57</v>
      </c>
      <c r="Z449" s="175">
        <v>17.7211</v>
      </c>
      <c r="AA449" s="175">
        <v>-0.12280000000000001</v>
      </c>
      <c r="AB449" s="175">
        <v>2.6629999999999998</v>
      </c>
      <c r="AC449" s="175">
        <v>3.2505000000000002</v>
      </c>
      <c r="AD449" s="175">
        <v>8.9678000000000004</v>
      </c>
      <c r="AE449" s="175">
        <v>9.0890000000000004</v>
      </c>
      <c r="AF449" s="175">
        <v>8.4783000000000008</v>
      </c>
      <c r="AG449" s="175"/>
      <c r="AH449" s="175">
        <v>10.385400000000001</v>
      </c>
    </row>
    <row r="450" spans="1:34" x14ac:dyDescent="0.3">
      <c r="A450" s="171" t="s">
        <v>724</v>
      </c>
      <c r="B450" s="171" t="s">
        <v>750</v>
      </c>
      <c r="C450" s="171">
        <v>129197</v>
      </c>
      <c r="D450" s="174">
        <v>44302</v>
      </c>
      <c r="E450" s="175">
        <v>17.181899999999999</v>
      </c>
      <c r="F450" s="175">
        <v>-8.7077000000000009</v>
      </c>
      <c r="G450" s="175">
        <v>5.8987999999999996</v>
      </c>
      <c r="H450" s="175">
        <v>-17.602599999999999</v>
      </c>
      <c r="I450" s="175">
        <v>2.1795</v>
      </c>
      <c r="J450" s="175">
        <v>7.6281999999999996</v>
      </c>
      <c r="K450" s="175">
        <v>0.12609999999999999</v>
      </c>
      <c r="L450" s="175">
        <v>6.9051</v>
      </c>
      <c r="M450" s="175">
        <v>6.6787000000000001</v>
      </c>
      <c r="N450" s="175">
        <v>10.402900000000001</v>
      </c>
      <c r="O450" s="175">
        <v>6.7930999999999999</v>
      </c>
      <c r="P450" s="175">
        <v>7.1262999999999996</v>
      </c>
      <c r="Q450" s="175">
        <v>8.0786999999999995</v>
      </c>
      <c r="R450" s="175">
        <v>6.9031000000000002</v>
      </c>
      <c r="S450" s="171" t="s">
        <v>2023</v>
      </c>
      <c r="T450" s="174">
        <v>44302</v>
      </c>
      <c r="U450" s="175">
        <v>3847.7537000000002</v>
      </c>
      <c r="V450" s="175">
        <v>-13.5212</v>
      </c>
      <c r="W450" s="175">
        <v>-37.631100000000004</v>
      </c>
      <c r="X450" s="175">
        <v>-14.154400000000001</v>
      </c>
      <c r="Y450" s="175">
        <v>5.57</v>
      </c>
      <c r="Z450" s="175">
        <v>17.7211</v>
      </c>
      <c r="AA450" s="175">
        <v>-0.12280000000000001</v>
      </c>
      <c r="AB450" s="175">
        <v>2.6629999999999998</v>
      </c>
      <c r="AC450" s="175">
        <v>3.2505000000000002</v>
      </c>
      <c r="AD450" s="175">
        <v>8.9678000000000004</v>
      </c>
      <c r="AE450" s="175">
        <v>9.0890000000000004</v>
      </c>
      <c r="AF450" s="175">
        <v>8.4783000000000008</v>
      </c>
      <c r="AG450" s="175"/>
      <c r="AH450" s="175">
        <v>10.385400000000001</v>
      </c>
    </row>
    <row r="451" spans="1:34" x14ac:dyDescent="0.3">
      <c r="A451" s="171" t="s">
        <v>724</v>
      </c>
      <c r="B451" s="171" t="s">
        <v>751</v>
      </c>
      <c r="C451" s="171">
        <v>102137</v>
      </c>
      <c r="D451" s="174">
        <v>44302</v>
      </c>
      <c r="E451" s="175">
        <v>70.012500000000003</v>
      </c>
      <c r="F451" s="175">
        <v>126.4958</v>
      </c>
      <c r="G451" s="175">
        <v>121.2629</v>
      </c>
      <c r="H451" s="175">
        <v>-17.0883</v>
      </c>
      <c r="I451" s="175">
        <v>20.3491</v>
      </c>
      <c r="J451" s="175">
        <v>2.3675999999999999</v>
      </c>
      <c r="K451" s="175">
        <v>9.7812999999999999</v>
      </c>
      <c r="L451" s="175">
        <v>35.357900000000001</v>
      </c>
      <c r="M451" s="175">
        <v>29.987400000000001</v>
      </c>
      <c r="N451" s="175">
        <v>37.942300000000003</v>
      </c>
      <c r="O451" s="175">
        <v>11.6745</v>
      </c>
      <c r="P451" s="175">
        <v>12.4909</v>
      </c>
      <c r="Q451" s="175">
        <v>11.8773</v>
      </c>
      <c r="R451" s="175">
        <v>12.640499999999999</v>
      </c>
      <c r="S451" s="171" t="s">
        <v>2023</v>
      </c>
      <c r="T451" s="174">
        <v>44302</v>
      </c>
      <c r="U451" s="175">
        <v>3847.7537000000002</v>
      </c>
      <c r="V451" s="175">
        <v>-13.5212</v>
      </c>
      <c r="W451" s="175">
        <v>-37.631100000000004</v>
      </c>
      <c r="X451" s="175">
        <v>-14.154400000000001</v>
      </c>
      <c r="Y451" s="175">
        <v>5.57</v>
      </c>
      <c r="Z451" s="175">
        <v>17.7211</v>
      </c>
      <c r="AA451" s="175">
        <v>-0.12280000000000001</v>
      </c>
      <c r="AB451" s="175">
        <v>2.6629999999999998</v>
      </c>
      <c r="AC451" s="175">
        <v>3.2505000000000002</v>
      </c>
      <c r="AD451" s="175">
        <v>8.9678000000000004</v>
      </c>
      <c r="AE451" s="175">
        <v>9.0890000000000004</v>
      </c>
      <c r="AF451" s="175">
        <v>8.4783000000000008</v>
      </c>
      <c r="AG451" s="175"/>
      <c r="AH451" s="175">
        <v>10.385400000000001</v>
      </c>
    </row>
    <row r="452" spans="1:34" x14ac:dyDescent="0.3">
      <c r="A452" s="171" t="s">
        <v>724</v>
      </c>
      <c r="B452" s="171" t="s">
        <v>752</v>
      </c>
      <c r="C452" s="171">
        <v>120679</v>
      </c>
      <c r="D452" s="174">
        <v>44302</v>
      </c>
      <c r="E452" s="175">
        <v>73.763000000000005</v>
      </c>
      <c r="F452" s="175">
        <v>128.01410000000001</v>
      </c>
      <c r="G452" s="175">
        <v>122.77630000000001</v>
      </c>
      <c r="H452" s="175">
        <v>-15.6882</v>
      </c>
      <c r="I452" s="175">
        <v>21.645</v>
      </c>
      <c r="J452" s="175">
        <v>3.6907999999999999</v>
      </c>
      <c r="K452" s="175">
        <v>11.1532</v>
      </c>
      <c r="L452" s="175">
        <v>36.920699999999997</v>
      </c>
      <c r="M452" s="175">
        <v>31.594000000000001</v>
      </c>
      <c r="N452" s="175">
        <v>39.701300000000003</v>
      </c>
      <c r="O452" s="175">
        <v>12.7719</v>
      </c>
      <c r="P452" s="175">
        <v>13.2159</v>
      </c>
      <c r="Q452" s="175">
        <v>11.834</v>
      </c>
      <c r="R452" s="175">
        <v>14.1104</v>
      </c>
      <c r="S452" s="171" t="s">
        <v>2023</v>
      </c>
      <c r="T452" s="174">
        <v>44302</v>
      </c>
      <c r="U452" s="175">
        <v>3847.7537000000002</v>
      </c>
      <c r="V452" s="175">
        <v>-13.5212</v>
      </c>
      <c r="W452" s="175">
        <v>-37.631100000000004</v>
      </c>
      <c r="X452" s="175">
        <v>-14.154400000000001</v>
      </c>
      <c r="Y452" s="175">
        <v>5.57</v>
      </c>
      <c r="Z452" s="175">
        <v>17.7211</v>
      </c>
      <c r="AA452" s="175">
        <v>-0.12280000000000001</v>
      </c>
      <c r="AB452" s="175">
        <v>2.6629999999999998</v>
      </c>
      <c r="AC452" s="175">
        <v>3.2505000000000002</v>
      </c>
      <c r="AD452" s="175">
        <v>8.9678000000000004</v>
      </c>
      <c r="AE452" s="175">
        <v>9.0890000000000004</v>
      </c>
      <c r="AF452" s="175">
        <v>8.4783000000000008</v>
      </c>
      <c r="AG452" s="175"/>
      <c r="AH452" s="175">
        <v>10.385400000000001</v>
      </c>
    </row>
    <row r="453" spans="1:34" x14ac:dyDescent="0.3">
      <c r="A453" s="171" t="s">
        <v>724</v>
      </c>
      <c r="B453" s="171" t="s">
        <v>753</v>
      </c>
      <c r="C453" s="171">
        <v>102141</v>
      </c>
      <c r="D453" s="174">
        <v>44302</v>
      </c>
      <c r="E453" s="175">
        <v>34.448</v>
      </c>
      <c r="F453" s="175">
        <v>-9.2158999999999995</v>
      </c>
      <c r="G453" s="175">
        <v>-2.754</v>
      </c>
      <c r="H453" s="175">
        <v>-1.9973000000000001</v>
      </c>
      <c r="I453" s="175">
        <v>5.3034999999999997</v>
      </c>
      <c r="J453" s="175">
        <v>9.5861999999999998</v>
      </c>
      <c r="K453" s="175">
        <v>3.5901000000000001</v>
      </c>
      <c r="L453" s="175">
        <v>5.4783999999999997</v>
      </c>
      <c r="M453" s="175">
        <v>6.0262000000000002</v>
      </c>
      <c r="N453" s="175">
        <v>9.2886000000000006</v>
      </c>
      <c r="O453" s="175">
        <v>7.7759</v>
      </c>
      <c r="P453" s="175">
        <v>7.9511000000000003</v>
      </c>
      <c r="Q453" s="175">
        <v>7.3936999999999999</v>
      </c>
      <c r="R453" s="175">
        <v>8.4206000000000003</v>
      </c>
      <c r="S453" s="171" t="s">
        <v>2023</v>
      </c>
      <c r="T453" s="174">
        <v>44302</v>
      </c>
      <c r="U453" s="175">
        <v>3847.7537000000002</v>
      </c>
      <c r="V453" s="175">
        <v>-13.5212</v>
      </c>
      <c r="W453" s="175">
        <v>-37.631100000000004</v>
      </c>
      <c r="X453" s="175">
        <v>-14.154400000000001</v>
      </c>
      <c r="Y453" s="175">
        <v>5.57</v>
      </c>
      <c r="Z453" s="175">
        <v>17.7211</v>
      </c>
      <c r="AA453" s="175">
        <v>-0.12280000000000001</v>
      </c>
      <c r="AB453" s="175">
        <v>2.6629999999999998</v>
      </c>
      <c r="AC453" s="175">
        <v>3.2505000000000002</v>
      </c>
      <c r="AD453" s="175">
        <v>8.9678000000000004</v>
      </c>
      <c r="AE453" s="175">
        <v>9.0890000000000004</v>
      </c>
      <c r="AF453" s="175">
        <v>8.4783000000000008</v>
      </c>
      <c r="AG453" s="175"/>
      <c r="AH453" s="175">
        <v>10.385400000000001</v>
      </c>
    </row>
    <row r="454" spans="1:34" x14ac:dyDescent="0.3">
      <c r="A454" s="171" t="s">
        <v>724</v>
      </c>
      <c r="B454" s="171" t="s">
        <v>754</v>
      </c>
      <c r="C454" s="171">
        <v>120702</v>
      </c>
      <c r="D454" s="174">
        <v>44302</v>
      </c>
      <c r="E454" s="175">
        <v>35.484299999999998</v>
      </c>
      <c r="F454" s="175">
        <v>-9.0495999999999999</v>
      </c>
      <c r="G454" s="175">
        <v>-2.5708000000000002</v>
      </c>
      <c r="H454" s="175">
        <v>-1.8214999999999999</v>
      </c>
      <c r="I454" s="175">
        <v>5.4776999999999996</v>
      </c>
      <c r="J454" s="175">
        <v>9.7591999999999999</v>
      </c>
      <c r="K454" s="175">
        <v>3.7629000000000001</v>
      </c>
      <c r="L454" s="175">
        <v>5.6536</v>
      </c>
      <c r="M454" s="175">
        <v>6.2592999999999996</v>
      </c>
      <c r="N454" s="175">
        <v>9.5404</v>
      </c>
      <c r="O454" s="175">
        <v>8.2896999999999998</v>
      </c>
      <c r="P454" s="175">
        <v>8.4528999999999996</v>
      </c>
      <c r="Q454" s="175">
        <v>9.0015000000000001</v>
      </c>
      <c r="R454" s="175">
        <v>8.7562999999999995</v>
      </c>
      <c r="S454" s="171" t="s">
        <v>2023</v>
      </c>
      <c r="T454" s="174">
        <v>44302</v>
      </c>
      <c r="U454" s="175">
        <v>3847.7537000000002</v>
      </c>
      <c r="V454" s="175">
        <v>-13.5212</v>
      </c>
      <c r="W454" s="175">
        <v>-37.631100000000004</v>
      </c>
      <c r="X454" s="175">
        <v>-14.154400000000001</v>
      </c>
      <c r="Y454" s="175">
        <v>5.57</v>
      </c>
      <c r="Z454" s="175">
        <v>17.7211</v>
      </c>
      <c r="AA454" s="175">
        <v>-0.12280000000000001</v>
      </c>
      <c r="AB454" s="175">
        <v>2.6629999999999998</v>
      </c>
      <c r="AC454" s="175">
        <v>3.2505000000000002</v>
      </c>
      <c r="AD454" s="175">
        <v>8.9678000000000004</v>
      </c>
      <c r="AE454" s="175">
        <v>9.0890000000000004</v>
      </c>
      <c r="AF454" s="175">
        <v>8.4783000000000008</v>
      </c>
      <c r="AG454" s="175"/>
      <c r="AH454" s="175">
        <v>10.385400000000001</v>
      </c>
    </row>
    <row r="455" spans="1:34" x14ac:dyDescent="0.3">
      <c r="A455" s="171" t="s">
        <v>724</v>
      </c>
      <c r="B455" s="171" t="s">
        <v>755</v>
      </c>
      <c r="C455" s="171">
        <v>102139</v>
      </c>
      <c r="D455" s="174">
        <v>44302</v>
      </c>
      <c r="E455" s="175">
        <v>40.799199999999999</v>
      </c>
      <c r="F455" s="175">
        <v>43.71</v>
      </c>
      <c r="G455" s="175">
        <v>25.230899999999998</v>
      </c>
      <c r="H455" s="175">
        <v>-17.831299999999999</v>
      </c>
      <c r="I455" s="175">
        <v>6.1897000000000002</v>
      </c>
      <c r="J455" s="175">
        <v>8.1274999999999995</v>
      </c>
      <c r="K455" s="175">
        <v>8.2903000000000002</v>
      </c>
      <c r="L455" s="175">
        <v>15.966799999999999</v>
      </c>
      <c r="M455" s="175">
        <v>17.660499999999999</v>
      </c>
      <c r="N455" s="175">
        <v>22.175599999999999</v>
      </c>
      <c r="O455" s="175">
        <v>8.2651000000000003</v>
      </c>
      <c r="P455" s="175">
        <v>8.0001999999999995</v>
      </c>
      <c r="Q455" s="175">
        <v>8.4467999999999996</v>
      </c>
      <c r="R455" s="175">
        <v>9.1129999999999995</v>
      </c>
      <c r="S455" s="171"/>
      <c r="T455" s="174"/>
      <c r="U455" s="175"/>
      <c r="V455" s="175"/>
      <c r="W455" s="175"/>
      <c r="X455" s="175"/>
      <c r="Y455" s="175"/>
      <c r="Z455" s="175"/>
      <c r="AA455" s="175"/>
      <c r="AB455" s="175"/>
      <c r="AC455" s="175"/>
      <c r="AD455" s="175"/>
      <c r="AE455" s="175"/>
      <c r="AF455" s="175"/>
      <c r="AG455" s="175"/>
      <c r="AH455" s="175"/>
    </row>
    <row r="456" spans="1:34" x14ac:dyDescent="0.3">
      <c r="A456" s="171" t="s">
        <v>724</v>
      </c>
      <c r="B456" s="171" t="s">
        <v>756</v>
      </c>
      <c r="C456" s="171">
        <v>120313</v>
      </c>
      <c r="D456" s="174">
        <v>44302</v>
      </c>
      <c r="E456" s="175">
        <v>42.608199999999997</v>
      </c>
      <c r="F456" s="175">
        <v>44.256399999999999</v>
      </c>
      <c r="G456" s="175">
        <v>25.7073</v>
      </c>
      <c r="H456" s="175">
        <v>-17.356400000000001</v>
      </c>
      <c r="I456" s="175">
        <v>6.6637000000000004</v>
      </c>
      <c r="J456" s="175">
        <v>8.6039999999999992</v>
      </c>
      <c r="K456" s="175">
        <v>8.7700999999999993</v>
      </c>
      <c r="L456" s="175">
        <v>16.474900000000002</v>
      </c>
      <c r="M456" s="175">
        <v>18.193999999999999</v>
      </c>
      <c r="N456" s="175">
        <v>22.863800000000001</v>
      </c>
      <c r="O456" s="175">
        <v>8.8377999999999997</v>
      </c>
      <c r="P456" s="175">
        <v>8.5324000000000009</v>
      </c>
      <c r="Q456" s="175">
        <v>9.0664999999999996</v>
      </c>
      <c r="R456" s="175">
        <v>9.7111000000000001</v>
      </c>
      <c r="S456" s="171"/>
      <c r="T456" s="174"/>
      <c r="U456" s="175"/>
      <c r="V456" s="175"/>
      <c r="W456" s="175"/>
      <c r="X456" s="175"/>
      <c r="Y456" s="175"/>
      <c r="Z456" s="175"/>
      <c r="AA456" s="175"/>
      <c r="AB456" s="175"/>
      <c r="AC456" s="175"/>
      <c r="AD456" s="175"/>
      <c r="AE456" s="175"/>
      <c r="AF456" s="175"/>
      <c r="AG456" s="175"/>
      <c r="AH456" s="175"/>
    </row>
    <row r="457" spans="1:34" x14ac:dyDescent="0.3">
      <c r="A457" s="171" t="s">
        <v>724</v>
      </c>
      <c r="B457" s="171" t="s">
        <v>757</v>
      </c>
      <c r="C457" s="171">
        <v>118410</v>
      </c>
      <c r="D457" s="174">
        <v>44302</v>
      </c>
      <c r="E457" s="175">
        <v>35.573300000000003</v>
      </c>
      <c r="F457" s="175">
        <v>-11.1805</v>
      </c>
      <c r="G457" s="175">
        <v>-5.4861000000000004</v>
      </c>
      <c r="H457" s="175">
        <v>-2.0512999999999999</v>
      </c>
      <c r="I457" s="175">
        <v>4.7488999999999999</v>
      </c>
      <c r="J457" s="175">
        <v>10.8528</v>
      </c>
      <c r="K457" s="175">
        <v>3.0859000000000001</v>
      </c>
      <c r="L457" s="175">
        <v>3.6111</v>
      </c>
      <c r="M457" s="175">
        <v>4.3516000000000004</v>
      </c>
      <c r="N457" s="175">
        <v>9.0737000000000005</v>
      </c>
      <c r="O457" s="175">
        <v>8.9903999999999993</v>
      </c>
      <c r="P457" s="175">
        <v>8.3218999999999994</v>
      </c>
      <c r="Q457" s="175">
        <v>8.7769999999999992</v>
      </c>
      <c r="R457" s="175">
        <v>9.5642999999999994</v>
      </c>
      <c r="S457" s="171" t="s">
        <v>2024</v>
      </c>
      <c r="T457" s="174">
        <v>44302</v>
      </c>
      <c r="U457" s="175">
        <v>6112.7897999999996</v>
      </c>
      <c r="V457" s="175">
        <v>-17.368200000000002</v>
      </c>
      <c r="W457" s="175">
        <v>3.4828999999999999</v>
      </c>
      <c r="X457" s="175">
        <v>2.6231</v>
      </c>
      <c r="Y457" s="175">
        <v>3.9361000000000002</v>
      </c>
      <c r="Z457" s="175">
        <v>4.0121000000000002</v>
      </c>
      <c r="AA457" s="175">
        <v>4.1891999999999996</v>
      </c>
      <c r="AB457" s="175">
        <v>3.5768</v>
      </c>
      <c r="AC457" s="175">
        <v>3.4933000000000001</v>
      </c>
      <c r="AD457" s="175">
        <v>4.4021999999999997</v>
      </c>
      <c r="AE457" s="175">
        <v>6.4550999999999998</v>
      </c>
      <c r="AF457" s="175">
        <v>6.4467999999999996</v>
      </c>
      <c r="AG457" s="175"/>
      <c r="AH457" s="175">
        <v>6.0243000000000002</v>
      </c>
    </row>
    <row r="458" spans="1:34" x14ac:dyDescent="0.3">
      <c r="A458" s="171" t="s">
        <v>724</v>
      </c>
      <c r="B458" s="171" t="s">
        <v>758</v>
      </c>
      <c r="C458" s="171">
        <v>108545</v>
      </c>
      <c r="D458" s="174">
        <v>44302</v>
      </c>
      <c r="E458" s="175">
        <v>34.352699999999999</v>
      </c>
      <c r="F458" s="175">
        <v>-11.471500000000001</v>
      </c>
      <c r="G458" s="175">
        <v>-5.8135000000000003</v>
      </c>
      <c r="H458" s="175">
        <v>-2.4123000000000001</v>
      </c>
      <c r="I458" s="175">
        <v>4.3913000000000002</v>
      </c>
      <c r="J458" s="175">
        <v>10.494999999999999</v>
      </c>
      <c r="K458" s="175">
        <v>2.7107000000000001</v>
      </c>
      <c r="L458" s="175">
        <v>3.2282000000000002</v>
      </c>
      <c r="M458" s="175">
        <v>3.9619</v>
      </c>
      <c r="N458" s="175">
        <v>8.6594999999999995</v>
      </c>
      <c r="O458" s="175">
        <v>8.5703999999999994</v>
      </c>
      <c r="P458" s="175">
        <v>7.8811999999999998</v>
      </c>
      <c r="Q458" s="175">
        <v>7.7176</v>
      </c>
      <c r="R458" s="175">
        <v>9.1434999999999995</v>
      </c>
      <c r="S458" s="171" t="s">
        <v>2024</v>
      </c>
      <c r="T458" s="174">
        <v>44302</v>
      </c>
      <c r="U458" s="175">
        <v>6112.7897999999996</v>
      </c>
      <c r="V458" s="175">
        <v>-17.368200000000002</v>
      </c>
      <c r="W458" s="175">
        <v>3.4828999999999999</v>
      </c>
      <c r="X458" s="175">
        <v>2.6231</v>
      </c>
      <c r="Y458" s="175">
        <v>3.9361000000000002</v>
      </c>
      <c r="Z458" s="175">
        <v>4.0121000000000002</v>
      </c>
      <c r="AA458" s="175">
        <v>4.1891999999999996</v>
      </c>
      <c r="AB458" s="175">
        <v>3.5768</v>
      </c>
      <c r="AC458" s="175">
        <v>3.4933000000000001</v>
      </c>
      <c r="AD458" s="175">
        <v>4.4021999999999997</v>
      </c>
      <c r="AE458" s="175">
        <v>6.4550999999999998</v>
      </c>
      <c r="AF458" s="175">
        <v>6.4467999999999996</v>
      </c>
      <c r="AG458" s="175"/>
      <c r="AH458" s="175">
        <v>6.0243000000000002</v>
      </c>
    </row>
    <row r="459" spans="1:34" x14ac:dyDescent="0.3">
      <c r="A459" s="171" t="s">
        <v>724</v>
      </c>
      <c r="B459" s="171" t="s">
        <v>759</v>
      </c>
      <c r="C459" s="171">
        <v>118486</v>
      </c>
      <c r="D459" s="174">
        <v>44302</v>
      </c>
      <c r="E459" s="175">
        <v>25.4191</v>
      </c>
      <c r="F459" s="175">
        <v>18.532900000000001</v>
      </c>
      <c r="G459" s="175">
        <v>40.347700000000003</v>
      </c>
      <c r="H459" s="175">
        <v>-19.272500000000001</v>
      </c>
      <c r="I459" s="175">
        <v>-1.5246999999999999</v>
      </c>
      <c r="J459" s="175">
        <v>-1.1615</v>
      </c>
      <c r="K459" s="175">
        <v>1.7161999999999999</v>
      </c>
      <c r="L459" s="175">
        <v>9.8628999999999998</v>
      </c>
      <c r="M459" s="175">
        <v>11.039400000000001</v>
      </c>
      <c r="N459" s="175">
        <v>14.4963</v>
      </c>
      <c r="O459" s="175">
        <v>7.1755000000000004</v>
      </c>
      <c r="P459" s="175">
        <v>8.3074999999999992</v>
      </c>
      <c r="Q459" s="175">
        <v>8.9519000000000002</v>
      </c>
      <c r="R459" s="175">
        <v>7.8562000000000003</v>
      </c>
      <c r="S459" s="171"/>
      <c r="T459" s="174"/>
      <c r="U459" s="175"/>
      <c r="V459" s="175"/>
      <c r="W459" s="175"/>
      <c r="X459" s="175"/>
      <c r="Y459" s="175"/>
      <c r="Z459" s="175"/>
      <c r="AA459" s="175"/>
      <c r="AB459" s="175"/>
      <c r="AC459" s="175"/>
      <c r="AD459" s="175"/>
      <c r="AE459" s="175"/>
      <c r="AF459" s="175"/>
      <c r="AG459" s="175"/>
      <c r="AH459" s="175"/>
    </row>
    <row r="460" spans="1:34" x14ac:dyDescent="0.3">
      <c r="A460" s="171" t="s">
        <v>724</v>
      </c>
      <c r="B460" s="171" t="s">
        <v>760</v>
      </c>
      <c r="C460" s="171">
        <v>112327</v>
      </c>
      <c r="D460" s="174">
        <v>44302</v>
      </c>
      <c r="E460" s="175">
        <v>24.317699999999999</v>
      </c>
      <c r="F460" s="175">
        <v>18.020499999999998</v>
      </c>
      <c r="G460" s="175">
        <v>39.684699999999999</v>
      </c>
      <c r="H460" s="175">
        <v>-19.908000000000001</v>
      </c>
      <c r="I460" s="175">
        <v>-2.1837</v>
      </c>
      <c r="J460" s="175">
        <v>-1.8177000000000001</v>
      </c>
      <c r="K460" s="175">
        <v>1.0368999999999999</v>
      </c>
      <c r="L460" s="175">
        <v>9.1475000000000009</v>
      </c>
      <c r="M460" s="175">
        <v>10.3203</v>
      </c>
      <c r="N460" s="175">
        <v>13.7415</v>
      </c>
      <c r="O460" s="175">
        <v>6.3836000000000004</v>
      </c>
      <c r="P460" s="175">
        <v>7.5877999999999997</v>
      </c>
      <c r="Q460" s="175">
        <v>8.27</v>
      </c>
      <c r="R460" s="175">
        <v>7.1158999999999999</v>
      </c>
      <c r="S460" s="171"/>
      <c r="T460" s="174"/>
      <c r="U460" s="175"/>
      <c r="V460" s="175"/>
      <c r="W460" s="175"/>
      <c r="X460" s="175"/>
      <c r="Y460" s="175"/>
      <c r="Z460" s="175"/>
      <c r="AA460" s="175"/>
      <c r="AB460" s="175"/>
      <c r="AC460" s="175"/>
      <c r="AD460" s="175"/>
      <c r="AE460" s="175"/>
      <c r="AF460" s="175"/>
      <c r="AG460" s="175"/>
      <c r="AH460" s="175"/>
    </row>
    <row r="461" spans="1:34" x14ac:dyDescent="0.3">
      <c r="A461" s="171" t="s">
        <v>724</v>
      </c>
      <c r="B461" s="171" t="s">
        <v>761</v>
      </c>
      <c r="C461" s="171">
        <v>118489</v>
      </c>
      <c r="D461" s="174">
        <v>44302</v>
      </c>
      <c r="E461" s="175">
        <v>27.216100000000001</v>
      </c>
      <c r="F461" s="175">
        <v>54.9343</v>
      </c>
      <c r="G461" s="175">
        <v>83.060400000000001</v>
      </c>
      <c r="H461" s="175">
        <v>-40.736600000000003</v>
      </c>
      <c r="I461" s="175">
        <v>-1.1560999999999999</v>
      </c>
      <c r="J461" s="175">
        <v>-6.2225999999999999</v>
      </c>
      <c r="K461" s="175">
        <v>1.3768</v>
      </c>
      <c r="L461" s="175">
        <v>18.430099999999999</v>
      </c>
      <c r="M461" s="175">
        <v>20.322199999999999</v>
      </c>
      <c r="N461" s="175">
        <v>24.907499999999999</v>
      </c>
      <c r="O461" s="175">
        <v>6.7689000000000004</v>
      </c>
      <c r="P461" s="175">
        <v>8.6632999999999996</v>
      </c>
      <c r="Q461" s="175">
        <v>9.2247000000000003</v>
      </c>
      <c r="R461" s="175">
        <v>8.1595999999999993</v>
      </c>
      <c r="S461" s="171"/>
      <c r="T461" s="174"/>
      <c r="U461" s="175"/>
      <c r="V461" s="175"/>
      <c r="W461" s="175"/>
      <c r="X461" s="175"/>
      <c r="Y461" s="175"/>
      <c r="Z461" s="175"/>
      <c r="AA461" s="175"/>
      <c r="AB461" s="175"/>
      <c r="AC461" s="175"/>
      <c r="AD461" s="175"/>
      <c r="AE461" s="175"/>
      <c r="AF461" s="175"/>
      <c r="AG461" s="175"/>
      <c r="AH461" s="175"/>
    </row>
    <row r="462" spans="1:34" x14ac:dyDescent="0.3">
      <c r="A462" s="171" t="s">
        <v>724</v>
      </c>
      <c r="B462" s="171" t="s">
        <v>762</v>
      </c>
      <c r="C462" s="171">
        <v>112329</v>
      </c>
      <c r="D462" s="174">
        <v>44302</v>
      </c>
      <c r="E462" s="175">
        <v>26.110600000000002</v>
      </c>
      <c r="F462" s="175">
        <v>54.319200000000002</v>
      </c>
      <c r="G462" s="175">
        <v>82.338700000000003</v>
      </c>
      <c r="H462" s="175">
        <v>-41.4452</v>
      </c>
      <c r="I462" s="175">
        <v>-1.8158000000000001</v>
      </c>
      <c r="J462" s="175">
        <v>-6.8413000000000004</v>
      </c>
      <c r="K462" s="175">
        <v>0.6401</v>
      </c>
      <c r="L462" s="175">
        <v>17.6403</v>
      </c>
      <c r="M462" s="175">
        <v>19.544899999999998</v>
      </c>
      <c r="N462" s="175">
        <v>24.060300000000002</v>
      </c>
      <c r="O462" s="175">
        <v>6.0364000000000004</v>
      </c>
      <c r="P462" s="175">
        <v>7.9897999999999998</v>
      </c>
      <c r="Q462" s="175">
        <v>8.9609000000000005</v>
      </c>
      <c r="R462" s="175">
        <v>7.4226000000000001</v>
      </c>
      <c r="S462" s="171"/>
      <c r="T462" s="174"/>
      <c r="U462" s="175"/>
      <c r="V462" s="175"/>
      <c r="W462" s="175"/>
      <c r="X462" s="175"/>
      <c r="Y462" s="175"/>
      <c r="Z462" s="175"/>
      <c r="AA462" s="175"/>
      <c r="AB462" s="175"/>
      <c r="AC462" s="175"/>
      <c r="AD462" s="175"/>
      <c r="AE462" s="175"/>
      <c r="AF462" s="175"/>
      <c r="AG462" s="175"/>
      <c r="AH462" s="175"/>
    </row>
    <row r="463" spans="1:34" x14ac:dyDescent="0.3">
      <c r="A463" s="171" t="s">
        <v>724</v>
      </c>
      <c r="B463" s="171" t="s">
        <v>763</v>
      </c>
      <c r="C463" s="171">
        <v>102574</v>
      </c>
      <c r="D463" s="174">
        <v>44302</v>
      </c>
      <c r="E463" s="175">
        <v>114.31</v>
      </c>
      <c r="F463" s="175">
        <v>135.8903</v>
      </c>
      <c r="G463" s="175">
        <v>46.5837</v>
      </c>
      <c r="H463" s="175">
        <v>-79.640699999999995</v>
      </c>
      <c r="I463" s="175">
        <v>-21.688099999999999</v>
      </c>
      <c r="J463" s="175">
        <v>-2.4668999999999999</v>
      </c>
      <c r="K463" s="175">
        <v>13.98</v>
      </c>
      <c r="L463" s="175">
        <v>34.427399999999999</v>
      </c>
      <c r="M463" s="175">
        <v>34.852200000000003</v>
      </c>
      <c r="N463" s="175">
        <v>44.5169</v>
      </c>
      <c r="O463" s="175">
        <v>14.532299999999999</v>
      </c>
      <c r="P463" s="175">
        <v>12.9941</v>
      </c>
      <c r="Q463" s="175">
        <v>15.710800000000001</v>
      </c>
      <c r="R463" s="175">
        <v>19.050999999999998</v>
      </c>
      <c r="S463" s="171"/>
      <c r="T463" s="174"/>
      <c r="U463" s="175"/>
      <c r="V463" s="175"/>
      <c r="W463" s="175"/>
      <c r="X463" s="175"/>
      <c r="Y463" s="175"/>
      <c r="Z463" s="175"/>
      <c r="AA463" s="175"/>
      <c r="AB463" s="175"/>
      <c r="AC463" s="175"/>
      <c r="AD463" s="175"/>
      <c r="AE463" s="175"/>
      <c r="AF463" s="175"/>
      <c r="AG463" s="175"/>
      <c r="AH463" s="175"/>
    </row>
    <row r="464" spans="1:34" x14ac:dyDescent="0.3">
      <c r="A464" s="171" t="s">
        <v>724</v>
      </c>
      <c r="B464" s="171" t="s">
        <v>764</v>
      </c>
      <c r="C464" s="171">
        <v>119777</v>
      </c>
      <c r="D464" s="174">
        <v>44302</v>
      </c>
      <c r="E464" s="175">
        <v>119.095</v>
      </c>
      <c r="F464" s="175">
        <v>136.27670000000001</v>
      </c>
      <c r="G464" s="175">
        <v>47.1755</v>
      </c>
      <c r="H464" s="175">
        <v>-78.952100000000002</v>
      </c>
      <c r="I464" s="175">
        <v>-20.884499999999999</v>
      </c>
      <c r="J464" s="175">
        <v>-1.6487000000000001</v>
      </c>
      <c r="K464" s="175">
        <v>14.636900000000001</v>
      </c>
      <c r="L464" s="175">
        <v>35.167000000000002</v>
      </c>
      <c r="M464" s="175">
        <v>35.593800000000002</v>
      </c>
      <c r="N464" s="175">
        <v>45.305100000000003</v>
      </c>
      <c r="O464" s="175">
        <v>15.2842</v>
      </c>
      <c r="P464" s="175">
        <v>13.786300000000001</v>
      </c>
      <c r="Q464" s="175">
        <v>14.3613</v>
      </c>
      <c r="R464" s="175">
        <v>19.646799999999999</v>
      </c>
      <c r="S464" s="171"/>
      <c r="T464" s="174"/>
      <c r="U464" s="175"/>
      <c r="V464" s="175"/>
      <c r="W464" s="175"/>
      <c r="X464" s="175"/>
      <c r="Y464" s="175"/>
      <c r="Z464" s="175"/>
      <c r="AA464" s="175"/>
      <c r="AB464" s="175"/>
      <c r="AC464" s="175"/>
      <c r="AD464" s="175"/>
      <c r="AE464" s="175"/>
      <c r="AF464" s="175"/>
      <c r="AG464" s="175"/>
      <c r="AH464" s="175"/>
    </row>
    <row r="465" spans="1:34" x14ac:dyDescent="0.3">
      <c r="A465" s="171" t="s">
        <v>724</v>
      </c>
      <c r="B465" s="171" t="s">
        <v>765</v>
      </c>
      <c r="C465" s="171">
        <v>117608</v>
      </c>
      <c r="D465" s="174">
        <v>44302</v>
      </c>
      <c r="E465" s="175">
        <v>22.222899999999999</v>
      </c>
      <c r="F465" s="175">
        <v>131.37440000000001</v>
      </c>
      <c r="G465" s="175">
        <v>52.5655</v>
      </c>
      <c r="H465" s="175">
        <v>-11.6821</v>
      </c>
      <c r="I465" s="175">
        <v>11.1539</v>
      </c>
      <c r="J465" s="175">
        <v>7.7382999999999997</v>
      </c>
      <c r="K465" s="175">
        <v>1.4473</v>
      </c>
      <c r="L465" s="175">
        <v>13.757400000000001</v>
      </c>
      <c r="M465" s="175">
        <v>15.845499999999999</v>
      </c>
      <c r="N465" s="175">
        <v>19.732900000000001</v>
      </c>
      <c r="O465" s="175">
        <v>8.7207000000000008</v>
      </c>
      <c r="P465" s="175">
        <v>9.3054000000000006</v>
      </c>
      <c r="Q465" s="175">
        <v>9.5328999999999997</v>
      </c>
      <c r="R465" s="175">
        <v>9.6903000000000006</v>
      </c>
      <c r="S465" s="171"/>
      <c r="T465" s="174"/>
      <c r="U465" s="175"/>
      <c r="V465" s="175"/>
      <c r="W465" s="175"/>
      <c r="X465" s="175"/>
      <c r="Y465" s="175"/>
      <c r="Z465" s="175"/>
      <c r="AA465" s="175"/>
      <c r="AB465" s="175"/>
      <c r="AC465" s="175"/>
      <c r="AD465" s="175"/>
      <c r="AE465" s="175"/>
      <c r="AF465" s="175"/>
      <c r="AG465" s="175"/>
      <c r="AH465" s="175"/>
    </row>
    <row r="466" spans="1:34" x14ac:dyDescent="0.3">
      <c r="A466" s="171" t="s">
        <v>724</v>
      </c>
      <c r="B466" s="171" t="s">
        <v>1620</v>
      </c>
      <c r="C466" s="171">
        <v>141072</v>
      </c>
      <c r="D466" s="174">
        <v>44302</v>
      </c>
      <c r="E466" s="175">
        <v>22.053000000000001</v>
      </c>
      <c r="F466" s="175">
        <v>130.88990000000001</v>
      </c>
      <c r="G466" s="175">
        <v>52.193199999999997</v>
      </c>
      <c r="H466" s="175">
        <v>-12.0543</v>
      </c>
      <c r="I466" s="175">
        <v>10.7837</v>
      </c>
      <c r="J466" s="175">
        <v>7.3655999999999997</v>
      </c>
      <c r="K466" s="175">
        <v>1.0778000000000001</v>
      </c>
      <c r="L466" s="175">
        <v>13.3605</v>
      </c>
      <c r="M466" s="175">
        <v>15.4575</v>
      </c>
      <c r="N466" s="175">
        <v>19.3551</v>
      </c>
      <c r="O466" s="175">
        <v>8.4686000000000003</v>
      </c>
      <c r="P466" s="175">
        <v>9.1329999999999991</v>
      </c>
      <c r="Q466" s="175">
        <v>9.3781999999999996</v>
      </c>
      <c r="R466" s="175">
        <v>9.3847000000000005</v>
      </c>
      <c r="S466" s="171"/>
      <c r="T466" s="174"/>
      <c r="U466" s="175"/>
      <c r="V466" s="175"/>
      <c r="W466" s="175"/>
      <c r="X466" s="175"/>
      <c r="Y466" s="175"/>
      <c r="Z466" s="175"/>
      <c r="AA466" s="175"/>
      <c r="AB466" s="175"/>
      <c r="AC466" s="175"/>
      <c r="AD466" s="175"/>
      <c r="AE466" s="175"/>
      <c r="AF466" s="175"/>
      <c r="AG466" s="175"/>
      <c r="AH466" s="175"/>
    </row>
    <row r="467" spans="1:34" x14ac:dyDescent="0.3">
      <c r="A467" s="176" t="s">
        <v>27</v>
      </c>
      <c r="B467" s="171"/>
      <c r="C467" s="171"/>
      <c r="D467" s="171"/>
      <c r="E467" s="171"/>
      <c r="F467" s="177">
        <v>49.579818181818197</v>
      </c>
      <c r="G467" s="177">
        <v>46.881906818181818</v>
      </c>
      <c r="H467" s="177">
        <v>-10.884636363636362</v>
      </c>
      <c r="I467" s="177">
        <v>10.08915681818182</v>
      </c>
      <c r="J467" s="177">
        <v>6.7418772727272707</v>
      </c>
      <c r="K467" s="177">
        <v>9.2359431818181843</v>
      </c>
      <c r="L467" s="177">
        <v>20.07695681818182</v>
      </c>
      <c r="M467" s="177">
        <v>18.669261363636362</v>
      </c>
      <c r="N467" s="177">
        <v>18.136454545454544</v>
      </c>
      <c r="O467" s="177">
        <v>7.3444000000000003</v>
      </c>
      <c r="P467" s="177">
        <v>8.5279263157894736</v>
      </c>
      <c r="Q467" s="177">
        <v>9.1273749999999989</v>
      </c>
      <c r="R467" s="177">
        <v>8.0675710526315783</v>
      </c>
      <c r="S467" s="171"/>
      <c r="T467" s="171"/>
      <c r="U467" s="177">
        <v>4340.8923599999998</v>
      </c>
      <c r="V467" s="177">
        <v>1.6378800000000027</v>
      </c>
      <c r="W467" s="177">
        <v>-33.964200000000019</v>
      </c>
      <c r="X467" s="177">
        <v>-11.308080000000004</v>
      </c>
      <c r="Y467" s="177">
        <v>8.1019599999999983</v>
      </c>
      <c r="Z467" s="177">
        <v>14.228899999999999</v>
      </c>
      <c r="AA467" s="177">
        <v>1.0388600000000001</v>
      </c>
      <c r="AB467" s="177">
        <v>2.9152799999999983</v>
      </c>
      <c r="AC467" s="177">
        <v>3.1214600000000008</v>
      </c>
      <c r="AD467" s="177">
        <v>7.5422799999999999</v>
      </c>
      <c r="AE467" s="177">
        <v>8.4720599999999973</v>
      </c>
      <c r="AF467" s="177">
        <v>7.8238999999999992</v>
      </c>
      <c r="AG467" s="177" t="e">
        <v>#DIV/0!</v>
      </c>
      <c r="AH467" s="177">
        <v>9.3153800000000011</v>
      </c>
    </row>
    <row r="468" spans="1:34" x14ac:dyDescent="0.3">
      <c r="A468" s="176" t="s">
        <v>408</v>
      </c>
      <c r="B468" s="171"/>
      <c r="C468" s="171"/>
      <c r="D468" s="171"/>
      <c r="E468" s="171"/>
      <c r="F468" s="177">
        <v>46.798549999999999</v>
      </c>
      <c r="G468" s="177">
        <v>48.418350000000004</v>
      </c>
      <c r="H468" s="177">
        <v>-15.010899999999999</v>
      </c>
      <c r="I468" s="177">
        <v>6.6075999999999997</v>
      </c>
      <c r="J468" s="177">
        <v>7.4969000000000001</v>
      </c>
      <c r="K468" s="177">
        <v>6.5053999999999998</v>
      </c>
      <c r="L468" s="177">
        <v>17.325699999999998</v>
      </c>
      <c r="M468" s="177">
        <v>17.9407</v>
      </c>
      <c r="N468" s="177">
        <v>14.799949999999999</v>
      </c>
      <c r="O468" s="177">
        <v>8.068950000000001</v>
      </c>
      <c r="P468" s="177">
        <v>8.2776999999999994</v>
      </c>
      <c r="Q468" s="177">
        <v>8.960799999999999</v>
      </c>
      <c r="R468" s="177">
        <v>8.8742000000000001</v>
      </c>
      <c r="S468" s="171"/>
      <c r="T468" s="171"/>
      <c r="U468" s="177">
        <v>3847.7537000000002</v>
      </c>
      <c r="V468" s="177">
        <v>-13.5212</v>
      </c>
      <c r="W468" s="177">
        <v>-37.631100000000004</v>
      </c>
      <c r="X468" s="177">
        <v>-14.154400000000001</v>
      </c>
      <c r="Y468" s="177">
        <v>5.57</v>
      </c>
      <c r="Z468" s="177">
        <v>17.7211</v>
      </c>
      <c r="AA468" s="177">
        <v>-0.12280000000000001</v>
      </c>
      <c r="AB468" s="177">
        <v>2.6629999999999998</v>
      </c>
      <c r="AC468" s="177">
        <v>3.2505000000000002</v>
      </c>
      <c r="AD468" s="177">
        <v>8.9678000000000004</v>
      </c>
      <c r="AE468" s="177">
        <v>9.0890000000000004</v>
      </c>
      <c r="AF468" s="177">
        <v>8.4783000000000008</v>
      </c>
      <c r="AG468" s="177" t="e">
        <v>#NUM!</v>
      </c>
      <c r="AH468" s="177">
        <v>10.385400000000001</v>
      </c>
    </row>
    <row r="469" spans="1:34" x14ac:dyDescent="0.3">
      <c r="A469" s="119"/>
      <c r="B469" s="119"/>
      <c r="C469" s="119"/>
      <c r="D469" s="121"/>
      <c r="E469" s="122"/>
      <c r="F469" s="122"/>
      <c r="G469" s="122"/>
      <c r="H469" s="122"/>
      <c r="I469" s="122"/>
      <c r="J469" s="122"/>
      <c r="K469" s="122"/>
      <c r="L469" s="122"/>
      <c r="M469" s="122"/>
      <c r="N469" s="122"/>
      <c r="O469" s="122"/>
      <c r="P469" s="122"/>
      <c r="Q469" s="122"/>
      <c r="R469" s="122"/>
      <c r="S469" s="119"/>
      <c r="T469" s="119"/>
      <c r="U469" s="119"/>
      <c r="V469" s="119"/>
      <c r="W469" s="119"/>
      <c r="X469" s="119"/>
      <c r="Y469" s="119"/>
      <c r="Z469" s="119"/>
      <c r="AA469" s="119"/>
      <c r="AB469" s="119"/>
      <c r="AC469" s="119"/>
      <c r="AD469" s="119"/>
      <c r="AE469" s="119"/>
      <c r="AF469" s="119"/>
      <c r="AG469" s="119"/>
      <c r="AH469" s="119"/>
    </row>
    <row r="470" spans="1:34" x14ac:dyDescent="0.3">
      <c r="A470" s="173" t="s">
        <v>766</v>
      </c>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row>
    <row r="471" spans="1:34" x14ac:dyDescent="0.3">
      <c r="A471" s="171" t="s">
        <v>767</v>
      </c>
      <c r="B471" s="171" t="s">
        <v>768</v>
      </c>
      <c r="C471" s="171">
        <v>101738</v>
      </c>
      <c r="D471" s="174">
        <v>44302</v>
      </c>
      <c r="E471" s="175">
        <v>200.4</v>
      </c>
      <c r="F471" s="175">
        <v>0.85050000000000003</v>
      </c>
      <c r="G471" s="175">
        <v>1.0691999999999999</v>
      </c>
      <c r="H471" s="175">
        <v>-1.6682999999999999</v>
      </c>
      <c r="I471" s="175">
        <v>1.3811</v>
      </c>
      <c r="J471" s="175">
        <v>0.54179999999999995</v>
      </c>
      <c r="K471" s="175">
        <v>3.3469000000000002</v>
      </c>
      <c r="L471" s="175">
        <v>23.459800000000001</v>
      </c>
      <c r="M471" s="175">
        <v>31.599699999999999</v>
      </c>
      <c r="N471" s="175">
        <v>53.633899999999997</v>
      </c>
      <c r="O471" s="175">
        <v>4.8548999999999998</v>
      </c>
      <c r="P471" s="175">
        <v>9.1853999999999996</v>
      </c>
      <c r="Q471" s="175">
        <v>17.913900000000002</v>
      </c>
      <c r="R471" s="175">
        <v>11.343299999999999</v>
      </c>
      <c r="S471" s="171"/>
      <c r="T471" s="174"/>
      <c r="U471" s="175"/>
      <c r="V471" s="175"/>
      <c r="W471" s="175"/>
      <c r="X471" s="175"/>
      <c r="Y471" s="175"/>
      <c r="Z471" s="175"/>
      <c r="AA471" s="175"/>
      <c r="AB471" s="175"/>
      <c r="AC471" s="175"/>
      <c r="AD471" s="175"/>
      <c r="AE471" s="175"/>
      <c r="AF471" s="175"/>
      <c r="AG471" s="175"/>
      <c r="AH471" s="175"/>
    </row>
    <row r="472" spans="1:34" x14ac:dyDescent="0.3">
      <c r="A472" s="171" t="s">
        <v>767</v>
      </c>
      <c r="B472" s="171" t="s">
        <v>769</v>
      </c>
      <c r="C472" s="171">
        <v>119507</v>
      </c>
      <c r="D472" s="174">
        <v>44302</v>
      </c>
      <c r="E472" s="175">
        <v>213.13</v>
      </c>
      <c r="F472" s="175">
        <v>0.85170000000000001</v>
      </c>
      <c r="G472" s="175">
        <v>1.0765</v>
      </c>
      <c r="H472" s="175">
        <v>-1.6565000000000001</v>
      </c>
      <c r="I472" s="175">
        <v>1.4084000000000001</v>
      </c>
      <c r="J472" s="175">
        <v>0.58520000000000005</v>
      </c>
      <c r="K472" s="175">
        <v>3.4963000000000002</v>
      </c>
      <c r="L472" s="175">
        <v>23.862400000000001</v>
      </c>
      <c r="M472" s="175">
        <v>32.280299999999997</v>
      </c>
      <c r="N472" s="175">
        <v>54.711100000000002</v>
      </c>
      <c r="O472" s="175">
        <v>5.5674000000000001</v>
      </c>
      <c r="P472" s="175">
        <v>9.9864999999999995</v>
      </c>
      <c r="Q472" s="175">
        <v>10.168200000000001</v>
      </c>
      <c r="R472" s="175">
        <v>12.0901</v>
      </c>
      <c r="S472" s="171"/>
      <c r="T472" s="174"/>
      <c r="U472" s="175"/>
      <c r="V472" s="175"/>
      <c r="W472" s="175"/>
      <c r="X472" s="175"/>
      <c r="Y472" s="175"/>
      <c r="Z472" s="175"/>
      <c r="AA472" s="175"/>
      <c r="AB472" s="175"/>
      <c r="AC472" s="175"/>
      <c r="AD472" s="175"/>
      <c r="AE472" s="175"/>
      <c r="AF472" s="175"/>
      <c r="AG472" s="175"/>
      <c r="AH472" s="175"/>
    </row>
    <row r="473" spans="1:34" x14ac:dyDescent="0.3">
      <c r="A473" s="171" t="s">
        <v>767</v>
      </c>
      <c r="B473" s="171" t="s">
        <v>1888</v>
      </c>
      <c r="C473" s="171">
        <v>148609</v>
      </c>
      <c r="D473" s="174">
        <v>44302</v>
      </c>
      <c r="E473" s="175">
        <v>10.904999999999999</v>
      </c>
      <c r="F473" s="175">
        <v>0.6925</v>
      </c>
      <c r="G473" s="175">
        <v>1.1127</v>
      </c>
      <c r="H473" s="175">
        <v>-2.1095000000000002</v>
      </c>
      <c r="I473" s="175">
        <v>-1.4994000000000001</v>
      </c>
      <c r="J473" s="175">
        <v>-2.4510000000000001</v>
      </c>
      <c r="K473" s="175">
        <v>4.1745999999999999</v>
      </c>
      <c r="L473" s="175"/>
      <c r="M473" s="175"/>
      <c r="N473" s="175"/>
      <c r="O473" s="175"/>
      <c r="P473" s="175"/>
      <c r="Q473" s="175">
        <v>9.0500000000000007</v>
      </c>
      <c r="R473" s="175"/>
      <c r="S473" s="171"/>
      <c r="T473" s="174"/>
      <c r="U473" s="175"/>
      <c r="V473" s="175"/>
      <c r="W473" s="175"/>
      <c r="X473" s="175"/>
      <c r="Y473" s="175"/>
      <c r="Z473" s="175"/>
      <c r="AA473" s="175"/>
      <c r="AB473" s="175"/>
      <c r="AC473" s="175"/>
      <c r="AD473" s="175"/>
      <c r="AE473" s="175"/>
      <c r="AF473" s="175"/>
      <c r="AG473" s="175"/>
      <c r="AH473" s="175"/>
    </row>
    <row r="474" spans="1:34" x14ac:dyDescent="0.3">
      <c r="A474" s="171" t="s">
        <v>767</v>
      </c>
      <c r="B474" s="171" t="s">
        <v>1889</v>
      </c>
      <c r="C474" s="171">
        <v>148610</v>
      </c>
      <c r="D474" s="174">
        <v>44302</v>
      </c>
      <c r="E474" s="175">
        <v>10.843999999999999</v>
      </c>
      <c r="F474" s="175">
        <v>0.68710000000000004</v>
      </c>
      <c r="G474" s="175">
        <v>1.1001000000000001</v>
      </c>
      <c r="H474" s="175">
        <v>-2.1387999999999998</v>
      </c>
      <c r="I474" s="175">
        <v>-1.5613999999999999</v>
      </c>
      <c r="J474" s="175">
        <v>-2.5871</v>
      </c>
      <c r="K474" s="175">
        <v>3.7305999999999999</v>
      </c>
      <c r="L474" s="175"/>
      <c r="M474" s="175"/>
      <c r="N474" s="175"/>
      <c r="O474" s="175"/>
      <c r="P474" s="175"/>
      <c r="Q474" s="175">
        <v>8.44</v>
      </c>
      <c r="R474" s="175"/>
      <c r="S474" s="171"/>
      <c r="T474" s="174"/>
      <c r="U474" s="175"/>
      <c r="V474" s="175"/>
      <c r="W474" s="175"/>
      <c r="X474" s="175"/>
      <c r="Y474" s="175"/>
      <c r="Z474" s="175"/>
      <c r="AA474" s="175"/>
      <c r="AB474" s="175"/>
      <c r="AC474" s="175"/>
      <c r="AD474" s="175"/>
      <c r="AE474" s="175"/>
      <c r="AF474" s="175"/>
      <c r="AG474" s="175"/>
      <c r="AH474" s="175"/>
    </row>
    <row r="475" spans="1:34" x14ac:dyDescent="0.3">
      <c r="A475" s="171" t="s">
        <v>767</v>
      </c>
      <c r="B475" s="171" t="s">
        <v>770</v>
      </c>
      <c r="C475" s="171">
        <v>129310</v>
      </c>
      <c r="D475" s="174">
        <v>44302</v>
      </c>
      <c r="E475" s="175">
        <v>19.920000000000002</v>
      </c>
      <c r="F475" s="175">
        <v>1.0142</v>
      </c>
      <c r="G475" s="175">
        <v>0.91190000000000004</v>
      </c>
      <c r="H475" s="175">
        <v>-2.4485999999999999</v>
      </c>
      <c r="I475" s="175">
        <v>-1.8718999999999999</v>
      </c>
      <c r="J475" s="175">
        <v>-3.5817999999999999</v>
      </c>
      <c r="K475" s="175">
        <v>5.5644</v>
      </c>
      <c r="L475" s="175">
        <v>36.065600000000003</v>
      </c>
      <c r="M475" s="175">
        <v>40.281700000000001</v>
      </c>
      <c r="N475" s="175">
        <v>66</v>
      </c>
      <c r="O475" s="175">
        <v>4.0723000000000003</v>
      </c>
      <c r="P475" s="175">
        <v>11.413600000000001</v>
      </c>
      <c r="Q475" s="175">
        <v>10.466200000000001</v>
      </c>
      <c r="R475" s="175">
        <v>7.8569000000000004</v>
      </c>
      <c r="S475" s="171"/>
      <c r="T475" s="174"/>
      <c r="U475" s="175"/>
      <c r="V475" s="175"/>
      <c r="W475" s="175"/>
      <c r="X475" s="175"/>
      <c r="Y475" s="175"/>
      <c r="Z475" s="175"/>
      <c r="AA475" s="175"/>
      <c r="AB475" s="175"/>
      <c r="AC475" s="175"/>
      <c r="AD475" s="175"/>
      <c r="AE475" s="175"/>
      <c r="AF475" s="175"/>
      <c r="AG475" s="175"/>
      <c r="AH475" s="175"/>
    </row>
    <row r="476" spans="1:34" x14ac:dyDescent="0.3">
      <c r="A476" s="171" t="s">
        <v>767</v>
      </c>
      <c r="B476" s="171" t="s">
        <v>771</v>
      </c>
      <c r="C476" s="171">
        <v>129312</v>
      </c>
      <c r="D476" s="174">
        <v>44302</v>
      </c>
      <c r="E476" s="175">
        <v>20.99</v>
      </c>
      <c r="F476" s="175">
        <v>1.0591999999999999</v>
      </c>
      <c r="G476" s="175">
        <v>0.96199999999999997</v>
      </c>
      <c r="H476" s="175">
        <v>-2.4175</v>
      </c>
      <c r="I476" s="175">
        <v>-1.8241000000000001</v>
      </c>
      <c r="J476" s="175">
        <v>-3.4943</v>
      </c>
      <c r="K476" s="175">
        <v>5.8497000000000003</v>
      </c>
      <c r="L476" s="175">
        <v>36.742699999999999</v>
      </c>
      <c r="M476" s="175">
        <v>41.2517</v>
      </c>
      <c r="N476" s="175">
        <v>67.518000000000001</v>
      </c>
      <c r="O476" s="175">
        <v>4.9604999999999997</v>
      </c>
      <c r="P476" s="175">
        <v>12.275399999999999</v>
      </c>
      <c r="Q476" s="175">
        <v>11.3042</v>
      </c>
      <c r="R476" s="175">
        <v>8.7626000000000008</v>
      </c>
      <c r="S476" s="171"/>
      <c r="T476" s="174"/>
      <c r="U476" s="175"/>
      <c r="V476" s="175"/>
      <c r="W476" s="175"/>
      <c r="X476" s="175"/>
      <c r="Y476" s="175"/>
      <c r="Z476" s="175"/>
      <c r="AA476" s="175"/>
      <c r="AB476" s="175"/>
      <c r="AC476" s="175"/>
      <c r="AD476" s="175"/>
      <c r="AE476" s="175"/>
      <c r="AF476" s="175"/>
      <c r="AG476" s="175"/>
      <c r="AH476" s="175"/>
    </row>
    <row r="477" spans="1:34" x14ac:dyDescent="0.3">
      <c r="A477" s="171" t="s">
        <v>767</v>
      </c>
      <c r="B477" s="171" t="s">
        <v>772</v>
      </c>
      <c r="C477" s="171">
        <v>145750</v>
      </c>
      <c r="D477" s="174">
        <v>44302</v>
      </c>
      <c r="E477" s="175">
        <v>14.48</v>
      </c>
      <c r="F477" s="175">
        <v>0.55559999999999998</v>
      </c>
      <c r="G477" s="175">
        <v>0.13830000000000001</v>
      </c>
      <c r="H477" s="175">
        <v>-2.2282000000000002</v>
      </c>
      <c r="I477" s="175">
        <v>-0.95760000000000001</v>
      </c>
      <c r="J477" s="175">
        <v>-1.1604000000000001</v>
      </c>
      <c r="K477" s="175">
        <v>0.41610000000000003</v>
      </c>
      <c r="L477" s="175">
        <v>21.680700000000002</v>
      </c>
      <c r="M477" s="175">
        <v>33.8262</v>
      </c>
      <c r="N477" s="175">
        <v>52.9039</v>
      </c>
      <c r="O477" s="175"/>
      <c r="P477" s="175"/>
      <c r="Q477" s="175">
        <v>17.295300000000001</v>
      </c>
      <c r="R477" s="175">
        <v>18.770399999999999</v>
      </c>
      <c r="S477" s="171"/>
      <c r="T477" s="174"/>
      <c r="U477" s="175"/>
      <c r="V477" s="175"/>
      <c r="W477" s="175"/>
      <c r="X477" s="175"/>
      <c r="Y477" s="175"/>
      <c r="Z477" s="175"/>
      <c r="AA477" s="175"/>
      <c r="AB477" s="175"/>
      <c r="AC477" s="175"/>
      <c r="AD477" s="175"/>
      <c r="AE477" s="175"/>
      <c r="AF477" s="175"/>
      <c r="AG477" s="175"/>
      <c r="AH477" s="175"/>
    </row>
    <row r="478" spans="1:34" x14ac:dyDescent="0.3">
      <c r="A478" s="171" t="s">
        <v>767</v>
      </c>
      <c r="B478" s="171" t="s">
        <v>773</v>
      </c>
      <c r="C478" s="171">
        <v>145747</v>
      </c>
      <c r="D478" s="174">
        <v>44302</v>
      </c>
      <c r="E478" s="175">
        <v>14.01</v>
      </c>
      <c r="F478" s="175">
        <v>0.57430000000000003</v>
      </c>
      <c r="G478" s="175">
        <v>0.14299999999999999</v>
      </c>
      <c r="H478" s="175">
        <v>-2.2330999999999999</v>
      </c>
      <c r="I478" s="175">
        <v>-0.98939999999999995</v>
      </c>
      <c r="J478" s="175">
        <v>-1.1989000000000001</v>
      </c>
      <c r="K478" s="175">
        <v>0.21460000000000001</v>
      </c>
      <c r="L478" s="175">
        <v>21.1938</v>
      </c>
      <c r="M478" s="175">
        <v>32.922199999999997</v>
      </c>
      <c r="N478" s="175">
        <v>51.295900000000003</v>
      </c>
      <c r="O478" s="175"/>
      <c r="P478" s="175"/>
      <c r="Q478" s="175">
        <v>15.639200000000001</v>
      </c>
      <c r="R478" s="175">
        <v>17.1722</v>
      </c>
      <c r="S478" s="171"/>
      <c r="T478" s="174"/>
      <c r="U478" s="175"/>
      <c r="V478" s="175"/>
      <c r="W478" s="175"/>
      <c r="X478" s="175"/>
      <c r="Y478" s="175"/>
      <c r="Z478" s="175"/>
      <c r="AA478" s="175"/>
      <c r="AB478" s="175"/>
      <c r="AC478" s="175"/>
      <c r="AD478" s="175"/>
      <c r="AE478" s="175"/>
      <c r="AF478" s="175"/>
      <c r="AG478" s="175"/>
      <c r="AH478" s="175"/>
    </row>
    <row r="479" spans="1:34" x14ac:dyDescent="0.3">
      <c r="A479" s="171" t="s">
        <v>767</v>
      </c>
      <c r="B479" s="171" t="s">
        <v>774</v>
      </c>
      <c r="C479" s="171">
        <v>102807</v>
      </c>
      <c r="D479" s="174">
        <v>44302</v>
      </c>
      <c r="E479" s="175">
        <v>70.83</v>
      </c>
      <c r="F479" s="175">
        <v>0.61080000000000001</v>
      </c>
      <c r="G479" s="175">
        <v>0.73960000000000004</v>
      </c>
      <c r="H479" s="175">
        <v>-2.4916999999999998</v>
      </c>
      <c r="I479" s="175">
        <v>-1.0616000000000001</v>
      </c>
      <c r="J479" s="175">
        <v>7.0599999999999996E-2</v>
      </c>
      <c r="K479" s="175">
        <v>4.5152999999999999</v>
      </c>
      <c r="L479" s="175">
        <v>27.460899999999999</v>
      </c>
      <c r="M479" s="175">
        <v>36.948999999999998</v>
      </c>
      <c r="N479" s="175">
        <v>56.564999999999998</v>
      </c>
      <c r="O479" s="175">
        <v>10.550599999999999</v>
      </c>
      <c r="P479" s="175">
        <v>16.0608</v>
      </c>
      <c r="Q479" s="175">
        <v>12.587400000000001</v>
      </c>
      <c r="R479" s="175">
        <v>14.2325</v>
      </c>
      <c r="S479" s="171"/>
      <c r="T479" s="174"/>
      <c r="U479" s="175"/>
      <c r="V479" s="175"/>
      <c r="W479" s="175"/>
      <c r="X479" s="175"/>
      <c r="Y479" s="175"/>
      <c r="Z479" s="175"/>
      <c r="AA479" s="175"/>
      <c r="AB479" s="175"/>
      <c r="AC479" s="175"/>
      <c r="AD479" s="175"/>
      <c r="AE479" s="175"/>
      <c r="AF479" s="175"/>
      <c r="AG479" s="175"/>
      <c r="AH479" s="175"/>
    </row>
    <row r="480" spans="1:34" x14ac:dyDescent="0.3">
      <c r="A480" s="171" t="s">
        <v>767</v>
      </c>
      <c r="B480" s="171" t="s">
        <v>775</v>
      </c>
      <c r="C480" s="171">
        <v>119438</v>
      </c>
      <c r="D480" s="174">
        <v>44302</v>
      </c>
      <c r="E480" s="175">
        <v>73.95</v>
      </c>
      <c r="F480" s="175">
        <v>0.61219999999999997</v>
      </c>
      <c r="G480" s="175">
        <v>0.73560000000000003</v>
      </c>
      <c r="H480" s="175">
        <v>-2.4792000000000001</v>
      </c>
      <c r="I480" s="175">
        <v>-1.0438000000000001</v>
      </c>
      <c r="J480" s="175">
        <v>0.10829999999999999</v>
      </c>
      <c r="K480" s="175">
        <v>4.6116999999999999</v>
      </c>
      <c r="L480" s="175">
        <v>27.720199999999998</v>
      </c>
      <c r="M480" s="175">
        <v>37.427999999999997</v>
      </c>
      <c r="N480" s="175">
        <v>57.307000000000002</v>
      </c>
      <c r="O480" s="175">
        <v>11.2515</v>
      </c>
      <c r="P480" s="175">
        <v>16.636900000000001</v>
      </c>
      <c r="Q480" s="175">
        <v>13.1935</v>
      </c>
      <c r="R480" s="175">
        <v>14.8415</v>
      </c>
      <c r="S480" s="171"/>
      <c r="T480" s="174"/>
      <c r="U480" s="175"/>
      <c r="V480" s="175"/>
      <c r="W480" s="175"/>
      <c r="X480" s="175"/>
      <c r="Y480" s="175"/>
      <c r="Z480" s="175"/>
      <c r="AA480" s="175"/>
      <c r="AB480" s="175"/>
      <c r="AC480" s="175"/>
      <c r="AD480" s="175"/>
      <c r="AE480" s="175"/>
      <c r="AF480" s="175"/>
      <c r="AG480" s="175"/>
      <c r="AH480" s="175"/>
    </row>
    <row r="481" spans="1:34" x14ac:dyDescent="0.3">
      <c r="A481" s="171" t="s">
        <v>767</v>
      </c>
      <c r="B481" s="171" t="s">
        <v>776</v>
      </c>
      <c r="C481" s="171">
        <v>103678</v>
      </c>
      <c r="D481" s="174">
        <v>44302</v>
      </c>
      <c r="E481" s="175">
        <v>63.909500000000001</v>
      </c>
      <c r="F481" s="175">
        <v>0.3387</v>
      </c>
      <c r="G481" s="175">
        <v>0.20319999999999999</v>
      </c>
      <c r="H481" s="175">
        <v>-1.6812</v>
      </c>
      <c r="I481" s="175">
        <v>-0.53480000000000005</v>
      </c>
      <c r="J481" s="175">
        <v>-0.65169999999999995</v>
      </c>
      <c r="K481" s="175">
        <v>6.8746</v>
      </c>
      <c r="L481" s="175">
        <v>36.300400000000003</v>
      </c>
      <c r="M481" s="175">
        <v>53.332599999999999</v>
      </c>
      <c r="N481" s="175">
        <v>75.330399999999997</v>
      </c>
      <c r="O481" s="175">
        <v>9.9565000000000001</v>
      </c>
      <c r="P481" s="175">
        <v>14.1913</v>
      </c>
      <c r="Q481" s="175">
        <v>13.2349</v>
      </c>
      <c r="R481" s="175">
        <v>15.808299999999999</v>
      </c>
      <c r="S481" s="171"/>
      <c r="T481" s="174"/>
      <c r="U481" s="175"/>
      <c r="V481" s="175"/>
      <c r="W481" s="175"/>
      <c r="X481" s="175"/>
      <c r="Y481" s="175"/>
      <c r="Z481" s="175"/>
      <c r="AA481" s="175"/>
      <c r="AB481" s="175"/>
      <c r="AC481" s="175"/>
      <c r="AD481" s="175"/>
      <c r="AE481" s="175"/>
      <c r="AF481" s="175"/>
      <c r="AG481" s="175"/>
      <c r="AH481" s="175"/>
    </row>
    <row r="482" spans="1:34" x14ac:dyDescent="0.3">
      <c r="A482" s="171" t="s">
        <v>767</v>
      </c>
      <c r="B482" s="171" t="s">
        <v>777</v>
      </c>
      <c r="C482" s="171">
        <v>118527</v>
      </c>
      <c r="D482" s="174">
        <v>44302</v>
      </c>
      <c r="E482" s="175">
        <v>67.649299999999997</v>
      </c>
      <c r="F482" s="175">
        <v>0.34060000000000001</v>
      </c>
      <c r="G482" s="175">
        <v>0.2089</v>
      </c>
      <c r="H482" s="175">
        <v>-1.6680999999999999</v>
      </c>
      <c r="I482" s="175">
        <v>-0.50670000000000004</v>
      </c>
      <c r="J482" s="175">
        <v>-0.58899999999999997</v>
      </c>
      <c r="K482" s="175">
        <v>7.0823999999999998</v>
      </c>
      <c r="L482" s="175">
        <v>36.869300000000003</v>
      </c>
      <c r="M482" s="175">
        <v>54.396500000000003</v>
      </c>
      <c r="N482" s="175">
        <v>77.093299999999999</v>
      </c>
      <c r="O482" s="175">
        <v>10.8636</v>
      </c>
      <c r="P482" s="175">
        <v>15.0783</v>
      </c>
      <c r="Q482" s="175">
        <v>13.6713</v>
      </c>
      <c r="R482" s="175">
        <v>16.872699999999998</v>
      </c>
      <c r="S482" s="171"/>
      <c r="T482" s="174"/>
      <c r="U482" s="175"/>
      <c r="V482" s="175"/>
      <c r="W482" s="175"/>
      <c r="X482" s="175"/>
      <c r="Y482" s="175"/>
      <c r="Z482" s="175"/>
      <c r="AA482" s="175"/>
      <c r="AB482" s="175"/>
      <c r="AC482" s="175"/>
      <c r="AD482" s="175"/>
      <c r="AE482" s="175"/>
      <c r="AF482" s="175"/>
      <c r="AG482" s="175"/>
      <c r="AH482" s="175"/>
    </row>
    <row r="483" spans="1:34" x14ac:dyDescent="0.3">
      <c r="A483" s="171" t="s">
        <v>767</v>
      </c>
      <c r="B483" s="171" t="s">
        <v>778</v>
      </c>
      <c r="C483" s="171">
        <v>120749</v>
      </c>
      <c r="D483" s="174">
        <v>44302</v>
      </c>
      <c r="E483" s="175">
        <v>88.906599999999997</v>
      </c>
      <c r="F483" s="175">
        <v>0.59889999999999999</v>
      </c>
      <c r="G483" s="175">
        <v>0.85129999999999995</v>
      </c>
      <c r="H483" s="175">
        <v>-2.2616999999999998</v>
      </c>
      <c r="I483" s="175">
        <v>-0.76539999999999997</v>
      </c>
      <c r="J483" s="175">
        <v>-0.28689999999999999</v>
      </c>
      <c r="K483" s="175">
        <v>3.2517999999999998</v>
      </c>
      <c r="L483" s="175">
        <v>25.714600000000001</v>
      </c>
      <c r="M483" s="175">
        <v>34.132199999999997</v>
      </c>
      <c r="N483" s="175">
        <v>56.575899999999997</v>
      </c>
      <c r="O483" s="175">
        <v>11.089700000000001</v>
      </c>
      <c r="P483" s="175">
        <v>13.7658</v>
      </c>
      <c r="Q483" s="175">
        <v>11.974600000000001</v>
      </c>
      <c r="R483" s="175">
        <v>13.575799999999999</v>
      </c>
      <c r="S483" s="171"/>
      <c r="T483" s="174"/>
      <c r="U483" s="175"/>
      <c r="V483" s="175"/>
      <c r="W483" s="175"/>
      <c r="X483" s="175"/>
      <c r="Y483" s="175"/>
      <c r="Z483" s="175"/>
      <c r="AA483" s="175"/>
      <c r="AB483" s="175"/>
      <c r="AC483" s="175"/>
      <c r="AD483" s="175"/>
      <c r="AE483" s="175"/>
      <c r="AF483" s="175"/>
      <c r="AG483" s="175"/>
      <c r="AH483" s="175"/>
    </row>
    <row r="484" spans="1:34" x14ac:dyDescent="0.3">
      <c r="A484" s="171" t="s">
        <v>767</v>
      </c>
      <c r="B484" s="171" t="s">
        <v>779</v>
      </c>
      <c r="C484" s="171">
        <v>103026</v>
      </c>
      <c r="D484" s="174">
        <v>44302</v>
      </c>
      <c r="E484" s="175">
        <v>84.517200000000003</v>
      </c>
      <c r="F484" s="175">
        <v>0.59760000000000002</v>
      </c>
      <c r="G484" s="175">
        <v>0.84689999999999999</v>
      </c>
      <c r="H484" s="175">
        <v>-2.2721</v>
      </c>
      <c r="I484" s="175">
        <v>-0.78849999999999998</v>
      </c>
      <c r="J484" s="175">
        <v>-0.33629999999999999</v>
      </c>
      <c r="K484" s="175">
        <v>3.1021999999999998</v>
      </c>
      <c r="L484" s="175">
        <v>25.3537</v>
      </c>
      <c r="M484" s="175">
        <v>33.5563</v>
      </c>
      <c r="N484" s="175">
        <v>55.693600000000004</v>
      </c>
      <c r="O484" s="175">
        <v>10.4358</v>
      </c>
      <c r="P484" s="175">
        <v>13.076599999999999</v>
      </c>
      <c r="Q484" s="175">
        <v>14.304500000000001</v>
      </c>
      <c r="R484" s="175">
        <v>12.936999999999999</v>
      </c>
      <c r="S484" s="171"/>
      <c r="T484" s="174"/>
      <c r="U484" s="175"/>
      <c r="V484" s="175"/>
      <c r="W484" s="175"/>
      <c r="X484" s="175"/>
      <c r="Y484" s="175"/>
      <c r="Z484" s="175"/>
      <c r="AA484" s="175"/>
      <c r="AB484" s="175"/>
      <c r="AC484" s="175"/>
      <c r="AD484" s="175"/>
      <c r="AE484" s="175"/>
      <c r="AF484" s="175"/>
      <c r="AG484" s="175"/>
      <c r="AH484" s="175"/>
    </row>
    <row r="485" spans="1:34" x14ac:dyDescent="0.3">
      <c r="A485" s="176" t="s">
        <v>27</v>
      </c>
      <c r="B485" s="171"/>
      <c r="C485" s="171"/>
      <c r="D485" s="171"/>
      <c r="E485" s="171"/>
      <c r="F485" s="177">
        <v>0.6702785714285715</v>
      </c>
      <c r="G485" s="177">
        <v>0.72137142857142855</v>
      </c>
      <c r="H485" s="177">
        <v>-2.1253214285714286</v>
      </c>
      <c r="I485" s="177">
        <v>-0.75822142857142871</v>
      </c>
      <c r="J485" s="177">
        <v>-1.0736785714285715</v>
      </c>
      <c r="K485" s="177">
        <v>4.0165142857142859</v>
      </c>
      <c r="L485" s="177">
        <v>28.535341666666667</v>
      </c>
      <c r="M485" s="177">
        <v>38.496366666666667</v>
      </c>
      <c r="N485" s="177">
        <v>60.38566666666668</v>
      </c>
      <c r="O485" s="177">
        <v>8.3602799999999995</v>
      </c>
      <c r="P485" s="177">
        <v>13.167059999999998</v>
      </c>
      <c r="Q485" s="177">
        <v>12.803085714285714</v>
      </c>
      <c r="R485" s="177">
        <v>13.688608333333335</v>
      </c>
      <c r="S485" s="171"/>
      <c r="T485" s="171"/>
      <c r="U485" s="177" t="e">
        <v>#DIV/0!</v>
      </c>
      <c r="V485" s="177" t="e">
        <v>#DIV/0!</v>
      </c>
      <c r="W485" s="177" t="e">
        <v>#DIV/0!</v>
      </c>
      <c r="X485" s="177" t="e">
        <v>#DIV/0!</v>
      </c>
      <c r="Y485" s="177" t="e">
        <v>#DIV/0!</v>
      </c>
      <c r="Z485" s="177" t="e">
        <v>#DIV/0!</v>
      </c>
      <c r="AA485" s="177" t="e">
        <v>#DIV/0!</v>
      </c>
      <c r="AB485" s="177" t="e">
        <v>#DIV/0!</v>
      </c>
      <c r="AC485" s="177" t="e">
        <v>#DIV/0!</v>
      </c>
      <c r="AD485" s="177" t="e">
        <v>#DIV/0!</v>
      </c>
      <c r="AE485" s="177" t="e">
        <v>#DIV/0!</v>
      </c>
      <c r="AF485" s="177" t="e">
        <v>#DIV/0!</v>
      </c>
      <c r="AG485" s="177" t="e">
        <v>#DIV/0!</v>
      </c>
      <c r="AH485" s="177" t="e">
        <v>#DIV/0!</v>
      </c>
    </row>
    <row r="486" spans="1:34" x14ac:dyDescent="0.3">
      <c r="A486" s="176" t="s">
        <v>408</v>
      </c>
      <c r="B486" s="171"/>
      <c r="C486" s="171"/>
      <c r="D486" s="171"/>
      <c r="E486" s="171"/>
      <c r="F486" s="177">
        <v>0.61149999999999993</v>
      </c>
      <c r="G486" s="177">
        <v>0.84909999999999997</v>
      </c>
      <c r="H486" s="177">
        <v>-2.2306499999999998</v>
      </c>
      <c r="I486" s="177">
        <v>-0.97350000000000003</v>
      </c>
      <c r="J486" s="177">
        <v>-0.62034999999999996</v>
      </c>
      <c r="K486" s="177">
        <v>3.9525999999999999</v>
      </c>
      <c r="L486" s="177">
        <v>26.58775</v>
      </c>
      <c r="M486" s="177">
        <v>35.540599999999998</v>
      </c>
      <c r="N486" s="177">
        <v>56.570449999999994</v>
      </c>
      <c r="O486" s="177">
        <v>10.196149999999999</v>
      </c>
      <c r="P486" s="177">
        <v>13.421199999999999</v>
      </c>
      <c r="Q486" s="177">
        <v>12.890450000000001</v>
      </c>
      <c r="R486" s="177">
        <v>13.90415</v>
      </c>
      <c r="S486" s="171"/>
      <c r="T486" s="171"/>
      <c r="U486" s="177" t="e">
        <v>#NUM!</v>
      </c>
      <c r="V486" s="177" t="e">
        <v>#NUM!</v>
      </c>
      <c r="W486" s="177" t="e">
        <v>#NUM!</v>
      </c>
      <c r="X486" s="177" t="e">
        <v>#NUM!</v>
      </c>
      <c r="Y486" s="177" t="e">
        <v>#NUM!</v>
      </c>
      <c r="Z486" s="177" t="e">
        <v>#NUM!</v>
      </c>
      <c r="AA486" s="177" t="e">
        <v>#NUM!</v>
      </c>
      <c r="AB486" s="177" t="e">
        <v>#NUM!</v>
      </c>
      <c r="AC486" s="177" t="e">
        <v>#NUM!</v>
      </c>
      <c r="AD486" s="177" t="e">
        <v>#NUM!</v>
      </c>
      <c r="AE486" s="177" t="e">
        <v>#NUM!</v>
      </c>
      <c r="AF486" s="177" t="e">
        <v>#NUM!</v>
      </c>
      <c r="AG486" s="177" t="e">
        <v>#NUM!</v>
      </c>
      <c r="AH486" s="177" t="e">
        <v>#NUM!</v>
      </c>
    </row>
    <row r="487" spans="1:34" x14ac:dyDescent="0.3">
      <c r="A487" s="119"/>
      <c r="B487" s="119"/>
      <c r="C487" s="119"/>
      <c r="D487" s="121"/>
      <c r="E487" s="122"/>
      <c r="F487" s="122"/>
      <c r="G487" s="122"/>
      <c r="H487" s="122"/>
      <c r="I487" s="122"/>
      <c r="J487" s="122"/>
      <c r="K487" s="122"/>
      <c r="L487" s="122"/>
      <c r="M487" s="122"/>
      <c r="N487" s="122"/>
      <c r="O487" s="122"/>
      <c r="P487" s="122"/>
      <c r="Q487" s="122"/>
      <c r="R487" s="122"/>
      <c r="S487" s="119"/>
      <c r="T487" s="119"/>
      <c r="U487" s="119"/>
      <c r="V487" s="119"/>
      <c r="W487" s="119"/>
      <c r="X487" s="119"/>
      <c r="Y487" s="119"/>
      <c r="Z487" s="119"/>
      <c r="AA487" s="119"/>
      <c r="AB487" s="119"/>
      <c r="AC487" s="119"/>
      <c r="AD487" s="119"/>
      <c r="AE487" s="119"/>
      <c r="AF487" s="119"/>
      <c r="AG487" s="119"/>
      <c r="AH487" s="119"/>
    </row>
    <row r="488" spans="1:34" x14ac:dyDescent="0.3">
      <c r="A488" s="173" t="s">
        <v>383</v>
      </c>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row>
    <row r="489" spans="1:34" x14ac:dyDescent="0.3">
      <c r="A489" s="171" t="s">
        <v>358</v>
      </c>
      <c r="B489" s="171" t="s">
        <v>53</v>
      </c>
      <c r="C489" s="171">
        <v>119505</v>
      </c>
      <c r="D489" s="174">
        <v>44302</v>
      </c>
      <c r="E489" s="175">
        <v>36.2226</v>
      </c>
      <c r="F489" s="175">
        <v>-14.303100000000001</v>
      </c>
      <c r="G489" s="175">
        <v>-6.2431999999999999</v>
      </c>
      <c r="H489" s="175">
        <v>-1.583</v>
      </c>
      <c r="I489" s="175">
        <v>8.3817000000000004</v>
      </c>
      <c r="J489" s="175">
        <v>16.145900000000001</v>
      </c>
      <c r="K489" s="175">
        <v>4.6702000000000004</v>
      </c>
      <c r="L489" s="175">
        <v>4.9725999999999999</v>
      </c>
      <c r="M489" s="175">
        <v>6.0530999999999997</v>
      </c>
      <c r="N489" s="175">
        <v>10.058299999999999</v>
      </c>
      <c r="O489" s="175">
        <v>5.4690000000000003</v>
      </c>
      <c r="P489" s="175">
        <v>5.9447000000000001</v>
      </c>
      <c r="Q489" s="175">
        <v>7.7984</v>
      </c>
      <c r="R489" s="175">
        <v>5.4276999999999997</v>
      </c>
      <c r="S489" s="171" t="s">
        <v>2026</v>
      </c>
      <c r="T489" s="174">
        <v>44302</v>
      </c>
      <c r="U489" s="175">
        <v>4048.4108999999999</v>
      </c>
      <c r="V489" s="175">
        <v>66.121200000000002</v>
      </c>
      <c r="W489" s="175">
        <v>-60.410600000000002</v>
      </c>
      <c r="X489" s="175">
        <v>-16.700299999999999</v>
      </c>
      <c r="Y489" s="175">
        <v>19.863700000000001</v>
      </c>
      <c r="Z489" s="175">
        <v>13.969099999999999</v>
      </c>
      <c r="AA489" s="175">
        <v>1.3734999999999999</v>
      </c>
      <c r="AB489" s="175">
        <v>3.0106000000000002</v>
      </c>
      <c r="AC489" s="175">
        <v>2.3624999999999998</v>
      </c>
      <c r="AD489" s="175">
        <v>6.4058000000000002</v>
      </c>
      <c r="AE489" s="175">
        <v>8.6381999999999994</v>
      </c>
      <c r="AF489" s="175">
        <v>7.2378</v>
      </c>
      <c r="AG489" s="175"/>
      <c r="AH489" s="175">
        <v>9.3963999999999999</v>
      </c>
    </row>
    <row r="490" spans="1:34" x14ac:dyDescent="0.3">
      <c r="A490" s="171" t="s">
        <v>358</v>
      </c>
      <c r="B490" s="171" t="s">
        <v>82</v>
      </c>
      <c r="C490" s="171">
        <v>111848</v>
      </c>
      <c r="D490" s="174">
        <v>44302</v>
      </c>
      <c r="E490" s="175">
        <v>23.938700000000001</v>
      </c>
      <c r="F490" s="175">
        <v>-14.479200000000001</v>
      </c>
      <c r="G490" s="175">
        <v>-6.5896999999999997</v>
      </c>
      <c r="H490" s="175">
        <v>-1.9379</v>
      </c>
      <c r="I490" s="175">
        <v>8.0234000000000005</v>
      </c>
      <c r="J490" s="175">
        <v>15.790699999999999</v>
      </c>
      <c r="K490" s="175">
        <v>4.1954000000000002</v>
      </c>
      <c r="L490" s="175">
        <v>4.4162999999999997</v>
      </c>
      <c r="M490" s="175">
        <v>5.4650999999999996</v>
      </c>
      <c r="N490" s="175">
        <v>9.4411000000000005</v>
      </c>
      <c r="O490" s="175">
        <v>4.8775000000000004</v>
      </c>
      <c r="P490" s="175">
        <v>5.3395000000000001</v>
      </c>
      <c r="Q490" s="175">
        <v>7.5258000000000003</v>
      </c>
      <c r="R490" s="175">
        <v>4.8273000000000001</v>
      </c>
      <c r="S490" s="171" t="s">
        <v>2026</v>
      </c>
      <c r="T490" s="174">
        <v>44302</v>
      </c>
      <c r="U490" s="175">
        <v>4048.4108999999999</v>
      </c>
      <c r="V490" s="175">
        <v>66.121200000000002</v>
      </c>
      <c r="W490" s="175">
        <v>-60.410600000000002</v>
      </c>
      <c r="X490" s="175">
        <v>-16.700299999999999</v>
      </c>
      <c r="Y490" s="175">
        <v>19.863700000000001</v>
      </c>
      <c r="Z490" s="175">
        <v>13.969099999999999</v>
      </c>
      <c r="AA490" s="175">
        <v>1.3734999999999999</v>
      </c>
      <c r="AB490" s="175">
        <v>3.0106000000000002</v>
      </c>
      <c r="AC490" s="175">
        <v>2.3624999999999998</v>
      </c>
      <c r="AD490" s="175">
        <v>6.4058000000000002</v>
      </c>
      <c r="AE490" s="175">
        <v>8.6381999999999994</v>
      </c>
      <c r="AF490" s="175">
        <v>7.2378</v>
      </c>
      <c r="AG490" s="175"/>
      <c r="AH490" s="175">
        <v>9.3963999999999999</v>
      </c>
    </row>
    <row r="491" spans="1:34" x14ac:dyDescent="0.3">
      <c r="A491" s="171" t="s">
        <v>358</v>
      </c>
      <c r="B491" s="171" t="s">
        <v>83</v>
      </c>
      <c r="C491" s="171">
        <v>102767</v>
      </c>
      <c r="D491" s="174">
        <v>44302</v>
      </c>
      <c r="E491" s="175">
        <v>34.6111</v>
      </c>
      <c r="F491" s="175">
        <v>-14.5473</v>
      </c>
      <c r="G491" s="175">
        <v>-6.5862999999999996</v>
      </c>
      <c r="H491" s="175">
        <v>-1.9427000000000001</v>
      </c>
      <c r="I491" s="175">
        <v>8.0297999999999998</v>
      </c>
      <c r="J491" s="175">
        <v>15.799899999999999</v>
      </c>
      <c r="K491" s="175">
        <v>4.2062999999999997</v>
      </c>
      <c r="L491" s="175">
        <v>4.4305000000000003</v>
      </c>
      <c r="M491" s="175">
        <v>5.4772999999999996</v>
      </c>
      <c r="N491" s="175">
        <v>9.4515999999999991</v>
      </c>
      <c r="O491" s="175">
        <v>4.8823999999999996</v>
      </c>
      <c r="P491" s="175">
        <v>5.3422999999999998</v>
      </c>
      <c r="Q491" s="175">
        <v>7.7849000000000004</v>
      </c>
      <c r="R491" s="175">
        <v>4.8343999999999996</v>
      </c>
      <c r="S491" s="171" t="s">
        <v>2026</v>
      </c>
      <c r="T491" s="174">
        <v>44302</v>
      </c>
      <c r="U491" s="175">
        <v>4048.4108999999999</v>
      </c>
      <c r="V491" s="175">
        <v>66.121200000000002</v>
      </c>
      <c r="W491" s="175">
        <v>-60.410600000000002</v>
      </c>
      <c r="X491" s="175">
        <v>-16.700299999999999</v>
      </c>
      <c r="Y491" s="175">
        <v>19.863700000000001</v>
      </c>
      <c r="Z491" s="175">
        <v>13.969099999999999</v>
      </c>
      <c r="AA491" s="175">
        <v>1.3734999999999999</v>
      </c>
      <c r="AB491" s="175">
        <v>3.0106000000000002</v>
      </c>
      <c r="AC491" s="175">
        <v>2.3624999999999998</v>
      </c>
      <c r="AD491" s="175">
        <v>6.4058000000000002</v>
      </c>
      <c r="AE491" s="175">
        <v>8.6381999999999994</v>
      </c>
      <c r="AF491" s="175">
        <v>7.2378</v>
      </c>
      <c r="AG491" s="175"/>
      <c r="AH491" s="175">
        <v>9.3963999999999999</v>
      </c>
    </row>
    <row r="492" spans="1:34" x14ac:dyDescent="0.3">
      <c r="A492" s="171" t="s">
        <v>358</v>
      </c>
      <c r="B492" s="171" t="s">
        <v>54</v>
      </c>
      <c r="C492" s="171">
        <v>147808</v>
      </c>
      <c r="D492" s="174">
        <v>44302</v>
      </c>
      <c r="E492" s="175">
        <v>1.4522999999999999</v>
      </c>
      <c r="F492" s="175">
        <v>0</v>
      </c>
      <c r="G492" s="175">
        <v>0</v>
      </c>
      <c r="H492" s="175">
        <v>0</v>
      </c>
      <c r="I492" s="175">
        <v>0</v>
      </c>
      <c r="J492" s="175">
        <v>0</v>
      </c>
      <c r="K492" s="175">
        <v>0</v>
      </c>
      <c r="L492" s="175">
        <v>0</v>
      </c>
      <c r="M492" s="175">
        <v>0</v>
      </c>
      <c r="N492" s="175">
        <v>0</v>
      </c>
      <c r="O492" s="175"/>
      <c r="P492" s="175"/>
      <c r="Q492" s="175">
        <v>-17.8491</v>
      </c>
      <c r="R492" s="175"/>
      <c r="S492" s="171" t="s">
        <v>2026</v>
      </c>
      <c r="T492" s="174">
        <v>44302</v>
      </c>
      <c r="U492" s="175">
        <v>4048.4108999999999</v>
      </c>
      <c r="V492" s="175">
        <v>66.121200000000002</v>
      </c>
      <c r="W492" s="175">
        <v>-60.410600000000002</v>
      </c>
      <c r="X492" s="175">
        <v>-16.700299999999999</v>
      </c>
      <c r="Y492" s="175">
        <v>19.863700000000001</v>
      </c>
      <c r="Z492" s="175">
        <v>13.969099999999999</v>
      </c>
      <c r="AA492" s="175">
        <v>1.3734999999999999</v>
      </c>
      <c r="AB492" s="175">
        <v>3.0106000000000002</v>
      </c>
      <c r="AC492" s="175">
        <v>2.3624999999999998</v>
      </c>
      <c r="AD492" s="175">
        <v>6.4058000000000002</v>
      </c>
      <c r="AE492" s="175">
        <v>8.6381999999999994</v>
      </c>
      <c r="AF492" s="175">
        <v>7.2378</v>
      </c>
      <c r="AG492" s="175"/>
      <c r="AH492" s="175">
        <v>9.3963999999999999</v>
      </c>
    </row>
    <row r="493" spans="1:34" x14ac:dyDescent="0.3">
      <c r="A493" s="171" t="s">
        <v>358</v>
      </c>
      <c r="B493" s="171" t="s">
        <v>84</v>
      </c>
      <c r="C493" s="171">
        <v>147807</v>
      </c>
      <c r="D493" s="174">
        <v>44302</v>
      </c>
      <c r="E493" s="175">
        <v>0.96740000000000004</v>
      </c>
      <c r="F493" s="175">
        <v>0</v>
      </c>
      <c r="G493" s="175">
        <v>0</v>
      </c>
      <c r="H493" s="175">
        <v>0</v>
      </c>
      <c r="I493" s="175">
        <v>0</v>
      </c>
      <c r="J493" s="175">
        <v>0</v>
      </c>
      <c r="K493" s="175">
        <v>0</v>
      </c>
      <c r="L493" s="175">
        <v>0</v>
      </c>
      <c r="M493" s="175">
        <v>0</v>
      </c>
      <c r="N493" s="175">
        <v>0</v>
      </c>
      <c r="O493" s="175"/>
      <c r="P493" s="175"/>
      <c r="Q493" s="175">
        <v>-17.845300000000002</v>
      </c>
      <c r="R493" s="175"/>
      <c r="S493" s="171" t="s">
        <v>2026</v>
      </c>
      <c r="T493" s="174">
        <v>44302</v>
      </c>
      <c r="U493" s="175">
        <v>4048.4108999999999</v>
      </c>
      <c r="V493" s="175">
        <v>66.121200000000002</v>
      </c>
      <c r="W493" s="175">
        <v>-60.410600000000002</v>
      </c>
      <c r="X493" s="175">
        <v>-16.700299999999999</v>
      </c>
      <c r="Y493" s="175">
        <v>19.863700000000001</v>
      </c>
      <c r="Z493" s="175">
        <v>13.969099999999999</v>
      </c>
      <c r="AA493" s="175">
        <v>1.3734999999999999</v>
      </c>
      <c r="AB493" s="175">
        <v>3.0106000000000002</v>
      </c>
      <c r="AC493" s="175">
        <v>2.3624999999999998</v>
      </c>
      <c r="AD493" s="175">
        <v>6.4058000000000002</v>
      </c>
      <c r="AE493" s="175">
        <v>8.6381999999999994</v>
      </c>
      <c r="AF493" s="175">
        <v>7.2378</v>
      </c>
      <c r="AG493" s="175"/>
      <c r="AH493" s="175">
        <v>9.3963999999999999</v>
      </c>
    </row>
    <row r="494" spans="1:34" x14ac:dyDescent="0.3">
      <c r="A494" s="171" t="s">
        <v>358</v>
      </c>
      <c r="B494" s="171" t="s">
        <v>85</v>
      </c>
      <c r="C494" s="171">
        <v>147804</v>
      </c>
      <c r="D494" s="174">
        <v>44302</v>
      </c>
      <c r="E494" s="175">
        <v>1.3985000000000001</v>
      </c>
      <c r="F494" s="175">
        <v>0</v>
      </c>
      <c r="G494" s="175">
        <v>0</v>
      </c>
      <c r="H494" s="175">
        <v>0</v>
      </c>
      <c r="I494" s="175">
        <v>0</v>
      </c>
      <c r="J494" s="175">
        <v>0</v>
      </c>
      <c r="K494" s="175">
        <v>0</v>
      </c>
      <c r="L494" s="175">
        <v>0</v>
      </c>
      <c r="M494" s="175">
        <v>0</v>
      </c>
      <c r="N494" s="175">
        <v>0</v>
      </c>
      <c r="O494" s="175"/>
      <c r="P494" s="175"/>
      <c r="Q494" s="175">
        <v>-17.846900000000002</v>
      </c>
      <c r="R494" s="175"/>
      <c r="S494" s="171" t="s">
        <v>2026</v>
      </c>
      <c r="T494" s="174">
        <v>44302</v>
      </c>
      <c r="U494" s="175">
        <v>4048.4108999999999</v>
      </c>
      <c r="V494" s="175">
        <v>66.121200000000002</v>
      </c>
      <c r="W494" s="175">
        <v>-60.410600000000002</v>
      </c>
      <c r="X494" s="175">
        <v>-16.700299999999999</v>
      </c>
      <c r="Y494" s="175">
        <v>19.863700000000001</v>
      </c>
      <c r="Z494" s="175">
        <v>13.969099999999999</v>
      </c>
      <c r="AA494" s="175">
        <v>1.3734999999999999</v>
      </c>
      <c r="AB494" s="175">
        <v>3.0106000000000002</v>
      </c>
      <c r="AC494" s="175">
        <v>2.3624999999999998</v>
      </c>
      <c r="AD494" s="175">
        <v>6.4058000000000002</v>
      </c>
      <c r="AE494" s="175">
        <v>8.6381999999999994</v>
      </c>
      <c r="AF494" s="175">
        <v>7.2378</v>
      </c>
      <c r="AG494" s="175"/>
      <c r="AH494" s="175">
        <v>9.3963999999999999</v>
      </c>
    </row>
    <row r="495" spans="1:34" x14ac:dyDescent="0.3">
      <c r="A495" s="171" t="s">
        <v>358</v>
      </c>
      <c r="B495" s="171" t="s">
        <v>55</v>
      </c>
      <c r="C495" s="171">
        <v>120451</v>
      </c>
      <c r="D495" s="174">
        <v>44302</v>
      </c>
      <c r="E495" s="175">
        <v>24.9528</v>
      </c>
      <c r="F495" s="175">
        <v>-43.100499999999997</v>
      </c>
      <c r="G495" s="175">
        <v>-43.093299999999999</v>
      </c>
      <c r="H495" s="175">
        <v>-19.942399999999999</v>
      </c>
      <c r="I495" s="175">
        <v>13.037800000000001</v>
      </c>
      <c r="J495" s="175">
        <v>30.5517</v>
      </c>
      <c r="K495" s="175">
        <v>1.0637000000000001</v>
      </c>
      <c r="L495" s="175">
        <v>3.3511000000000002</v>
      </c>
      <c r="M495" s="175">
        <v>3.1208</v>
      </c>
      <c r="N495" s="175">
        <v>10.584300000000001</v>
      </c>
      <c r="O495" s="175">
        <v>10.0374</v>
      </c>
      <c r="P495" s="175">
        <v>9.2222000000000008</v>
      </c>
      <c r="Q495" s="175">
        <v>9.6149000000000004</v>
      </c>
      <c r="R495" s="175">
        <v>11.148</v>
      </c>
      <c r="S495" s="171"/>
      <c r="T495" s="174"/>
      <c r="U495" s="175"/>
      <c r="V495" s="175"/>
      <c r="W495" s="175"/>
      <c r="X495" s="175"/>
      <c r="Y495" s="175"/>
      <c r="Z495" s="175"/>
      <c r="AA495" s="175"/>
      <c r="AB495" s="175"/>
      <c r="AC495" s="175"/>
      <c r="AD495" s="175"/>
      <c r="AE495" s="175"/>
      <c r="AF495" s="175"/>
      <c r="AG495" s="175"/>
      <c r="AH495" s="175"/>
    </row>
    <row r="496" spans="1:34" x14ac:dyDescent="0.3">
      <c r="A496" s="171" t="s">
        <v>358</v>
      </c>
      <c r="B496" s="171" t="s">
        <v>86</v>
      </c>
      <c r="C496" s="171">
        <v>115068</v>
      </c>
      <c r="D496" s="174">
        <v>44302</v>
      </c>
      <c r="E496" s="175">
        <v>23.061900000000001</v>
      </c>
      <c r="F496" s="175">
        <v>-43.630200000000002</v>
      </c>
      <c r="G496" s="175">
        <v>-43.513500000000001</v>
      </c>
      <c r="H496" s="175">
        <v>-20.3596</v>
      </c>
      <c r="I496" s="175">
        <v>12.6722</v>
      </c>
      <c r="J496" s="175">
        <v>30.150099999999998</v>
      </c>
      <c r="K496" s="175">
        <v>0.66369999999999996</v>
      </c>
      <c r="L496" s="175">
        <v>2.9356</v>
      </c>
      <c r="M496" s="175">
        <v>2.7002999999999999</v>
      </c>
      <c r="N496" s="175">
        <v>10.128500000000001</v>
      </c>
      <c r="O496" s="175">
        <v>9.3477999999999994</v>
      </c>
      <c r="P496" s="175">
        <v>8.4219000000000008</v>
      </c>
      <c r="Q496" s="175">
        <v>8.7349999999999994</v>
      </c>
      <c r="R496" s="175">
        <v>10.5631</v>
      </c>
      <c r="S496" s="171"/>
      <c r="T496" s="174"/>
      <c r="U496" s="175"/>
      <c r="V496" s="175"/>
      <c r="W496" s="175"/>
      <c r="X496" s="175"/>
      <c r="Y496" s="175"/>
      <c r="Z496" s="175"/>
      <c r="AA496" s="175"/>
      <c r="AB496" s="175"/>
      <c r="AC496" s="175"/>
      <c r="AD496" s="175"/>
      <c r="AE496" s="175"/>
      <c r="AF496" s="175"/>
      <c r="AG496" s="175"/>
      <c r="AH496" s="175"/>
    </row>
    <row r="497" spans="1:34" x14ac:dyDescent="0.3">
      <c r="A497" s="171" t="s">
        <v>358</v>
      </c>
      <c r="B497" s="171" t="s">
        <v>87</v>
      </c>
      <c r="C497" s="171">
        <v>117631</v>
      </c>
      <c r="D497" s="174">
        <v>44302</v>
      </c>
      <c r="E497" s="175">
        <v>18.287099999999999</v>
      </c>
      <c r="F497" s="175">
        <v>-34.696399999999997</v>
      </c>
      <c r="G497" s="175">
        <v>-15.641299999999999</v>
      </c>
      <c r="H497" s="175">
        <v>-10.983000000000001</v>
      </c>
      <c r="I497" s="175">
        <v>5.0509000000000004</v>
      </c>
      <c r="J497" s="175">
        <v>12.1776</v>
      </c>
      <c r="K497" s="175">
        <v>-2.3246000000000002</v>
      </c>
      <c r="L497" s="175">
        <v>6.9053000000000004</v>
      </c>
      <c r="M497" s="175">
        <v>5.2878999999999996</v>
      </c>
      <c r="N497" s="175">
        <v>7.1539000000000001</v>
      </c>
      <c r="O497" s="175">
        <v>3.5562</v>
      </c>
      <c r="P497" s="175">
        <v>5.3383000000000003</v>
      </c>
      <c r="Q497" s="175">
        <v>7.0998999999999999</v>
      </c>
      <c r="R497" s="175">
        <v>2.7869000000000002</v>
      </c>
      <c r="S497" s="171" t="s">
        <v>2023</v>
      </c>
      <c r="T497" s="174">
        <v>44302</v>
      </c>
      <c r="U497" s="175">
        <v>3847.7537000000002</v>
      </c>
      <c r="V497" s="175">
        <v>-13.5212</v>
      </c>
      <c r="W497" s="175">
        <v>-37.631100000000004</v>
      </c>
      <c r="X497" s="175">
        <v>-14.154400000000001</v>
      </c>
      <c r="Y497" s="175">
        <v>5.57</v>
      </c>
      <c r="Z497" s="175">
        <v>17.7211</v>
      </c>
      <c r="AA497" s="175">
        <v>-0.12280000000000001</v>
      </c>
      <c r="AB497" s="175">
        <v>2.6629999999999998</v>
      </c>
      <c r="AC497" s="175">
        <v>3.2505000000000002</v>
      </c>
      <c r="AD497" s="175">
        <v>8.9678000000000004</v>
      </c>
      <c r="AE497" s="175">
        <v>9.0890000000000004</v>
      </c>
      <c r="AF497" s="175">
        <v>8.4783000000000008</v>
      </c>
      <c r="AG497" s="175"/>
      <c r="AH497" s="175">
        <v>10.385400000000001</v>
      </c>
    </row>
    <row r="498" spans="1:34" x14ac:dyDescent="0.3">
      <c r="A498" s="171" t="s">
        <v>358</v>
      </c>
      <c r="B498" s="171" t="s">
        <v>56</v>
      </c>
      <c r="C498" s="171">
        <v>119337</v>
      </c>
      <c r="D498" s="174">
        <v>44302</v>
      </c>
      <c r="E498" s="175">
        <v>19.323</v>
      </c>
      <c r="F498" s="175">
        <v>-34.346400000000003</v>
      </c>
      <c r="G498" s="175">
        <v>-15.3689</v>
      </c>
      <c r="H498" s="175">
        <v>-10.691000000000001</v>
      </c>
      <c r="I498" s="175">
        <v>5.3605999999999998</v>
      </c>
      <c r="J498" s="175">
        <v>12.507099999999999</v>
      </c>
      <c r="K498" s="175">
        <v>-1.9973000000000001</v>
      </c>
      <c r="L498" s="175">
        <v>7.2469999999999999</v>
      </c>
      <c r="M498" s="175">
        <v>5.6296999999999997</v>
      </c>
      <c r="N498" s="175">
        <v>7.5106999999999999</v>
      </c>
      <c r="O498" s="175">
        <v>3.9857</v>
      </c>
      <c r="P498" s="175">
        <v>5.8733000000000004</v>
      </c>
      <c r="Q498" s="175">
        <v>7.5941999999999998</v>
      </c>
      <c r="R498" s="175">
        <v>3.1696</v>
      </c>
      <c r="S498" s="171" t="s">
        <v>2023</v>
      </c>
      <c r="T498" s="174">
        <v>44302</v>
      </c>
      <c r="U498" s="175">
        <v>3847.7537000000002</v>
      </c>
      <c r="V498" s="175">
        <v>-13.5212</v>
      </c>
      <c r="W498" s="175">
        <v>-37.631100000000004</v>
      </c>
      <c r="X498" s="175">
        <v>-14.154400000000001</v>
      </c>
      <c r="Y498" s="175">
        <v>5.57</v>
      </c>
      <c r="Z498" s="175">
        <v>17.7211</v>
      </c>
      <c r="AA498" s="175">
        <v>-0.12280000000000001</v>
      </c>
      <c r="AB498" s="175">
        <v>2.6629999999999998</v>
      </c>
      <c r="AC498" s="175">
        <v>3.2505000000000002</v>
      </c>
      <c r="AD498" s="175">
        <v>8.9678000000000004</v>
      </c>
      <c r="AE498" s="175">
        <v>9.0890000000000004</v>
      </c>
      <c r="AF498" s="175">
        <v>8.4783000000000008</v>
      </c>
      <c r="AG498" s="175"/>
      <c r="AH498" s="175">
        <v>10.385400000000001</v>
      </c>
    </row>
    <row r="499" spans="1:34" x14ac:dyDescent="0.3">
      <c r="A499" s="171" t="s">
        <v>358</v>
      </c>
      <c r="B499" s="171" t="s">
        <v>88</v>
      </c>
      <c r="C499" s="171">
        <v>117957</v>
      </c>
      <c r="D499" s="174">
        <v>44302</v>
      </c>
      <c r="E499" s="175">
        <v>35.932000000000002</v>
      </c>
      <c r="F499" s="175">
        <v>34.773699999999998</v>
      </c>
      <c r="G499" s="175">
        <v>1.0159</v>
      </c>
      <c r="H499" s="175">
        <v>1.5822000000000001</v>
      </c>
      <c r="I499" s="175">
        <v>5.0266000000000002</v>
      </c>
      <c r="J499" s="175">
        <v>13.070499999999999</v>
      </c>
      <c r="K499" s="175">
        <v>-2.7328999999999999</v>
      </c>
      <c r="L499" s="175">
        <v>0.93979999999999997</v>
      </c>
      <c r="M499" s="175">
        <v>1.1917</v>
      </c>
      <c r="N499" s="175">
        <v>5.1528999999999998</v>
      </c>
      <c r="O499" s="175">
        <v>6.5956000000000001</v>
      </c>
      <c r="P499" s="175">
        <v>6.8578000000000001</v>
      </c>
      <c r="Q499" s="175">
        <v>8.0235000000000003</v>
      </c>
      <c r="R499" s="175">
        <v>7.0050999999999997</v>
      </c>
      <c r="S499" s="171" t="s">
        <v>2026</v>
      </c>
      <c r="T499" s="174">
        <v>44302</v>
      </c>
      <c r="U499" s="175">
        <v>4048.4108999999999</v>
      </c>
      <c r="V499" s="175">
        <v>66.121200000000002</v>
      </c>
      <c r="W499" s="175">
        <v>-60.410600000000002</v>
      </c>
      <c r="X499" s="175">
        <v>-16.700299999999999</v>
      </c>
      <c r="Y499" s="175">
        <v>19.863700000000001</v>
      </c>
      <c r="Z499" s="175">
        <v>13.969099999999999</v>
      </c>
      <c r="AA499" s="175">
        <v>1.3734999999999999</v>
      </c>
      <c r="AB499" s="175">
        <v>3.0106000000000002</v>
      </c>
      <c r="AC499" s="175">
        <v>2.3624999999999998</v>
      </c>
      <c r="AD499" s="175">
        <v>6.4058000000000002</v>
      </c>
      <c r="AE499" s="175">
        <v>8.6381999999999994</v>
      </c>
      <c r="AF499" s="175">
        <v>7.2378</v>
      </c>
      <c r="AG499" s="175"/>
      <c r="AH499" s="175">
        <v>9.3963999999999999</v>
      </c>
    </row>
    <row r="500" spans="1:34" x14ac:dyDescent="0.3">
      <c r="A500" s="171" t="s">
        <v>358</v>
      </c>
      <c r="B500" s="171" t="s">
        <v>57</v>
      </c>
      <c r="C500" s="171">
        <v>119992</v>
      </c>
      <c r="D500" s="174">
        <v>44302</v>
      </c>
      <c r="E500" s="175">
        <v>38.302</v>
      </c>
      <c r="F500" s="175">
        <v>36.152700000000003</v>
      </c>
      <c r="G500" s="175">
        <v>2.3592</v>
      </c>
      <c r="H500" s="175">
        <v>2.9013</v>
      </c>
      <c r="I500" s="175">
        <v>6.3548</v>
      </c>
      <c r="J500" s="175">
        <v>14.4101</v>
      </c>
      <c r="K500" s="175">
        <v>-1.4337</v>
      </c>
      <c r="L500" s="175">
        <v>2.1796000000000002</v>
      </c>
      <c r="M500" s="175">
        <v>2.3875999999999999</v>
      </c>
      <c r="N500" s="175">
        <v>6.3391999999999999</v>
      </c>
      <c r="O500" s="175">
        <v>7.6657999999999999</v>
      </c>
      <c r="P500" s="175">
        <v>7.8592000000000004</v>
      </c>
      <c r="Q500" s="175">
        <v>8.6922999999999995</v>
      </c>
      <c r="R500" s="175">
        <v>8.0861000000000001</v>
      </c>
      <c r="S500" s="171" t="s">
        <v>2026</v>
      </c>
      <c r="T500" s="174">
        <v>44302</v>
      </c>
      <c r="U500" s="175">
        <v>4048.4108999999999</v>
      </c>
      <c r="V500" s="175">
        <v>66.121200000000002</v>
      </c>
      <c r="W500" s="175">
        <v>-60.410600000000002</v>
      </c>
      <c r="X500" s="175">
        <v>-16.700299999999999</v>
      </c>
      <c r="Y500" s="175">
        <v>19.863700000000001</v>
      </c>
      <c r="Z500" s="175">
        <v>13.969099999999999</v>
      </c>
      <c r="AA500" s="175">
        <v>1.3734999999999999</v>
      </c>
      <c r="AB500" s="175">
        <v>3.0106000000000002</v>
      </c>
      <c r="AC500" s="175">
        <v>2.3624999999999998</v>
      </c>
      <c r="AD500" s="175">
        <v>6.4058000000000002</v>
      </c>
      <c r="AE500" s="175">
        <v>8.6381999999999994</v>
      </c>
      <c r="AF500" s="175">
        <v>7.2378</v>
      </c>
      <c r="AG500" s="175"/>
      <c r="AH500" s="175">
        <v>9.3963999999999999</v>
      </c>
    </row>
    <row r="501" spans="1:34" x14ac:dyDescent="0.3">
      <c r="A501" s="171" t="s">
        <v>358</v>
      </c>
      <c r="B501" s="171" t="s">
        <v>404</v>
      </c>
      <c r="C501" s="171">
        <v>113526</v>
      </c>
      <c r="D501" s="174">
        <v>44302</v>
      </c>
      <c r="E501" s="175">
        <v>25.097200000000001</v>
      </c>
      <c r="F501" s="175">
        <v>35.520600000000002</v>
      </c>
      <c r="G501" s="175">
        <v>1.8547</v>
      </c>
      <c r="H501" s="175">
        <v>2.4112</v>
      </c>
      <c r="I501" s="175">
        <v>5.8688000000000002</v>
      </c>
      <c r="J501" s="175">
        <v>13.9131</v>
      </c>
      <c r="K501" s="175">
        <v>-1.9372</v>
      </c>
      <c r="L501" s="175">
        <v>1.6671</v>
      </c>
      <c r="M501" s="175">
        <v>1.8649</v>
      </c>
      <c r="N501" s="175">
        <v>5.7815000000000003</v>
      </c>
      <c r="O501" s="175">
        <v>7.1691000000000003</v>
      </c>
      <c r="P501" s="175">
        <v>7.4165000000000001</v>
      </c>
      <c r="Q501" s="175">
        <v>7.8487999999999998</v>
      </c>
      <c r="R501" s="175">
        <v>7.5670999999999999</v>
      </c>
      <c r="S501" s="171" t="s">
        <v>2026</v>
      </c>
      <c r="T501" s="174">
        <v>44302</v>
      </c>
      <c r="U501" s="175">
        <v>4048.4108999999999</v>
      </c>
      <c r="V501" s="175">
        <v>66.121200000000002</v>
      </c>
      <c r="W501" s="175">
        <v>-60.410600000000002</v>
      </c>
      <c r="X501" s="175">
        <v>-16.700299999999999</v>
      </c>
      <c r="Y501" s="175">
        <v>19.863700000000001</v>
      </c>
      <c r="Z501" s="175">
        <v>13.969099999999999</v>
      </c>
      <c r="AA501" s="175">
        <v>1.3734999999999999</v>
      </c>
      <c r="AB501" s="175">
        <v>3.0106000000000002</v>
      </c>
      <c r="AC501" s="175">
        <v>2.3624999999999998</v>
      </c>
      <c r="AD501" s="175">
        <v>6.4058000000000002</v>
      </c>
      <c r="AE501" s="175">
        <v>8.6381999999999994</v>
      </c>
      <c r="AF501" s="175">
        <v>7.2378</v>
      </c>
      <c r="AG501" s="175"/>
      <c r="AH501" s="175">
        <v>9.3963999999999999</v>
      </c>
    </row>
    <row r="502" spans="1:34" x14ac:dyDescent="0.3">
      <c r="A502" s="171" t="s">
        <v>358</v>
      </c>
      <c r="B502" s="171" t="s">
        <v>58</v>
      </c>
      <c r="C502" s="171">
        <v>118284</v>
      </c>
      <c r="D502" s="174">
        <v>44302</v>
      </c>
      <c r="E502" s="175">
        <v>25.150300000000001</v>
      </c>
      <c r="F502" s="175">
        <v>-1.161</v>
      </c>
      <c r="G502" s="175">
        <v>-12.7896</v>
      </c>
      <c r="H502" s="175">
        <v>-7.2876000000000003</v>
      </c>
      <c r="I502" s="175">
        <v>-0.60760000000000003</v>
      </c>
      <c r="J502" s="175">
        <v>5.4131999999999998</v>
      </c>
      <c r="K502" s="175">
        <v>-0.93400000000000005</v>
      </c>
      <c r="L502" s="175">
        <v>1.8420000000000001</v>
      </c>
      <c r="M502" s="175">
        <v>2.0714000000000001</v>
      </c>
      <c r="N502" s="175">
        <v>7.4683999999999999</v>
      </c>
      <c r="O502" s="175">
        <v>7.9786000000000001</v>
      </c>
      <c r="P502" s="175">
        <v>7.9611999999999998</v>
      </c>
      <c r="Q502" s="175">
        <v>8.7281999999999993</v>
      </c>
      <c r="R502" s="175">
        <v>8.8655000000000008</v>
      </c>
      <c r="S502" s="171" t="s">
        <v>2023</v>
      </c>
      <c r="T502" s="174">
        <v>44302</v>
      </c>
      <c r="U502" s="175">
        <v>3847.7537000000002</v>
      </c>
      <c r="V502" s="175">
        <v>-13.5212</v>
      </c>
      <c r="W502" s="175">
        <v>-37.631100000000004</v>
      </c>
      <c r="X502" s="175">
        <v>-14.154400000000001</v>
      </c>
      <c r="Y502" s="175">
        <v>5.57</v>
      </c>
      <c r="Z502" s="175">
        <v>17.7211</v>
      </c>
      <c r="AA502" s="175">
        <v>-0.12280000000000001</v>
      </c>
      <c r="AB502" s="175">
        <v>2.6629999999999998</v>
      </c>
      <c r="AC502" s="175">
        <v>3.2505000000000002</v>
      </c>
      <c r="AD502" s="175">
        <v>8.9678000000000004</v>
      </c>
      <c r="AE502" s="175">
        <v>9.0890000000000004</v>
      </c>
      <c r="AF502" s="175">
        <v>8.4783000000000008</v>
      </c>
      <c r="AG502" s="175"/>
      <c r="AH502" s="175">
        <v>10.385400000000001</v>
      </c>
    </row>
    <row r="503" spans="1:34" x14ac:dyDescent="0.3">
      <c r="A503" s="171" t="s">
        <v>358</v>
      </c>
      <c r="B503" s="171" t="s">
        <v>89</v>
      </c>
      <c r="C503" s="171">
        <v>111962</v>
      </c>
      <c r="D503" s="174">
        <v>44302</v>
      </c>
      <c r="E503" s="175">
        <v>23.867799999999999</v>
      </c>
      <c r="F503" s="175">
        <v>-2.2936999999999999</v>
      </c>
      <c r="G503" s="175">
        <v>-13.8188</v>
      </c>
      <c r="H503" s="175">
        <v>-8.4845000000000006</v>
      </c>
      <c r="I503" s="175">
        <v>-1.7096</v>
      </c>
      <c r="J503" s="175">
        <v>4.3125</v>
      </c>
      <c r="K503" s="175">
        <v>-1.9433</v>
      </c>
      <c r="L503" s="175">
        <v>0.86919999999999997</v>
      </c>
      <c r="M503" s="175">
        <v>1.1325000000000001</v>
      </c>
      <c r="N503" s="175">
        <v>6.4989999999999997</v>
      </c>
      <c r="O503" s="175">
        <v>7.0732999999999997</v>
      </c>
      <c r="P503" s="175">
        <v>7.1489000000000003</v>
      </c>
      <c r="Q503" s="175">
        <v>7.5907</v>
      </c>
      <c r="R503" s="175">
        <v>7.9372999999999996</v>
      </c>
      <c r="S503" s="171" t="s">
        <v>2023</v>
      </c>
      <c r="T503" s="174">
        <v>44302</v>
      </c>
      <c r="U503" s="175">
        <v>3847.7537000000002</v>
      </c>
      <c r="V503" s="175">
        <v>-13.5212</v>
      </c>
      <c r="W503" s="175">
        <v>-37.631100000000004</v>
      </c>
      <c r="X503" s="175">
        <v>-14.154400000000001</v>
      </c>
      <c r="Y503" s="175">
        <v>5.57</v>
      </c>
      <c r="Z503" s="175">
        <v>17.7211</v>
      </c>
      <c r="AA503" s="175">
        <v>-0.12280000000000001</v>
      </c>
      <c r="AB503" s="175">
        <v>2.6629999999999998</v>
      </c>
      <c r="AC503" s="175">
        <v>3.2505000000000002</v>
      </c>
      <c r="AD503" s="175">
        <v>8.9678000000000004</v>
      </c>
      <c r="AE503" s="175">
        <v>9.0890000000000004</v>
      </c>
      <c r="AF503" s="175">
        <v>8.4783000000000008</v>
      </c>
      <c r="AG503" s="175"/>
      <c r="AH503" s="175">
        <v>10.385400000000001</v>
      </c>
    </row>
    <row r="504" spans="1:34" x14ac:dyDescent="0.3">
      <c r="A504" s="171" t="s">
        <v>358</v>
      </c>
      <c r="B504" s="171" t="s">
        <v>59</v>
      </c>
      <c r="C504" s="171">
        <v>119239</v>
      </c>
      <c r="D504" s="174">
        <v>44302</v>
      </c>
      <c r="E504" s="175">
        <v>2705.7003</v>
      </c>
      <c r="F504" s="175">
        <v>-12.5792</v>
      </c>
      <c r="G504" s="175">
        <v>-34.212800000000001</v>
      </c>
      <c r="H504" s="175">
        <v>-16.1843</v>
      </c>
      <c r="I504" s="175">
        <v>8.3057999999999996</v>
      </c>
      <c r="J504" s="175">
        <v>18.007100000000001</v>
      </c>
      <c r="K504" s="175">
        <v>-1.7230000000000001</v>
      </c>
      <c r="L504" s="175">
        <v>2.0387</v>
      </c>
      <c r="M504" s="175">
        <v>2.0341999999999998</v>
      </c>
      <c r="N504" s="175">
        <v>7.9520999999999997</v>
      </c>
      <c r="O504" s="175">
        <v>9.6103000000000005</v>
      </c>
      <c r="P504" s="175">
        <v>8.3573000000000004</v>
      </c>
      <c r="Q504" s="175">
        <v>8.8992000000000004</v>
      </c>
      <c r="R504" s="175">
        <v>10.341100000000001</v>
      </c>
      <c r="S504" s="171" t="s">
        <v>2023</v>
      </c>
      <c r="T504" s="174">
        <v>44302</v>
      </c>
      <c r="U504" s="175">
        <v>3847.7537000000002</v>
      </c>
      <c r="V504" s="175">
        <v>-13.5212</v>
      </c>
      <c r="W504" s="175">
        <v>-37.631100000000004</v>
      </c>
      <c r="X504" s="175">
        <v>-14.154400000000001</v>
      </c>
      <c r="Y504" s="175">
        <v>5.57</v>
      </c>
      <c r="Z504" s="175">
        <v>17.7211</v>
      </c>
      <c r="AA504" s="175">
        <v>-0.12280000000000001</v>
      </c>
      <c r="AB504" s="175">
        <v>2.6629999999999998</v>
      </c>
      <c r="AC504" s="175">
        <v>3.2505000000000002</v>
      </c>
      <c r="AD504" s="175">
        <v>8.9678000000000004</v>
      </c>
      <c r="AE504" s="175">
        <v>9.0890000000000004</v>
      </c>
      <c r="AF504" s="175">
        <v>8.4783000000000008</v>
      </c>
      <c r="AG504" s="175"/>
      <c r="AH504" s="175">
        <v>10.385400000000001</v>
      </c>
    </row>
    <row r="505" spans="1:34" x14ac:dyDescent="0.3">
      <c r="A505" s="171" t="s">
        <v>358</v>
      </c>
      <c r="B505" s="171" t="s">
        <v>90</v>
      </c>
      <c r="C505" s="171">
        <v>105669</v>
      </c>
      <c r="D505" s="174">
        <v>44302</v>
      </c>
      <c r="E505" s="175">
        <v>2609.0218</v>
      </c>
      <c r="F505" s="175">
        <v>-13.218500000000001</v>
      </c>
      <c r="G505" s="175">
        <v>-34.850299999999997</v>
      </c>
      <c r="H505" s="175">
        <v>-16.822399999999998</v>
      </c>
      <c r="I505" s="175">
        <v>7.6635</v>
      </c>
      <c r="J505" s="175">
        <v>17.369199999999999</v>
      </c>
      <c r="K505" s="175">
        <v>-2.3803999999999998</v>
      </c>
      <c r="L505" s="175">
        <v>1.3658999999999999</v>
      </c>
      <c r="M505" s="175">
        <v>1.3754999999999999</v>
      </c>
      <c r="N505" s="175">
        <v>7.2630999999999997</v>
      </c>
      <c r="O505" s="175">
        <v>8.9723000000000006</v>
      </c>
      <c r="P505" s="175">
        <v>7.8276000000000003</v>
      </c>
      <c r="Q505" s="175">
        <v>7.1173000000000002</v>
      </c>
      <c r="R505" s="175">
        <v>9.6395</v>
      </c>
      <c r="S505" s="171" t="s">
        <v>2023</v>
      </c>
      <c r="T505" s="174">
        <v>44302</v>
      </c>
      <c r="U505" s="175">
        <v>3847.7537000000002</v>
      </c>
      <c r="V505" s="175">
        <v>-13.5212</v>
      </c>
      <c r="W505" s="175">
        <v>-37.631100000000004</v>
      </c>
      <c r="X505" s="175">
        <v>-14.154400000000001</v>
      </c>
      <c r="Y505" s="175">
        <v>5.57</v>
      </c>
      <c r="Z505" s="175">
        <v>17.7211</v>
      </c>
      <c r="AA505" s="175">
        <v>-0.12280000000000001</v>
      </c>
      <c r="AB505" s="175">
        <v>2.6629999999999998</v>
      </c>
      <c r="AC505" s="175">
        <v>3.2505000000000002</v>
      </c>
      <c r="AD505" s="175">
        <v>8.9678000000000004</v>
      </c>
      <c r="AE505" s="175">
        <v>9.0890000000000004</v>
      </c>
      <c r="AF505" s="175">
        <v>8.4783000000000008</v>
      </c>
      <c r="AG505" s="175"/>
      <c r="AH505" s="175">
        <v>10.385400000000001</v>
      </c>
    </row>
    <row r="506" spans="1:34" x14ac:dyDescent="0.3">
      <c r="A506" s="171" t="s">
        <v>358</v>
      </c>
      <c r="B506" s="171" t="s">
        <v>92</v>
      </c>
      <c r="C506" s="171">
        <v>100499</v>
      </c>
      <c r="D506" s="174">
        <v>44302</v>
      </c>
      <c r="E506" s="175">
        <v>71.294600000000003</v>
      </c>
      <c r="F506" s="175">
        <v>-11.2597</v>
      </c>
      <c r="G506" s="175">
        <v>4.8789999999999996</v>
      </c>
      <c r="H506" s="175">
        <v>10.751300000000001</v>
      </c>
      <c r="I506" s="175">
        <v>23.234100000000002</v>
      </c>
      <c r="J506" s="175">
        <v>25.209900000000001</v>
      </c>
      <c r="K506" s="175">
        <v>16.756499999999999</v>
      </c>
      <c r="L506" s="175">
        <v>17.3538</v>
      </c>
      <c r="M506" s="175">
        <v>9.1606000000000005</v>
      </c>
      <c r="N506" s="175">
        <v>7.0739000000000001</v>
      </c>
      <c r="O506" s="175">
        <v>5.0118</v>
      </c>
      <c r="P506" s="175">
        <v>6.7801999999999998</v>
      </c>
      <c r="Q506" s="175">
        <v>8.4802</v>
      </c>
      <c r="R506" s="175">
        <v>3.4645000000000001</v>
      </c>
      <c r="S506" s="171" t="s">
        <v>2023</v>
      </c>
      <c r="T506" s="174">
        <v>44302</v>
      </c>
      <c r="U506" s="175">
        <v>3847.7537000000002</v>
      </c>
      <c r="V506" s="175">
        <v>-13.5212</v>
      </c>
      <c r="W506" s="175">
        <v>-37.631100000000004</v>
      </c>
      <c r="X506" s="175">
        <v>-14.154400000000001</v>
      </c>
      <c r="Y506" s="175">
        <v>5.57</v>
      </c>
      <c r="Z506" s="175">
        <v>17.7211</v>
      </c>
      <c r="AA506" s="175">
        <v>-0.12280000000000001</v>
      </c>
      <c r="AB506" s="175">
        <v>2.6629999999999998</v>
      </c>
      <c r="AC506" s="175">
        <v>3.2505000000000002</v>
      </c>
      <c r="AD506" s="175">
        <v>8.9678000000000004</v>
      </c>
      <c r="AE506" s="175">
        <v>9.0890000000000004</v>
      </c>
      <c r="AF506" s="175">
        <v>8.4783000000000008</v>
      </c>
      <c r="AG506" s="175"/>
      <c r="AH506" s="175">
        <v>10.385400000000001</v>
      </c>
    </row>
    <row r="507" spans="1:34" x14ac:dyDescent="0.3">
      <c r="A507" s="171" t="s">
        <v>358</v>
      </c>
      <c r="B507" s="171" t="s">
        <v>61</v>
      </c>
      <c r="C507" s="171">
        <v>118495</v>
      </c>
      <c r="D507" s="174">
        <v>44302</v>
      </c>
      <c r="E507" s="175">
        <v>76.212299999999999</v>
      </c>
      <c r="F507" s="175">
        <v>-11.299099999999999</v>
      </c>
      <c r="G507" s="175">
        <v>4.8757000000000001</v>
      </c>
      <c r="H507" s="175">
        <v>10.75</v>
      </c>
      <c r="I507" s="175">
        <v>23.2346</v>
      </c>
      <c r="J507" s="175">
        <v>25.1005</v>
      </c>
      <c r="K507" s="175">
        <v>17.2683</v>
      </c>
      <c r="L507" s="175">
        <v>18.0565</v>
      </c>
      <c r="M507" s="175">
        <v>9.9079999999999995</v>
      </c>
      <c r="N507" s="175">
        <v>7.8537999999999997</v>
      </c>
      <c r="O507" s="175">
        <v>5.9021999999999997</v>
      </c>
      <c r="P507" s="175">
        <v>7.7053000000000003</v>
      </c>
      <c r="Q507" s="175">
        <v>8.4215</v>
      </c>
      <c r="R507" s="175">
        <v>4.2908999999999997</v>
      </c>
      <c r="S507" s="171" t="s">
        <v>2023</v>
      </c>
      <c r="T507" s="174">
        <v>44302</v>
      </c>
      <c r="U507" s="175">
        <v>3847.7537000000002</v>
      </c>
      <c r="V507" s="175">
        <v>-13.5212</v>
      </c>
      <c r="W507" s="175">
        <v>-37.631100000000004</v>
      </c>
      <c r="X507" s="175">
        <v>-14.154400000000001</v>
      </c>
      <c r="Y507" s="175">
        <v>5.57</v>
      </c>
      <c r="Z507" s="175">
        <v>17.7211</v>
      </c>
      <c r="AA507" s="175">
        <v>-0.12280000000000001</v>
      </c>
      <c r="AB507" s="175">
        <v>2.6629999999999998</v>
      </c>
      <c r="AC507" s="175">
        <v>3.2505000000000002</v>
      </c>
      <c r="AD507" s="175">
        <v>8.9678000000000004</v>
      </c>
      <c r="AE507" s="175">
        <v>9.0890000000000004</v>
      </c>
      <c r="AF507" s="175">
        <v>8.4783000000000008</v>
      </c>
      <c r="AG507" s="175"/>
      <c r="AH507" s="175">
        <v>10.385400000000001</v>
      </c>
    </row>
    <row r="508" spans="1:34" x14ac:dyDescent="0.3">
      <c r="A508" s="171" t="s">
        <v>358</v>
      </c>
      <c r="B508" s="171" t="s">
        <v>365</v>
      </c>
      <c r="C508" s="171">
        <v>147981</v>
      </c>
      <c r="D508" s="174"/>
      <c r="E508" s="175"/>
      <c r="F508" s="175"/>
      <c r="G508" s="175"/>
      <c r="H508" s="175"/>
      <c r="I508" s="175"/>
      <c r="J508" s="175"/>
      <c r="K508" s="175"/>
      <c r="L508" s="175"/>
      <c r="M508" s="175"/>
      <c r="N508" s="175"/>
      <c r="O508" s="175"/>
      <c r="P508" s="175"/>
      <c r="Q508" s="175"/>
      <c r="R508" s="175"/>
      <c r="S508" s="171" t="s">
        <v>2023</v>
      </c>
      <c r="T508" s="174">
        <v>44302</v>
      </c>
      <c r="U508" s="175">
        <v>3847.7537000000002</v>
      </c>
      <c r="V508" s="175">
        <v>-13.5212</v>
      </c>
      <c r="W508" s="175">
        <v>-37.631100000000004</v>
      </c>
      <c r="X508" s="175">
        <v>-14.154400000000001</v>
      </c>
      <c r="Y508" s="175">
        <v>5.57</v>
      </c>
      <c r="Z508" s="175">
        <v>17.7211</v>
      </c>
      <c r="AA508" s="175">
        <v>-0.12280000000000001</v>
      </c>
      <c r="AB508" s="175">
        <v>2.6629999999999998</v>
      </c>
      <c r="AC508" s="175">
        <v>3.2505000000000002</v>
      </c>
      <c r="AD508" s="175">
        <v>8.9678000000000004</v>
      </c>
      <c r="AE508" s="175">
        <v>9.0890000000000004</v>
      </c>
      <c r="AF508" s="175">
        <v>8.4783000000000008</v>
      </c>
      <c r="AG508" s="175"/>
      <c r="AH508" s="175">
        <v>10.385400000000001</v>
      </c>
    </row>
    <row r="509" spans="1:34" x14ac:dyDescent="0.3">
      <c r="A509" s="171" t="s">
        <v>358</v>
      </c>
      <c r="B509" s="171" t="s">
        <v>361</v>
      </c>
      <c r="C509" s="171">
        <v>147982</v>
      </c>
      <c r="D509" s="174"/>
      <c r="E509" s="175"/>
      <c r="F509" s="175"/>
      <c r="G509" s="175"/>
      <c r="H509" s="175"/>
      <c r="I509" s="175"/>
      <c r="J509" s="175"/>
      <c r="K509" s="175"/>
      <c r="L509" s="175"/>
      <c r="M509" s="175"/>
      <c r="N509" s="175"/>
      <c r="O509" s="175"/>
      <c r="P509" s="175"/>
      <c r="Q509" s="175"/>
      <c r="R509" s="175"/>
      <c r="S509" s="171" t="s">
        <v>2023</v>
      </c>
      <c r="T509" s="174">
        <v>44302</v>
      </c>
      <c r="U509" s="175">
        <v>3847.7537000000002</v>
      </c>
      <c r="V509" s="175">
        <v>-13.5212</v>
      </c>
      <c r="W509" s="175">
        <v>-37.631100000000004</v>
      </c>
      <c r="X509" s="175">
        <v>-14.154400000000001</v>
      </c>
      <c r="Y509" s="175">
        <v>5.57</v>
      </c>
      <c r="Z509" s="175">
        <v>17.7211</v>
      </c>
      <c r="AA509" s="175">
        <v>-0.12280000000000001</v>
      </c>
      <c r="AB509" s="175">
        <v>2.6629999999999998</v>
      </c>
      <c r="AC509" s="175">
        <v>3.2505000000000002</v>
      </c>
      <c r="AD509" s="175">
        <v>8.9678000000000004</v>
      </c>
      <c r="AE509" s="175">
        <v>9.0890000000000004</v>
      </c>
      <c r="AF509" s="175">
        <v>8.4783000000000008</v>
      </c>
      <c r="AG509" s="175"/>
      <c r="AH509" s="175">
        <v>10.385400000000001</v>
      </c>
    </row>
    <row r="510" spans="1:34" x14ac:dyDescent="0.3">
      <c r="A510" s="171" t="s">
        <v>358</v>
      </c>
      <c r="B510" s="171" t="s">
        <v>366</v>
      </c>
      <c r="C510" s="171">
        <v>147987</v>
      </c>
      <c r="D510" s="174"/>
      <c r="E510" s="175"/>
      <c r="F510" s="175"/>
      <c r="G510" s="175"/>
      <c r="H510" s="175"/>
      <c r="I510" s="175"/>
      <c r="J510" s="175"/>
      <c r="K510" s="175"/>
      <c r="L510" s="175"/>
      <c r="M510" s="175"/>
      <c r="N510" s="175"/>
      <c r="O510" s="175"/>
      <c r="P510" s="175"/>
      <c r="Q510" s="175"/>
      <c r="R510" s="175"/>
      <c r="S510" s="171" t="s">
        <v>2023</v>
      </c>
      <c r="T510" s="174">
        <v>44302</v>
      </c>
      <c r="U510" s="175">
        <v>3847.7537000000002</v>
      </c>
      <c r="V510" s="175">
        <v>-13.5212</v>
      </c>
      <c r="W510" s="175">
        <v>-37.631100000000004</v>
      </c>
      <c r="X510" s="175">
        <v>-14.154400000000001</v>
      </c>
      <c r="Y510" s="175">
        <v>5.57</v>
      </c>
      <c r="Z510" s="175">
        <v>17.7211</v>
      </c>
      <c r="AA510" s="175">
        <v>-0.12280000000000001</v>
      </c>
      <c r="AB510" s="175">
        <v>2.6629999999999998</v>
      </c>
      <c r="AC510" s="175">
        <v>3.2505000000000002</v>
      </c>
      <c r="AD510" s="175">
        <v>8.9678000000000004</v>
      </c>
      <c r="AE510" s="175">
        <v>9.0890000000000004</v>
      </c>
      <c r="AF510" s="175">
        <v>8.4783000000000008</v>
      </c>
      <c r="AG510" s="175"/>
      <c r="AH510" s="175">
        <v>10.385400000000001</v>
      </c>
    </row>
    <row r="511" spans="1:34" x14ac:dyDescent="0.3">
      <c r="A511" s="171" t="s">
        <v>358</v>
      </c>
      <c r="B511" s="171" t="s">
        <v>362</v>
      </c>
      <c r="C511" s="171">
        <v>147988</v>
      </c>
      <c r="D511" s="174"/>
      <c r="E511" s="175"/>
      <c r="F511" s="175"/>
      <c r="G511" s="175"/>
      <c r="H511" s="175"/>
      <c r="I511" s="175"/>
      <c r="J511" s="175"/>
      <c r="K511" s="175"/>
      <c r="L511" s="175"/>
      <c r="M511" s="175"/>
      <c r="N511" s="175"/>
      <c r="O511" s="175"/>
      <c r="P511" s="175"/>
      <c r="Q511" s="175"/>
      <c r="R511" s="175"/>
      <c r="S511" s="171" t="s">
        <v>2023</v>
      </c>
      <c r="T511" s="174">
        <v>44302</v>
      </c>
      <c r="U511" s="175">
        <v>3847.7537000000002</v>
      </c>
      <c r="V511" s="175">
        <v>-13.5212</v>
      </c>
      <c r="W511" s="175">
        <v>-37.631100000000004</v>
      </c>
      <c r="X511" s="175">
        <v>-14.154400000000001</v>
      </c>
      <c r="Y511" s="175">
        <v>5.57</v>
      </c>
      <c r="Z511" s="175">
        <v>17.7211</v>
      </c>
      <c r="AA511" s="175">
        <v>-0.12280000000000001</v>
      </c>
      <c r="AB511" s="175">
        <v>2.6629999999999998</v>
      </c>
      <c r="AC511" s="175">
        <v>3.2505000000000002</v>
      </c>
      <c r="AD511" s="175">
        <v>8.9678000000000004</v>
      </c>
      <c r="AE511" s="175">
        <v>9.0890000000000004</v>
      </c>
      <c r="AF511" s="175">
        <v>8.4783000000000008</v>
      </c>
      <c r="AG511" s="175"/>
      <c r="AH511" s="175">
        <v>10.385400000000001</v>
      </c>
    </row>
    <row r="512" spans="1:34" x14ac:dyDescent="0.3">
      <c r="A512" s="171" t="s">
        <v>358</v>
      </c>
      <c r="B512" s="171" t="s">
        <v>405</v>
      </c>
      <c r="C512" s="171">
        <v>148307</v>
      </c>
      <c r="D512" s="174"/>
      <c r="E512" s="175"/>
      <c r="F512" s="175"/>
      <c r="G512" s="175"/>
      <c r="H512" s="175"/>
      <c r="I512" s="175"/>
      <c r="J512" s="175"/>
      <c r="K512" s="175"/>
      <c r="L512" s="175"/>
      <c r="M512" s="175"/>
      <c r="N512" s="175"/>
      <c r="O512" s="175"/>
      <c r="P512" s="175"/>
      <c r="Q512" s="175"/>
      <c r="R512" s="175"/>
      <c r="S512" s="171" t="s">
        <v>2023</v>
      </c>
      <c r="T512" s="174">
        <v>44302</v>
      </c>
      <c r="U512" s="175">
        <v>3847.7537000000002</v>
      </c>
      <c r="V512" s="175">
        <v>-13.5212</v>
      </c>
      <c r="W512" s="175">
        <v>-37.631100000000004</v>
      </c>
      <c r="X512" s="175">
        <v>-14.154400000000001</v>
      </c>
      <c r="Y512" s="175">
        <v>5.57</v>
      </c>
      <c r="Z512" s="175">
        <v>17.7211</v>
      </c>
      <c r="AA512" s="175">
        <v>-0.12280000000000001</v>
      </c>
      <c r="AB512" s="175">
        <v>2.6629999999999998</v>
      </c>
      <c r="AC512" s="175">
        <v>3.2505000000000002</v>
      </c>
      <c r="AD512" s="175">
        <v>8.9678000000000004</v>
      </c>
      <c r="AE512" s="175">
        <v>9.0890000000000004</v>
      </c>
      <c r="AF512" s="175">
        <v>8.4783000000000008</v>
      </c>
      <c r="AG512" s="175"/>
      <c r="AH512" s="175">
        <v>10.385400000000001</v>
      </c>
    </row>
    <row r="513" spans="1:34" x14ac:dyDescent="0.3">
      <c r="A513" s="171" t="s">
        <v>358</v>
      </c>
      <c r="B513" s="171" t="s">
        <v>406</v>
      </c>
      <c r="C513" s="171">
        <v>148308</v>
      </c>
      <c r="D513" s="174"/>
      <c r="E513" s="175"/>
      <c r="F513" s="175"/>
      <c r="G513" s="175"/>
      <c r="H513" s="175"/>
      <c r="I513" s="175"/>
      <c r="J513" s="175"/>
      <c r="K513" s="175"/>
      <c r="L513" s="175"/>
      <c r="M513" s="175"/>
      <c r="N513" s="175"/>
      <c r="O513" s="175"/>
      <c r="P513" s="175"/>
      <c r="Q513" s="175"/>
      <c r="R513" s="175"/>
      <c r="S513" s="171" t="s">
        <v>2023</v>
      </c>
      <c r="T513" s="174">
        <v>44302</v>
      </c>
      <c r="U513" s="175">
        <v>3847.7537000000002</v>
      </c>
      <c r="V513" s="175">
        <v>-13.5212</v>
      </c>
      <c r="W513" s="175">
        <v>-37.631100000000004</v>
      </c>
      <c r="X513" s="175">
        <v>-14.154400000000001</v>
      </c>
      <c r="Y513" s="175">
        <v>5.57</v>
      </c>
      <c r="Z513" s="175">
        <v>17.7211</v>
      </c>
      <c r="AA513" s="175">
        <v>-0.12280000000000001</v>
      </c>
      <c r="AB513" s="175">
        <v>2.6629999999999998</v>
      </c>
      <c r="AC513" s="175">
        <v>3.2505000000000002</v>
      </c>
      <c r="AD513" s="175">
        <v>8.9678000000000004</v>
      </c>
      <c r="AE513" s="175">
        <v>9.0890000000000004</v>
      </c>
      <c r="AF513" s="175">
        <v>8.4783000000000008</v>
      </c>
      <c r="AG513" s="175"/>
      <c r="AH513" s="175">
        <v>10.385400000000001</v>
      </c>
    </row>
    <row r="514" spans="1:34" x14ac:dyDescent="0.3">
      <c r="A514" s="171" t="s">
        <v>358</v>
      </c>
      <c r="B514" s="171" t="s">
        <v>93</v>
      </c>
      <c r="C514" s="171">
        <v>101872</v>
      </c>
      <c r="D514" s="174">
        <v>44302</v>
      </c>
      <c r="E514" s="175">
        <v>67.863100000000003</v>
      </c>
      <c r="F514" s="175">
        <v>-23.005400000000002</v>
      </c>
      <c r="G514" s="175">
        <v>-2.5406</v>
      </c>
      <c r="H514" s="175">
        <v>-2.4729000000000001</v>
      </c>
      <c r="I514" s="175">
        <v>4.4560000000000004</v>
      </c>
      <c r="J514" s="175">
        <v>7.4939999999999998</v>
      </c>
      <c r="K514" s="175">
        <v>-1.5513999999999999</v>
      </c>
      <c r="L514" s="175">
        <v>2.1278999999999999</v>
      </c>
      <c r="M514" s="175">
        <v>2.9485999999999999</v>
      </c>
      <c r="N514" s="175">
        <v>7.2549000000000001</v>
      </c>
      <c r="O514" s="175">
        <v>4.8209</v>
      </c>
      <c r="P514" s="175">
        <v>5.6448999999999998</v>
      </c>
      <c r="Q514" s="175">
        <v>8.3116000000000003</v>
      </c>
      <c r="R514" s="175">
        <v>6.7354000000000003</v>
      </c>
      <c r="S514" s="171" t="s">
        <v>2026</v>
      </c>
      <c r="T514" s="174">
        <v>44302</v>
      </c>
      <c r="U514" s="175">
        <v>4048.4108999999999</v>
      </c>
      <c r="V514" s="175">
        <v>66.121200000000002</v>
      </c>
      <c r="W514" s="175">
        <v>-60.410600000000002</v>
      </c>
      <c r="X514" s="175">
        <v>-16.700299999999999</v>
      </c>
      <c r="Y514" s="175">
        <v>19.863700000000001</v>
      </c>
      <c r="Z514" s="175">
        <v>13.969099999999999</v>
      </c>
      <c r="AA514" s="175">
        <v>1.3734999999999999</v>
      </c>
      <c r="AB514" s="175">
        <v>3.0106000000000002</v>
      </c>
      <c r="AC514" s="175">
        <v>2.3624999999999998</v>
      </c>
      <c r="AD514" s="175">
        <v>6.4058000000000002</v>
      </c>
      <c r="AE514" s="175">
        <v>8.6381999999999994</v>
      </c>
      <c r="AF514" s="175">
        <v>7.2378</v>
      </c>
      <c r="AG514" s="175"/>
      <c r="AH514" s="175">
        <v>9.3963999999999999</v>
      </c>
    </row>
    <row r="515" spans="1:34" x14ac:dyDescent="0.3">
      <c r="A515" s="171" t="s">
        <v>358</v>
      </c>
      <c r="B515" s="171" t="s">
        <v>62</v>
      </c>
      <c r="C515" s="171">
        <v>119075</v>
      </c>
      <c r="D515" s="174">
        <v>44302</v>
      </c>
      <c r="E515" s="175">
        <v>72.061800000000005</v>
      </c>
      <c r="F515" s="175">
        <v>-22.728100000000001</v>
      </c>
      <c r="G515" s="175">
        <v>-2.3167</v>
      </c>
      <c r="H515" s="175">
        <v>-2.2928000000000002</v>
      </c>
      <c r="I515" s="175">
        <v>4.5963000000000003</v>
      </c>
      <c r="J515" s="175">
        <v>7.69</v>
      </c>
      <c r="K515" s="175">
        <v>-1.1411</v>
      </c>
      <c r="L515" s="175">
        <v>2.6577999999999999</v>
      </c>
      <c r="M515" s="175">
        <v>3.5158</v>
      </c>
      <c r="N515" s="175">
        <v>7.8661000000000003</v>
      </c>
      <c r="O515" s="175">
        <v>5.4939999999999998</v>
      </c>
      <c r="P515" s="175">
        <v>6.3314000000000004</v>
      </c>
      <c r="Q515" s="175">
        <v>7.8615000000000004</v>
      </c>
      <c r="R515" s="175">
        <v>7.4428999999999998</v>
      </c>
      <c r="S515" s="171" t="s">
        <v>2026</v>
      </c>
      <c r="T515" s="174">
        <v>44302</v>
      </c>
      <c r="U515" s="175">
        <v>4048.4108999999999</v>
      </c>
      <c r="V515" s="175">
        <v>66.121200000000002</v>
      </c>
      <c r="W515" s="175">
        <v>-60.410600000000002</v>
      </c>
      <c r="X515" s="175">
        <v>-16.700299999999999</v>
      </c>
      <c r="Y515" s="175">
        <v>19.863700000000001</v>
      </c>
      <c r="Z515" s="175">
        <v>13.969099999999999</v>
      </c>
      <c r="AA515" s="175">
        <v>1.3734999999999999</v>
      </c>
      <c r="AB515" s="175">
        <v>3.0106000000000002</v>
      </c>
      <c r="AC515" s="175">
        <v>2.3624999999999998</v>
      </c>
      <c r="AD515" s="175">
        <v>6.4058000000000002</v>
      </c>
      <c r="AE515" s="175">
        <v>8.6381999999999994</v>
      </c>
      <c r="AF515" s="175">
        <v>7.2378</v>
      </c>
      <c r="AG515" s="175"/>
      <c r="AH515" s="175">
        <v>9.3963999999999999</v>
      </c>
    </row>
    <row r="516" spans="1:34" x14ac:dyDescent="0.3">
      <c r="A516" s="171" t="s">
        <v>358</v>
      </c>
      <c r="B516" s="171" t="s">
        <v>94</v>
      </c>
      <c r="C516" s="171"/>
      <c r="D516" s="174">
        <v>44302</v>
      </c>
      <c r="E516" s="175">
        <v>67.863100000000003</v>
      </c>
      <c r="F516" s="175">
        <v>-23.005400000000002</v>
      </c>
      <c r="G516" s="175">
        <v>-2.5406</v>
      </c>
      <c r="H516" s="175">
        <v>-2.4729000000000001</v>
      </c>
      <c r="I516" s="175">
        <v>4.4560000000000004</v>
      </c>
      <c r="J516" s="175">
        <v>7.4939999999999998</v>
      </c>
      <c r="K516" s="175">
        <v>-1.5513999999999999</v>
      </c>
      <c r="L516" s="175">
        <v>2.1278999999999999</v>
      </c>
      <c r="M516" s="175">
        <v>2.9485999999999999</v>
      </c>
      <c r="N516" s="175">
        <v>7.2549000000000001</v>
      </c>
      <c r="O516" s="175">
        <v>4.8209</v>
      </c>
      <c r="P516" s="175">
        <v>5.6448999999999998</v>
      </c>
      <c r="Q516" s="175">
        <v>8.3116000000000003</v>
      </c>
      <c r="R516" s="175">
        <v>6.7354000000000003</v>
      </c>
      <c r="S516" s="171" t="s">
        <v>2026</v>
      </c>
      <c r="T516" s="174">
        <v>44302</v>
      </c>
      <c r="U516" s="175">
        <v>4048.4108999999999</v>
      </c>
      <c r="V516" s="175">
        <v>66.121200000000002</v>
      </c>
      <c r="W516" s="175">
        <v>-60.410600000000002</v>
      </c>
      <c r="X516" s="175">
        <v>-16.700299999999999</v>
      </c>
      <c r="Y516" s="175">
        <v>19.863700000000001</v>
      </c>
      <c r="Z516" s="175">
        <v>13.969099999999999</v>
      </c>
      <c r="AA516" s="175">
        <v>1.3734999999999999</v>
      </c>
      <c r="AB516" s="175">
        <v>3.0106000000000002</v>
      </c>
      <c r="AC516" s="175">
        <v>2.3624999999999998</v>
      </c>
      <c r="AD516" s="175">
        <v>6.4058000000000002</v>
      </c>
      <c r="AE516" s="175">
        <v>8.6381999999999994</v>
      </c>
      <c r="AF516" s="175">
        <v>7.2378</v>
      </c>
      <c r="AG516" s="175"/>
      <c r="AH516" s="175">
        <v>9.3963999999999999</v>
      </c>
    </row>
    <row r="517" spans="1:34" x14ac:dyDescent="0.3">
      <c r="A517" s="171" t="s">
        <v>358</v>
      </c>
      <c r="B517" s="171" t="s">
        <v>95</v>
      </c>
      <c r="C517" s="171"/>
      <c r="D517" s="174">
        <v>44302</v>
      </c>
      <c r="E517" s="175">
        <v>67.863100000000003</v>
      </c>
      <c r="F517" s="175">
        <v>-23.005400000000002</v>
      </c>
      <c r="G517" s="175">
        <v>-2.5406</v>
      </c>
      <c r="H517" s="175">
        <v>-2.4729000000000001</v>
      </c>
      <c r="I517" s="175">
        <v>4.4560000000000004</v>
      </c>
      <c r="J517" s="175">
        <v>7.4939999999999998</v>
      </c>
      <c r="K517" s="175">
        <v>-1.5513999999999999</v>
      </c>
      <c r="L517" s="175">
        <v>2.1278999999999999</v>
      </c>
      <c r="M517" s="175">
        <v>2.9485999999999999</v>
      </c>
      <c r="N517" s="175">
        <v>7.2549000000000001</v>
      </c>
      <c r="O517" s="175">
        <v>4.8209</v>
      </c>
      <c r="P517" s="175">
        <v>5.6448999999999998</v>
      </c>
      <c r="Q517" s="175">
        <v>8.3116000000000003</v>
      </c>
      <c r="R517" s="175">
        <v>6.7354000000000003</v>
      </c>
      <c r="S517" s="171" t="s">
        <v>2026</v>
      </c>
      <c r="T517" s="174">
        <v>44302</v>
      </c>
      <c r="U517" s="175">
        <v>4048.4108999999999</v>
      </c>
      <c r="V517" s="175">
        <v>66.121200000000002</v>
      </c>
      <c r="W517" s="175">
        <v>-60.410600000000002</v>
      </c>
      <c r="X517" s="175">
        <v>-16.700299999999999</v>
      </c>
      <c r="Y517" s="175">
        <v>19.863700000000001</v>
      </c>
      <c r="Z517" s="175">
        <v>13.969099999999999</v>
      </c>
      <c r="AA517" s="175">
        <v>1.3734999999999999</v>
      </c>
      <c r="AB517" s="175">
        <v>3.0106000000000002</v>
      </c>
      <c r="AC517" s="175">
        <v>2.3624999999999998</v>
      </c>
      <c r="AD517" s="175">
        <v>6.4058000000000002</v>
      </c>
      <c r="AE517" s="175">
        <v>8.6381999999999994</v>
      </c>
      <c r="AF517" s="175">
        <v>7.2378</v>
      </c>
      <c r="AG517" s="175"/>
      <c r="AH517" s="175">
        <v>9.3963999999999999</v>
      </c>
    </row>
    <row r="518" spans="1:34" x14ac:dyDescent="0.3">
      <c r="A518" s="171" t="s">
        <v>358</v>
      </c>
      <c r="B518" s="171" t="s">
        <v>96</v>
      </c>
      <c r="C518" s="171">
        <v>106737</v>
      </c>
      <c r="D518" s="174">
        <v>44302</v>
      </c>
      <c r="E518" s="175">
        <v>28.105499999999999</v>
      </c>
      <c r="F518" s="175">
        <v>-39.696300000000001</v>
      </c>
      <c r="G518" s="175">
        <v>-34.640099999999997</v>
      </c>
      <c r="H518" s="175">
        <v>-23.7499</v>
      </c>
      <c r="I518" s="175">
        <v>3.1455000000000002</v>
      </c>
      <c r="J518" s="175">
        <v>11.8352</v>
      </c>
      <c r="K518" s="175">
        <v>-2.9016000000000002</v>
      </c>
      <c r="L518" s="175">
        <v>0.6895</v>
      </c>
      <c r="M518" s="175">
        <v>0.93310000000000004</v>
      </c>
      <c r="N518" s="175">
        <v>5.6725000000000003</v>
      </c>
      <c r="O518" s="175">
        <v>7.3375000000000004</v>
      </c>
      <c r="P518" s="175">
        <v>6.6010999999999997</v>
      </c>
      <c r="Q518" s="175">
        <v>7.931</v>
      </c>
      <c r="R518" s="175">
        <v>7.8246000000000002</v>
      </c>
      <c r="S518" s="171" t="s">
        <v>2023</v>
      </c>
      <c r="T518" s="174">
        <v>44302</v>
      </c>
      <c r="U518" s="175">
        <v>3847.7537000000002</v>
      </c>
      <c r="V518" s="175">
        <v>-13.5212</v>
      </c>
      <c r="W518" s="175">
        <v>-37.631100000000004</v>
      </c>
      <c r="X518" s="175">
        <v>-14.154400000000001</v>
      </c>
      <c r="Y518" s="175">
        <v>5.57</v>
      </c>
      <c r="Z518" s="175">
        <v>17.7211</v>
      </c>
      <c r="AA518" s="175">
        <v>-0.12280000000000001</v>
      </c>
      <c r="AB518" s="175">
        <v>2.6629999999999998</v>
      </c>
      <c r="AC518" s="175">
        <v>3.2505000000000002</v>
      </c>
      <c r="AD518" s="175">
        <v>8.9678000000000004</v>
      </c>
      <c r="AE518" s="175">
        <v>9.0890000000000004</v>
      </c>
      <c r="AF518" s="175">
        <v>8.4783000000000008</v>
      </c>
      <c r="AG518" s="175"/>
      <c r="AH518" s="175">
        <v>10.385400000000001</v>
      </c>
    </row>
    <row r="519" spans="1:34" x14ac:dyDescent="0.3">
      <c r="A519" s="171" t="s">
        <v>358</v>
      </c>
      <c r="B519" s="171" t="s">
        <v>63</v>
      </c>
      <c r="C519" s="171">
        <v>120048</v>
      </c>
      <c r="D519" s="174">
        <v>44302</v>
      </c>
      <c r="E519" s="175">
        <v>29.947299999999998</v>
      </c>
      <c r="F519" s="175">
        <v>-38.9602</v>
      </c>
      <c r="G519" s="175">
        <v>-33.848199999999999</v>
      </c>
      <c r="H519" s="175">
        <v>-22.968699999999998</v>
      </c>
      <c r="I519" s="175">
        <v>3.9373999999999998</v>
      </c>
      <c r="J519" s="175">
        <v>12.6288</v>
      </c>
      <c r="K519" s="175">
        <v>-2.1156999999999999</v>
      </c>
      <c r="L519" s="175">
        <v>1.4815</v>
      </c>
      <c r="M519" s="175">
        <v>1.7265999999999999</v>
      </c>
      <c r="N519" s="175">
        <v>6.5034999999999998</v>
      </c>
      <c r="O519" s="175">
        <v>8.1646999999999998</v>
      </c>
      <c r="P519" s="175">
        <v>7.4135999999999997</v>
      </c>
      <c r="Q519" s="175">
        <v>7.7946999999999997</v>
      </c>
      <c r="R519" s="175">
        <v>8.6664999999999992</v>
      </c>
      <c r="S519" s="171" t="s">
        <v>2023</v>
      </c>
      <c r="T519" s="174">
        <v>44302</v>
      </c>
      <c r="U519" s="175">
        <v>3847.7537000000002</v>
      </c>
      <c r="V519" s="175">
        <v>-13.5212</v>
      </c>
      <c r="W519" s="175">
        <v>-37.631100000000004</v>
      </c>
      <c r="X519" s="175">
        <v>-14.154400000000001</v>
      </c>
      <c r="Y519" s="175">
        <v>5.57</v>
      </c>
      <c r="Z519" s="175">
        <v>17.7211</v>
      </c>
      <c r="AA519" s="175">
        <v>-0.12280000000000001</v>
      </c>
      <c r="AB519" s="175">
        <v>2.6629999999999998</v>
      </c>
      <c r="AC519" s="175">
        <v>3.2505000000000002</v>
      </c>
      <c r="AD519" s="175">
        <v>8.9678000000000004</v>
      </c>
      <c r="AE519" s="175">
        <v>9.0890000000000004</v>
      </c>
      <c r="AF519" s="175">
        <v>8.4783000000000008</v>
      </c>
      <c r="AG519" s="175"/>
      <c r="AH519" s="175">
        <v>10.385400000000001</v>
      </c>
    </row>
    <row r="520" spans="1:34" x14ac:dyDescent="0.3">
      <c r="A520" s="171" t="s">
        <v>358</v>
      </c>
      <c r="B520" s="171" t="s">
        <v>407</v>
      </c>
      <c r="C520" s="171">
        <v>106736</v>
      </c>
      <c r="D520" s="174">
        <v>44302</v>
      </c>
      <c r="E520" s="175">
        <v>27.037600000000001</v>
      </c>
      <c r="F520" s="175">
        <v>-40.050199999999997</v>
      </c>
      <c r="G520" s="175">
        <v>-34.897799999999997</v>
      </c>
      <c r="H520" s="175">
        <v>-23.995699999999999</v>
      </c>
      <c r="I520" s="175">
        <v>2.8976999999999999</v>
      </c>
      <c r="J520" s="175">
        <v>11.583299999999999</v>
      </c>
      <c r="K520" s="175">
        <v>-3.1423999999999999</v>
      </c>
      <c r="L520" s="175">
        <v>0.44450000000000001</v>
      </c>
      <c r="M520" s="175">
        <v>0.68689999999999996</v>
      </c>
      <c r="N520" s="175">
        <v>5.4134000000000002</v>
      </c>
      <c r="O520" s="175">
        <v>7.0744999999999996</v>
      </c>
      <c r="P520" s="175">
        <v>6.3369999999999997</v>
      </c>
      <c r="Q520" s="175">
        <v>7.6227</v>
      </c>
      <c r="R520" s="175">
        <v>7.5640000000000001</v>
      </c>
      <c r="S520" s="171" t="s">
        <v>2023</v>
      </c>
      <c r="T520" s="174">
        <v>44302</v>
      </c>
      <c r="U520" s="175">
        <v>3847.7537000000002</v>
      </c>
      <c r="V520" s="175">
        <v>-13.5212</v>
      </c>
      <c r="W520" s="175">
        <v>-37.631100000000004</v>
      </c>
      <c r="X520" s="175">
        <v>-14.154400000000001</v>
      </c>
      <c r="Y520" s="175">
        <v>5.57</v>
      </c>
      <c r="Z520" s="175">
        <v>17.7211</v>
      </c>
      <c r="AA520" s="175">
        <v>-0.12280000000000001</v>
      </c>
      <c r="AB520" s="175">
        <v>2.6629999999999998</v>
      </c>
      <c r="AC520" s="175">
        <v>3.2505000000000002</v>
      </c>
      <c r="AD520" s="175">
        <v>8.9678000000000004</v>
      </c>
      <c r="AE520" s="175">
        <v>9.0890000000000004</v>
      </c>
      <c r="AF520" s="175">
        <v>8.4783000000000008</v>
      </c>
      <c r="AG520" s="175"/>
      <c r="AH520" s="175">
        <v>10.385400000000001</v>
      </c>
    </row>
    <row r="521" spans="1:34" x14ac:dyDescent="0.3">
      <c r="A521" s="171" t="s">
        <v>358</v>
      </c>
      <c r="B521" s="171" t="s">
        <v>97</v>
      </c>
      <c r="C521" s="171">
        <v>112096</v>
      </c>
      <c r="D521" s="174">
        <v>44302</v>
      </c>
      <c r="E521" s="175">
        <v>28.033300000000001</v>
      </c>
      <c r="F521" s="175">
        <v>-4.2961999999999998</v>
      </c>
      <c r="G521" s="175">
        <v>-10.5342</v>
      </c>
      <c r="H521" s="175">
        <v>-7.5594000000000001</v>
      </c>
      <c r="I521" s="175">
        <v>6.7907000000000002</v>
      </c>
      <c r="J521" s="175">
        <v>11.9131</v>
      </c>
      <c r="K521" s="175">
        <v>2.9199000000000002</v>
      </c>
      <c r="L521" s="175">
        <v>4.9547999999999996</v>
      </c>
      <c r="M521" s="175">
        <v>5.2637</v>
      </c>
      <c r="N521" s="175">
        <v>10.0083</v>
      </c>
      <c r="O521" s="175">
        <v>8.8580000000000005</v>
      </c>
      <c r="P521" s="175">
        <v>9.0714000000000006</v>
      </c>
      <c r="Q521" s="175">
        <v>9.6011000000000006</v>
      </c>
      <c r="R521" s="175">
        <v>10.1608</v>
      </c>
      <c r="S521" s="171" t="s">
        <v>2024</v>
      </c>
      <c r="T521" s="174">
        <v>44302</v>
      </c>
      <c r="U521" s="175">
        <v>6112.7897999999996</v>
      </c>
      <c r="V521" s="175">
        <v>-17.368200000000002</v>
      </c>
      <c r="W521" s="175">
        <v>3.4828999999999999</v>
      </c>
      <c r="X521" s="175">
        <v>2.6231</v>
      </c>
      <c r="Y521" s="175">
        <v>3.9361000000000002</v>
      </c>
      <c r="Z521" s="175">
        <v>4.0121000000000002</v>
      </c>
      <c r="AA521" s="175">
        <v>4.1891999999999996</v>
      </c>
      <c r="AB521" s="175">
        <v>3.5768</v>
      </c>
      <c r="AC521" s="175">
        <v>3.4933000000000001</v>
      </c>
      <c r="AD521" s="175">
        <v>4.4021999999999997</v>
      </c>
      <c r="AE521" s="175">
        <v>6.4550999999999998</v>
      </c>
      <c r="AF521" s="175">
        <v>6.4467999999999996</v>
      </c>
      <c r="AG521" s="175"/>
      <c r="AH521" s="175">
        <v>6.0243000000000002</v>
      </c>
    </row>
    <row r="522" spans="1:34" x14ac:dyDescent="0.3">
      <c r="A522" s="171" t="s">
        <v>358</v>
      </c>
      <c r="B522" s="171" t="s">
        <v>64</v>
      </c>
      <c r="C522" s="171">
        <v>120603</v>
      </c>
      <c r="D522" s="174">
        <v>44302</v>
      </c>
      <c r="E522" s="175">
        <v>29.359500000000001</v>
      </c>
      <c r="F522" s="175">
        <v>-3.4807000000000001</v>
      </c>
      <c r="G522" s="175">
        <v>-9.7178000000000004</v>
      </c>
      <c r="H522" s="175">
        <v>-6.7755999999999998</v>
      </c>
      <c r="I522" s="175">
        <v>7.5697999999999999</v>
      </c>
      <c r="J522" s="175">
        <v>12.7082</v>
      </c>
      <c r="K522" s="175">
        <v>3.7145000000000001</v>
      </c>
      <c r="L522" s="175">
        <v>5.7434000000000003</v>
      </c>
      <c r="M522" s="175">
        <v>6.0476000000000001</v>
      </c>
      <c r="N522" s="175">
        <v>10.8002</v>
      </c>
      <c r="O522" s="175">
        <v>9.6218000000000004</v>
      </c>
      <c r="P522" s="175">
        <v>9.8460999999999999</v>
      </c>
      <c r="Q522" s="175">
        <v>10.819599999999999</v>
      </c>
      <c r="R522" s="175">
        <v>10.9222</v>
      </c>
      <c r="S522" s="171" t="s">
        <v>2024</v>
      </c>
      <c r="T522" s="174">
        <v>44302</v>
      </c>
      <c r="U522" s="175">
        <v>6112.7897999999996</v>
      </c>
      <c r="V522" s="175">
        <v>-17.368200000000002</v>
      </c>
      <c r="W522" s="175">
        <v>3.4828999999999999</v>
      </c>
      <c r="X522" s="175">
        <v>2.6231</v>
      </c>
      <c r="Y522" s="175">
        <v>3.9361000000000002</v>
      </c>
      <c r="Z522" s="175">
        <v>4.0121000000000002</v>
      </c>
      <c r="AA522" s="175">
        <v>4.1891999999999996</v>
      </c>
      <c r="AB522" s="175">
        <v>3.5768</v>
      </c>
      <c r="AC522" s="175">
        <v>3.4933000000000001</v>
      </c>
      <c r="AD522" s="175">
        <v>4.4021999999999997</v>
      </c>
      <c r="AE522" s="175">
        <v>6.4550999999999998</v>
      </c>
      <c r="AF522" s="175">
        <v>6.4467999999999996</v>
      </c>
      <c r="AG522" s="175"/>
      <c r="AH522" s="175">
        <v>6.0243000000000002</v>
      </c>
    </row>
    <row r="523" spans="1:34" x14ac:dyDescent="0.3">
      <c r="A523" s="171" t="s">
        <v>358</v>
      </c>
      <c r="B523" s="171" t="s">
        <v>98</v>
      </c>
      <c r="C523" s="171">
        <v>116583</v>
      </c>
      <c r="D523" s="174">
        <v>44302</v>
      </c>
      <c r="E523" s="175">
        <v>17.241199999999999</v>
      </c>
      <c r="F523" s="175">
        <v>-28.9802</v>
      </c>
      <c r="G523" s="175">
        <v>-9.8864000000000001</v>
      </c>
      <c r="H523" s="175">
        <v>-5.9813000000000001</v>
      </c>
      <c r="I523" s="175">
        <v>7.0476000000000001</v>
      </c>
      <c r="J523" s="175">
        <v>7.6086999999999998</v>
      </c>
      <c r="K523" s="175">
        <v>0.2165</v>
      </c>
      <c r="L523" s="175">
        <v>4.2392000000000003</v>
      </c>
      <c r="M523" s="175">
        <v>4.3491</v>
      </c>
      <c r="N523" s="175">
        <v>8.5642999999999994</v>
      </c>
      <c r="O523" s="175">
        <v>6.4687999999999999</v>
      </c>
      <c r="P523" s="175">
        <v>5.6348000000000003</v>
      </c>
      <c r="Q523" s="175">
        <v>6.1296999999999997</v>
      </c>
      <c r="R523" s="175">
        <v>6.6041999999999996</v>
      </c>
      <c r="S523" s="171" t="s">
        <v>2023</v>
      </c>
      <c r="T523" s="174">
        <v>44302</v>
      </c>
      <c r="U523" s="175">
        <v>3847.7537000000002</v>
      </c>
      <c r="V523" s="175">
        <v>-13.5212</v>
      </c>
      <c r="W523" s="175">
        <v>-37.631100000000004</v>
      </c>
      <c r="X523" s="175">
        <v>-14.154400000000001</v>
      </c>
      <c r="Y523" s="175">
        <v>5.57</v>
      </c>
      <c r="Z523" s="175">
        <v>17.7211</v>
      </c>
      <c r="AA523" s="175">
        <v>-0.12280000000000001</v>
      </c>
      <c r="AB523" s="175">
        <v>2.6629999999999998</v>
      </c>
      <c r="AC523" s="175">
        <v>3.2505000000000002</v>
      </c>
      <c r="AD523" s="175">
        <v>8.9678000000000004</v>
      </c>
      <c r="AE523" s="175">
        <v>9.0890000000000004</v>
      </c>
      <c r="AF523" s="175">
        <v>8.4783000000000008</v>
      </c>
      <c r="AG523" s="175"/>
      <c r="AH523" s="175">
        <v>10.385400000000001</v>
      </c>
    </row>
    <row r="524" spans="1:34" x14ac:dyDescent="0.3">
      <c r="A524" s="171" t="s">
        <v>358</v>
      </c>
      <c r="B524" s="171" t="s">
        <v>65</v>
      </c>
      <c r="C524" s="171">
        <v>116811</v>
      </c>
      <c r="D524" s="174">
        <v>44302</v>
      </c>
      <c r="E524" s="175">
        <v>18.4389</v>
      </c>
      <c r="F524" s="175">
        <v>-28.2851</v>
      </c>
      <c r="G524" s="175">
        <v>-9.0967000000000002</v>
      </c>
      <c r="H524" s="175">
        <v>-5.1981000000000002</v>
      </c>
      <c r="I524" s="175">
        <v>7.8086000000000002</v>
      </c>
      <c r="J524" s="175">
        <v>8.3407</v>
      </c>
      <c r="K524" s="175">
        <v>0.93969999999999998</v>
      </c>
      <c r="L524" s="175">
        <v>4.9825999999999997</v>
      </c>
      <c r="M524" s="175">
        <v>5.1201999999999996</v>
      </c>
      <c r="N524" s="175">
        <v>9.3855000000000004</v>
      </c>
      <c r="O524" s="175">
        <v>7.4676</v>
      </c>
      <c r="P524" s="175">
        <v>6.7662000000000004</v>
      </c>
      <c r="Q524" s="175">
        <v>6.6143000000000001</v>
      </c>
      <c r="R524" s="175">
        <v>7.4287999999999998</v>
      </c>
      <c r="S524" s="171" t="s">
        <v>2023</v>
      </c>
      <c r="T524" s="174">
        <v>44302</v>
      </c>
      <c r="U524" s="175">
        <v>3847.7537000000002</v>
      </c>
      <c r="V524" s="175">
        <v>-13.5212</v>
      </c>
      <c r="W524" s="175">
        <v>-37.631100000000004</v>
      </c>
      <c r="X524" s="175">
        <v>-14.154400000000001</v>
      </c>
      <c r="Y524" s="175">
        <v>5.57</v>
      </c>
      <c r="Z524" s="175">
        <v>17.7211</v>
      </c>
      <c r="AA524" s="175">
        <v>-0.12280000000000001</v>
      </c>
      <c r="AB524" s="175">
        <v>2.6629999999999998</v>
      </c>
      <c r="AC524" s="175">
        <v>3.2505000000000002</v>
      </c>
      <c r="AD524" s="175">
        <v>8.9678000000000004</v>
      </c>
      <c r="AE524" s="175">
        <v>9.0890000000000004</v>
      </c>
      <c r="AF524" s="175">
        <v>8.4783000000000008</v>
      </c>
      <c r="AG524" s="175"/>
      <c r="AH524" s="175">
        <v>10.385400000000001</v>
      </c>
    </row>
    <row r="525" spans="1:34" x14ac:dyDescent="0.3">
      <c r="A525" s="171" t="s">
        <v>358</v>
      </c>
      <c r="B525" s="171" t="s">
        <v>66</v>
      </c>
      <c r="C525" s="171">
        <v>118416</v>
      </c>
      <c r="D525" s="174">
        <v>44302</v>
      </c>
      <c r="E525" s="175">
        <v>28.920200000000001</v>
      </c>
      <c r="F525" s="175">
        <v>7.0690999999999997</v>
      </c>
      <c r="G525" s="175">
        <v>-4.2891000000000004</v>
      </c>
      <c r="H525" s="175">
        <v>-6.9862000000000002</v>
      </c>
      <c r="I525" s="175">
        <v>7.7487000000000004</v>
      </c>
      <c r="J525" s="175">
        <v>15.7395</v>
      </c>
      <c r="K525" s="175">
        <v>-2.8464</v>
      </c>
      <c r="L525" s="175">
        <v>1.1500999999999999</v>
      </c>
      <c r="M525" s="175">
        <v>1.8764000000000001</v>
      </c>
      <c r="N525" s="175">
        <v>8.4932999999999996</v>
      </c>
      <c r="O525" s="175">
        <v>10.132899999999999</v>
      </c>
      <c r="P525" s="175">
        <v>9.3469999999999995</v>
      </c>
      <c r="Q525" s="175">
        <v>9.4713999999999992</v>
      </c>
      <c r="R525" s="175">
        <v>11.1647</v>
      </c>
      <c r="S525" s="171" t="s">
        <v>2023</v>
      </c>
      <c r="T525" s="174">
        <v>44302</v>
      </c>
      <c r="U525" s="175">
        <v>3847.7537000000002</v>
      </c>
      <c r="V525" s="175">
        <v>-13.5212</v>
      </c>
      <c r="W525" s="175">
        <v>-37.631100000000004</v>
      </c>
      <c r="X525" s="175">
        <v>-14.154400000000001</v>
      </c>
      <c r="Y525" s="175">
        <v>5.57</v>
      </c>
      <c r="Z525" s="175">
        <v>17.7211</v>
      </c>
      <c r="AA525" s="175">
        <v>-0.12280000000000001</v>
      </c>
      <c r="AB525" s="175">
        <v>2.6629999999999998</v>
      </c>
      <c r="AC525" s="175">
        <v>3.2505000000000002</v>
      </c>
      <c r="AD525" s="175">
        <v>8.9678000000000004</v>
      </c>
      <c r="AE525" s="175">
        <v>9.0890000000000004</v>
      </c>
      <c r="AF525" s="175">
        <v>8.4783000000000008</v>
      </c>
      <c r="AG525" s="175"/>
      <c r="AH525" s="175">
        <v>10.385400000000001</v>
      </c>
    </row>
    <row r="526" spans="1:34" x14ac:dyDescent="0.3">
      <c r="A526" s="171" t="s">
        <v>358</v>
      </c>
      <c r="B526" s="171" t="s">
        <v>99</v>
      </c>
      <c r="C526" s="171">
        <v>111524</v>
      </c>
      <c r="D526" s="174">
        <v>44302</v>
      </c>
      <c r="E526" s="175">
        <v>26.983699999999999</v>
      </c>
      <c r="F526" s="175">
        <v>6.0880000000000001</v>
      </c>
      <c r="G526" s="175">
        <v>-5.1710000000000003</v>
      </c>
      <c r="H526" s="175">
        <v>-7.8529999999999998</v>
      </c>
      <c r="I526" s="175">
        <v>6.8005000000000004</v>
      </c>
      <c r="J526" s="175">
        <v>14.7476</v>
      </c>
      <c r="K526" s="175">
        <v>-3.8117999999999999</v>
      </c>
      <c r="L526" s="175">
        <v>0.23960000000000001</v>
      </c>
      <c r="M526" s="175">
        <v>0.99770000000000003</v>
      </c>
      <c r="N526" s="175">
        <v>7.5805999999999996</v>
      </c>
      <c r="O526" s="175">
        <v>9.2890999999999995</v>
      </c>
      <c r="P526" s="175">
        <v>8.4868000000000006</v>
      </c>
      <c r="Q526" s="175">
        <v>8.3477999999999994</v>
      </c>
      <c r="R526" s="175">
        <v>10.282299999999999</v>
      </c>
      <c r="S526" s="171" t="s">
        <v>2023</v>
      </c>
      <c r="T526" s="174">
        <v>44302</v>
      </c>
      <c r="U526" s="175">
        <v>3847.7537000000002</v>
      </c>
      <c r="V526" s="175">
        <v>-13.5212</v>
      </c>
      <c r="W526" s="175">
        <v>-37.631100000000004</v>
      </c>
      <c r="X526" s="175">
        <v>-14.154400000000001</v>
      </c>
      <c r="Y526" s="175">
        <v>5.57</v>
      </c>
      <c r="Z526" s="175">
        <v>17.7211</v>
      </c>
      <c r="AA526" s="175">
        <v>-0.12280000000000001</v>
      </c>
      <c r="AB526" s="175">
        <v>2.6629999999999998</v>
      </c>
      <c r="AC526" s="175">
        <v>3.2505000000000002</v>
      </c>
      <c r="AD526" s="175">
        <v>8.9678000000000004</v>
      </c>
      <c r="AE526" s="175">
        <v>9.0890000000000004</v>
      </c>
      <c r="AF526" s="175">
        <v>8.4783000000000008</v>
      </c>
      <c r="AG526" s="175"/>
      <c r="AH526" s="175">
        <v>10.385400000000001</v>
      </c>
    </row>
    <row r="527" spans="1:34" x14ac:dyDescent="0.3">
      <c r="A527" s="171" t="s">
        <v>358</v>
      </c>
      <c r="B527" s="171" t="s">
        <v>67</v>
      </c>
      <c r="C527" s="171">
        <v>122715</v>
      </c>
      <c r="D527" s="174">
        <v>44302</v>
      </c>
      <c r="E527" s="175">
        <v>17.624099999999999</v>
      </c>
      <c r="F527" s="175">
        <v>-17.388300000000001</v>
      </c>
      <c r="G527" s="175">
        <v>-17.569800000000001</v>
      </c>
      <c r="H527" s="175">
        <v>-8.0350000000000001</v>
      </c>
      <c r="I527" s="175">
        <v>7.0503</v>
      </c>
      <c r="J527" s="175">
        <v>16.138400000000001</v>
      </c>
      <c r="K527" s="175">
        <v>3.0823</v>
      </c>
      <c r="L527" s="175">
        <v>5.3830999999999998</v>
      </c>
      <c r="M527" s="175">
        <v>5.7956000000000003</v>
      </c>
      <c r="N527" s="175">
        <v>6.9865000000000004</v>
      </c>
      <c r="O527" s="175">
        <v>7.1763000000000003</v>
      </c>
      <c r="P527" s="175">
        <v>7.3605999999999998</v>
      </c>
      <c r="Q527" s="175">
        <v>7.5190999999999999</v>
      </c>
      <c r="R527" s="175">
        <v>7.4149000000000003</v>
      </c>
      <c r="S527" s="171" t="s">
        <v>2023</v>
      </c>
      <c r="T527" s="174">
        <v>44302</v>
      </c>
      <c r="U527" s="175">
        <v>3847.7537000000002</v>
      </c>
      <c r="V527" s="175">
        <v>-13.5212</v>
      </c>
      <c r="W527" s="175">
        <v>-37.631100000000004</v>
      </c>
      <c r="X527" s="175">
        <v>-14.154400000000001</v>
      </c>
      <c r="Y527" s="175">
        <v>5.57</v>
      </c>
      <c r="Z527" s="175">
        <v>17.7211</v>
      </c>
      <c r="AA527" s="175">
        <v>-0.12280000000000001</v>
      </c>
      <c r="AB527" s="175">
        <v>2.6629999999999998</v>
      </c>
      <c r="AC527" s="175">
        <v>3.2505000000000002</v>
      </c>
      <c r="AD527" s="175">
        <v>8.9678000000000004</v>
      </c>
      <c r="AE527" s="175">
        <v>9.0890000000000004</v>
      </c>
      <c r="AF527" s="175">
        <v>8.4783000000000008</v>
      </c>
      <c r="AG527" s="175"/>
      <c r="AH527" s="175">
        <v>10.385400000000001</v>
      </c>
    </row>
    <row r="528" spans="1:34" x14ac:dyDescent="0.3">
      <c r="A528" s="171" t="s">
        <v>358</v>
      </c>
      <c r="B528" s="171" t="s">
        <v>100</v>
      </c>
      <c r="C528" s="171">
        <v>122612</v>
      </c>
      <c r="D528" s="174">
        <v>44302</v>
      </c>
      <c r="E528" s="175">
        <v>16.882000000000001</v>
      </c>
      <c r="F528" s="175">
        <v>-17.720300000000002</v>
      </c>
      <c r="G528" s="175">
        <v>-17.856100000000001</v>
      </c>
      <c r="H528" s="175">
        <v>-8.3261000000000003</v>
      </c>
      <c r="I528" s="175">
        <v>6.7900999999999998</v>
      </c>
      <c r="J528" s="175">
        <v>15.8614</v>
      </c>
      <c r="K528" s="175">
        <v>2.6595</v>
      </c>
      <c r="L528" s="175">
        <v>4.9107000000000003</v>
      </c>
      <c r="M528" s="175">
        <v>5.2960000000000003</v>
      </c>
      <c r="N528" s="175">
        <v>6.4291</v>
      </c>
      <c r="O528" s="175">
        <v>6.5279999999999996</v>
      </c>
      <c r="P528" s="175">
        <v>6.7417999999999996</v>
      </c>
      <c r="Q528" s="175">
        <v>6.9290000000000003</v>
      </c>
      <c r="R528" s="175">
        <v>6.7881</v>
      </c>
      <c r="S528" s="171" t="s">
        <v>2023</v>
      </c>
      <c r="T528" s="174">
        <v>44302</v>
      </c>
      <c r="U528" s="175">
        <v>3847.7537000000002</v>
      </c>
      <c r="V528" s="175">
        <v>-13.5212</v>
      </c>
      <c r="W528" s="175">
        <v>-37.631100000000004</v>
      </c>
      <c r="X528" s="175">
        <v>-14.154400000000001</v>
      </c>
      <c r="Y528" s="175">
        <v>5.57</v>
      </c>
      <c r="Z528" s="175">
        <v>17.7211</v>
      </c>
      <c r="AA528" s="175">
        <v>-0.12280000000000001</v>
      </c>
      <c r="AB528" s="175">
        <v>2.6629999999999998</v>
      </c>
      <c r="AC528" s="175">
        <v>3.2505000000000002</v>
      </c>
      <c r="AD528" s="175">
        <v>8.9678000000000004</v>
      </c>
      <c r="AE528" s="175">
        <v>9.0890000000000004</v>
      </c>
      <c r="AF528" s="175">
        <v>8.4783000000000008</v>
      </c>
      <c r="AG528" s="175"/>
      <c r="AH528" s="175">
        <v>10.385400000000001</v>
      </c>
    </row>
    <row r="529" spans="1:34" x14ac:dyDescent="0.3">
      <c r="A529" s="171" t="s">
        <v>358</v>
      </c>
      <c r="B529" s="171" t="s">
        <v>68</v>
      </c>
      <c r="C529" s="171">
        <v>145589</v>
      </c>
      <c r="D529" s="174">
        <v>44302</v>
      </c>
      <c r="E529" s="175">
        <v>1199.4666</v>
      </c>
      <c r="F529" s="175">
        <v>24.436599999999999</v>
      </c>
      <c r="G529" s="175">
        <v>5.4532999999999996</v>
      </c>
      <c r="H529" s="175">
        <v>5.0179999999999998</v>
      </c>
      <c r="I529" s="175">
        <v>7.3639999999999999</v>
      </c>
      <c r="J529" s="175">
        <v>12.6357</v>
      </c>
      <c r="K529" s="175">
        <v>2.6749000000000001</v>
      </c>
      <c r="L529" s="175">
        <v>5.3262999999999998</v>
      </c>
      <c r="M529" s="175">
        <v>4.4668000000000001</v>
      </c>
      <c r="N529" s="175">
        <v>6.7218999999999998</v>
      </c>
      <c r="O529" s="175"/>
      <c r="P529" s="175"/>
      <c r="Q529" s="175">
        <v>7.9863</v>
      </c>
      <c r="R529" s="175">
        <v>7.6395</v>
      </c>
      <c r="S529" s="171" t="s">
        <v>2023</v>
      </c>
      <c r="T529" s="174">
        <v>44302</v>
      </c>
      <c r="U529" s="175">
        <v>3847.7537000000002</v>
      </c>
      <c r="V529" s="175">
        <v>-13.5212</v>
      </c>
      <c r="W529" s="175">
        <v>-37.631100000000004</v>
      </c>
      <c r="X529" s="175">
        <v>-14.154400000000001</v>
      </c>
      <c r="Y529" s="175">
        <v>5.57</v>
      </c>
      <c r="Z529" s="175">
        <v>17.7211</v>
      </c>
      <c r="AA529" s="175">
        <v>-0.12280000000000001</v>
      </c>
      <c r="AB529" s="175">
        <v>2.6629999999999998</v>
      </c>
      <c r="AC529" s="175">
        <v>3.2505000000000002</v>
      </c>
      <c r="AD529" s="175">
        <v>8.9678000000000004</v>
      </c>
      <c r="AE529" s="175">
        <v>9.0890000000000004</v>
      </c>
      <c r="AF529" s="175">
        <v>8.4783000000000008</v>
      </c>
      <c r="AG529" s="175"/>
      <c r="AH529" s="175">
        <v>10.385400000000001</v>
      </c>
    </row>
    <row r="530" spans="1:34" x14ac:dyDescent="0.3">
      <c r="A530" s="171" t="s">
        <v>358</v>
      </c>
      <c r="B530" s="171" t="s">
        <v>101</v>
      </c>
      <c r="C530" s="171">
        <v>145590</v>
      </c>
      <c r="D530" s="174">
        <v>44302</v>
      </c>
      <c r="E530" s="175">
        <v>1184.8811000000001</v>
      </c>
      <c r="F530" s="175">
        <v>23.605599999999999</v>
      </c>
      <c r="G530" s="175">
        <v>4.8605</v>
      </c>
      <c r="H530" s="175">
        <v>4.4591000000000003</v>
      </c>
      <c r="I530" s="175">
        <v>6.8288000000000002</v>
      </c>
      <c r="J530" s="175">
        <v>12.106</v>
      </c>
      <c r="K530" s="175">
        <v>2.1545000000000001</v>
      </c>
      <c r="L530" s="175">
        <v>4.7971000000000004</v>
      </c>
      <c r="M530" s="175">
        <v>3.9312999999999998</v>
      </c>
      <c r="N530" s="175">
        <v>6.1680999999999999</v>
      </c>
      <c r="O530" s="175"/>
      <c r="P530" s="175"/>
      <c r="Q530" s="175">
        <v>7.4297000000000004</v>
      </c>
      <c r="R530" s="175">
        <v>7.0860000000000003</v>
      </c>
      <c r="S530" s="171" t="s">
        <v>2023</v>
      </c>
      <c r="T530" s="174">
        <v>44302</v>
      </c>
      <c r="U530" s="175">
        <v>3847.7537000000002</v>
      </c>
      <c r="V530" s="175">
        <v>-13.5212</v>
      </c>
      <c r="W530" s="175">
        <v>-37.631100000000004</v>
      </c>
      <c r="X530" s="175">
        <v>-14.154400000000001</v>
      </c>
      <c r="Y530" s="175">
        <v>5.57</v>
      </c>
      <c r="Z530" s="175">
        <v>17.7211</v>
      </c>
      <c r="AA530" s="175">
        <v>-0.12280000000000001</v>
      </c>
      <c r="AB530" s="175">
        <v>2.6629999999999998</v>
      </c>
      <c r="AC530" s="175">
        <v>3.2505000000000002</v>
      </c>
      <c r="AD530" s="175">
        <v>8.9678000000000004</v>
      </c>
      <c r="AE530" s="175">
        <v>9.0890000000000004</v>
      </c>
      <c r="AF530" s="175">
        <v>8.4783000000000008</v>
      </c>
      <c r="AG530" s="175"/>
      <c r="AH530" s="175">
        <v>10.385400000000001</v>
      </c>
    </row>
    <row r="531" spans="1:34" x14ac:dyDescent="0.3">
      <c r="A531" s="171" t="s">
        <v>358</v>
      </c>
      <c r="B531" s="171" t="s">
        <v>69</v>
      </c>
      <c r="C531" s="171">
        <v>120435</v>
      </c>
      <c r="D531" s="174">
        <v>44302</v>
      </c>
      <c r="E531" s="175">
        <v>33.878900000000002</v>
      </c>
      <c r="F531" s="175">
        <v>19.726500000000001</v>
      </c>
      <c r="G531" s="175">
        <v>0.45789999999999997</v>
      </c>
      <c r="H531" s="175">
        <v>1.2161999999999999</v>
      </c>
      <c r="I531" s="175">
        <v>6.7602000000000002</v>
      </c>
      <c r="J531" s="175">
        <v>10.763400000000001</v>
      </c>
      <c r="K531" s="175">
        <v>2.31</v>
      </c>
      <c r="L531" s="175">
        <v>3.5097</v>
      </c>
      <c r="M531" s="175">
        <v>3.5421</v>
      </c>
      <c r="N531" s="175">
        <v>7.5438999999999998</v>
      </c>
      <c r="O531" s="175">
        <v>6.9619</v>
      </c>
      <c r="P531" s="175">
        <v>7.5389999999999997</v>
      </c>
      <c r="Q531" s="175">
        <v>8.1879000000000008</v>
      </c>
      <c r="R531" s="175">
        <v>6.4995000000000003</v>
      </c>
      <c r="S531" s="171" t="s">
        <v>2023</v>
      </c>
      <c r="T531" s="174">
        <v>44302</v>
      </c>
      <c r="U531" s="175">
        <v>3847.7537000000002</v>
      </c>
      <c r="V531" s="175">
        <v>-13.5212</v>
      </c>
      <c r="W531" s="175">
        <v>-37.631100000000004</v>
      </c>
      <c r="X531" s="175">
        <v>-14.154400000000001</v>
      </c>
      <c r="Y531" s="175">
        <v>5.57</v>
      </c>
      <c r="Z531" s="175">
        <v>17.7211</v>
      </c>
      <c r="AA531" s="175">
        <v>-0.12280000000000001</v>
      </c>
      <c r="AB531" s="175">
        <v>2.6629999999999998</v>
      </c>
      <c r="AC531" s="175">
        <v>3.2505000000000002</v>
      </c>
      <c r="AD531" s="175">
        <v>8.9678000000000004</v>
      </c>
      <c r="AE531" s="175">
        <v>9.0890000000000004</v>
      </c>
      <c r="AF531" s="175">
        <v>8.4783000000000008</v>
      </c>
      <c r="AG531" s="175"/>
      <c r="AH531" s="175">
        <v>10.385400000000001</v>
      </c>
    </row>
    <row r="532" spans="1:34" x14ac:dyDescent="0.3">
      <c r="A532" s="171" t="s">
        <v>358</v>
      </c>
      <c r="B532" s="171" t="s">
        <v>102</v>
      </c>
      <c r="C532" s="171">
        <v>101806</v>
      </c>
      <c r="D532" s="174">
        <v>44302</v>
      </c>
      <c r="E532" s="175">
        <v>32.362400000000001</v>
      </c>
      <c r="F532" s="175">
        <v>18.957799999999999</v>
      </c>
      <c r="G532" s="175">
        <v>-0.28199999999999997</v>
      </c>
      <c r="H532" s="175">
        <v>0.4834</v>
      </c>
      <c r="I532" s="175">
        <v>6.0288000000000004</v>
      </c>
      <c r="J532" s="175">
        <v>10.028</v>
      </c>
      <c r="K532" s="175">
        <v>1.5751999999999999</v>
      </c>
      <c r="L532" s="175">
        <v>2.7681</v>
      </c>
      <c r="M532" s="175">
        <v>2.7942999999999998</v>
      </c>
      <c r="N532" s="175">
        <v>6.7614999999999998</v>
      </c>
      <c r="O532" s="175">
        <v>6.3331</v>
      </c>
      <c r="P532" s="175">
        <v>6.9040999999999997</v>
      </c>
      <c r="Q532" s="175">
        <v>6.8117000000000001</v>
      </c>
      <c r="R532" s="175">
        <v>5.8261000000000003</v>
      </c>
      <c r="S532" s="171" t="s">
        <v>2023</v>
      </c>
      <c r="T532" s="174">
        <v>44302</v>
      </c>
      <c r="U532" s="175">
        <v>3847.7537000000002</v>
      </c>
      <c r="V532" s="175">
        <v>-13.5212</v>
      </c>
      <c r="W532" s="175">
        <v>-37.631100000000004</v>
      </c>
      <c r="X532" s="175">
        <v>-14.154400000000001</v>
      </c>
      <c r="Y532" s="175">
        <v>5.57</v>
      </c>
      <c r="Z532" s="175">
        <v>17.7211</v>
      </c>
      <c r="AA532" s="175">
        <v>-0.12280000000000001</v>
      </c>
      <c r="AB532" s="175">
        <v>2.6629999999999998</v>
      </c>
      <c r="AC532" s="175">
        <v>3.2505000000000002</v>
      </c>
      <c r="AD532" s="175">
        <v>8.9678000000000004</v>
      </c>
      <c r="AE532" s="175">
        <v>9.0890000000000004</v>
      </c>
      <c r="AF532" s="175">
        <v>8.4783000000000008</v>
      </c>
      <c r="AG532" s="175"/>
      <c r="AH532" s="175">
        <v>10.385400000000001</v>
      </c>
    </row>
    <row r="533" spans="1:34" x14ac:dyDescent="0.3">
      <c r="A533" s="171" t="s">
        <v>358</v>
      </c>
      <c r="B533" s="171" t="s">
        <v>70</v>
      </c>
      <c r="C533" s="171">
        <v>119755</v>
      </c>
      <c r="D533" s="174">
        <v>44302</v>
      </c>
      <c r="E533" s="175">
        <v>30.5883</v>
      </c>
      <c r="F533" s="175">
        <v>-15.386699999999999</v>
      </c>
      <c r="G533" s="175">
        <v>-18.190799999999999</v>
      </c>
      <c r="H533" s="175">
        <v>-10.072100000000001</v>
      </c>
      <c r="I533" s="175">
        <v>5.0751999999999997</v>
      </c>
      <c r="J533" s="175">
        <v>17.279</v>
      </c>
      <c r="K533" s="175">
        <v>-1.8391</v>
      </c>
      <c r="L533" s="175">
        <v>3.1722000000000001</v>
      </c>
      <c r="M533" s="175">
        <v>3.8573</v>
      </c>
      <c r="N533" s="175">
        <v>9.9293999999999993</v>
      </c>
      <c r="O533" s="175">
        <v>9.8542000000000005</v>
      </c>
      <c r="P533" s="175">
        <v>9.4884000000000004</v>
      </c>
      <c r="Q533" s="175">
        <v>9.6999999999999993</v>
      </c>
      <c r="R533" s="175">
        <v>10.2424</v>
      </c>
      <c r="S533" s="171" t="s">
        <v>2024</v>
      </c>
      <c r="T533" s="174">
        <v>44302</v>
      </c>
      <c r="U533" s="175">
        <v>6112.7897999999996</v>
      </c>
      <c r="V533" s="175">
        <v>-17.368200000000002</v>
      </c>
      <c r="W533" s="175">
        <v>3.4828999999999999</v>
      </c>
      <c r="X533" s="175">
        <v>2.6231</v>
      </c>
      <c r="Y533" s="175">
        <v>3.9361000000000002</v>
      </c>
      <c r="Z533" s="175">
        <v>4.0121000000000002</v>
      </c>
      <c r="AA533" s="175">
        <v>4.1891999999999996</v>
      </c>
      <c r="AB533" s="175">
        <v>3.5768</v>
      </c>
      <c r="AC533" s="175">
        <v>3.4933000000000001</v>
      </c>
      <c r="AD533" s="175">
        <v>4.4021999999999997</v>
      </c>
      <c r="AE533" s="175">
        <v>6.4550999999999998</v>
      </c>
      <c r="AF533" s="175">
        <v>6.4467999999999996</v>
      </c>
      <c r="AG533" s="175"/>
      <c r="AH533" s="175">
        <v>6.0243000000000002</v>
      </c>
    </row>
    <row r="534" spans="1:34" x14ac:dyDescent="0.3">
      <c r="A534" s="171" t="s">
        <v>358</v>
      </c>
      <c r="B534" s="171" t="s">
        <v>103</v>
      </c>
      <c r="C534" s="171">
        <v>108511</v>
      </c>
      <c r="D534" s="174">
        <v>44302</v>
      </c>
      <c r="E534" s="175">
        <v>29.0488</v>
      </c>
      <c r="F534" s="175">
        <v>-16.201699999999999</v>
      </c>
      <c r="G534" s="175">
        <v>-18.933900000000001</v>
      </c>
      <c r="H534" s="175">
        <v>-10.801500000000001</v>
      </c>
      <c r="I534" s="175">
        <v>4.3432000000000004</v>
      </c>
      <c r="J534" s="175">
        <v>16.5352</v>
      </c>
      <c r="K534" s="175">
        <v>-2.5682999999999998</v>
      </c>
      <c r="L534" s="175">
        <v>2.4422999999999999</v>
      </c>
      <c r="M534" s="175">
        <v>3.1335000000000002</v>
      </c>
      <c r="N534" s="175">
        <v>9.1755999999999993</v>
      </c>
      <c r="O534" s="175">
        <v>9.1440000000000001</v>
      </c>
      <c r="P534" s="175">
        <v>8.8157999999999994</v>
      </c>
      <c r="Q534" s="175">
        <v>8.6206999999999994</v>
      </c>
      <c r="R534" s="175">
        <v>9.5020000000000007</v>
      </c>
      <c r="S534" s="171" t="s">
        <v>2024</v>
      </c>
      <c r="T534" s="174">
        <v>44302</v>
      </c>
      <c r="U534" s="175">
        <v>6112.7897999999996</v>
      </c>
      <c r="V534" s="175">
        <v>-17.368200000000002</v>
      </c>
      <c r="W534" s="175">
        <v>3.4828999999999999</v>
      </c>
      <c r="X534" s="175">
        <v>2.6231</v>
      </c>
      <c r="Y534" s="175">
        <v>3.9361000000000002</v>
      </c>
      <c r="Z534" s="175">
        <v>4.0121000000000002</v>
      </c>
      <c r="AA534" s="175">
        <v>4.1891999999999996</v>
      </c>
      <c r="AB534" s="175">
        <v>3.5768</v>
      </c>
      <c r="AC534" s="175">
        <v>3.4933000000000001</v>
      </c>
      <c r="AD534" s="175">
        <v>4.4021999999999997</v>
      </c>
      <c r="AE534" s="175">
        <v>6.4550999999999998</v>
      </c>
      <c r="AF534" s="175">
        <v>6.4467999999999996</v>
      </c>
      <c r="AG534" s="175"/>
      <c r="AH534" s="175">
        <v>6.0243000000000002</v>
      </c>
    </row>
    <row r="535" spans="1:34" x14ac:dyDescent="0.3">
      <c r="A535" s="171" t="s">
        <v>358</v>
      </c>
      <c r="B535" s="171" t="s">
        <v>71</v>
      </c>
      <c r="C535" s="171">
        <v>119428</v>
      </c>
      <c r="D535" s="174">
        <v>44302</v>
      </c>
      <c r="E535" s="175">
        <v>24.576799999999999</v>
      </c>
      <c r="F535" s="175">
        <v>-29.975200000000001</v>
      </c>
      <c r="G535" s="175">
        <v>-15.4194</v>
      </c>
      <c r="H535" s="175">
        <v>-7.3940000000000001</v>
      </c>
      <c r="I535" s="175">
        <v>4.9394999999999998</v>
      </c>
      <c r="J535" s="175">
        <v>13.505000000000001</v>
      </c>
      <c r="K535" s="175">
        <v>-3.387</v>
      </c>
      <c r="L535" s="175">
        <v>0.48010000000000003</v>
      </c>
      <c r="M535" s="175">
        <v>1.6912</v>
      </c>
      <c r="N535" s="175">
        <v>7.3522999999999996</v>
      </c>
      <c r="O535" s="175">
        <v>8.4773999999999994</v>
      </c>
      <c r="P535" s="175">
        <v>8.4588000000000001</v>
      </c>
      <c r="Q535" s="175">
        <v>8.9555000000000007</v>
      </c>
      <c r="R535" s="175">
        <v>8.9388000000000005</v>
      </c>
      <c r="S535" s="171" t="s">
        <v>2026</v>
      </c>
      <c r="T535" s="174">
        <v>44302</v>
      </c>
      <c r="U535" s="175">
        <v>4048.4108999999999</v>
      </c>
      <c r="V535" s="175">
        <v>66.121200000000002</v>
      </c>
      <c r="W535" s="175">
        <v>-60.410600000000002</v>
      </c>
      <c r="X535" s="175">
        <v>-16.700299999999999</v>
      </c>
      <c r="Y535" s="175">
        <v>19.863700000000001</v>
      </c>
      <c r="Z535" s="175">
        <v>13.969099999999999</v>
      </c>
      <c r="AA535" s="175">
        <v>1.3734999999999999</v>
      </c>
      <c r="AB535" s="175">
        <v>3.0106000000000002</v>
      </c>
      <c r="AC535" s="175">
        <v>2.3624999999999998</v>
      </c>
      <c r="AD535" s="175">
        <v>6.4058000000000002</v>
      </c>
      <c r="AE535" s="175">
        <v>8.6381999999999994</v>
      </c>
      <c r="AF535" s="175">
        <v>7.2378</v>
      </c>
      <c r="AG535" s="175"/>
      <c r="AH535" s="175">
        <v>9.3963999999999999</v>
      </c>
    </row>
    <row r="536" spans="1:34" x14ac:dyDescent="0.3">
      <c r="A536" s="171" t="s">
        <v>358</v>
      </c>
      <c r="B536" s="171" t="s">
        <v>104</v>
      </c>
      <c r="C536" s="171">
        <v>118053</v>
      </c>
      <c r="D536" s="174">
        <v>44302</v>
      </c>
      <c r="E536" s="175">
        <v>23.277699999999999</v>
      </c>
      <c r="F536" s="175">
        <v>-30.550899999999999</v>
      </c>
      <c r="G536" s="175">
        <v>-16.083100000000002</v>
      </c>
      <c r="H536" s="175">
        <v>-8.0962999999999994</v>
      </c>
      <c r="I536" s="175">
        <v>4.2317</v>
      </c>
      <c r="J536" s="175">
        <v>12.7826</v>
      </c>
      <c r="K536" s="175">
        <v>-4.0983000000000001</v>
      </c>
      <c r="L536" s="175">
        <v>-0.2203</v>
      </c>
      <c r="M536" s="175">
        <v>0.998</v>
      </c>
      <c r="N536" s="175">
        <v>6.6249000000000002</v>
      </c>
      <c r="O536" s="175">
        <v>7.6878000000000002</v>
      </c>
      <c r="P536" s="175">
        <v>7.6106999999999996</v>
      </c>
      <c r="Q536" s="175">
        <v>5.9417</v>
      </c>
      <c r="R536" s="175">
        <v>8.1990999999999996</v>
      </c>
      <c r="S536" s="171" t="s">
        <v>2026</v>
      </c>
      <c r="T536" s="174">
        <v>44302</v>
      </c>
      <c r="U536" s="175">
        <v>4048.4108999999999</v>
      </c>
      <c r="V536" s="175">
        <v>66.121200000000002</v>
      </c>
      <c r="W536" s="175">
        <v>-60.410600000000002</v>
      </c>
      <c r="X536" s="175">
        <v>-16.700299999999999</v>
      </c>
      <c r="Y536" s="175">
        <v>19.863700000000001</v>
      </c>
      <c r="Z536" s="175">
        <v>13.969099999999999</v>
      </c>
      <c r="AA536" s="175">
        <v>1.3734999999999999</v>
      </c>
      <c r="AB536" s="175">
        <v>3.0106000000000002</v>
      </c>
      <c r="AC536" s="175">
        <v>2.3624999999999998</v>
      </c>
      <c r="AD536" s="175">
        <v>6.4058000000000002</v>
      </c>
      <c r="AE536" s="175">
        <v>8.6381999999999994</v>
      </c>
      <c r="AF536" s="175">
        <v>7.2378</v>
      </c>
      <c r="AG536" s="175"/>
      <c r="AH536" s="175">
        <v>9.3963999999999999</v>
      </c>
    </row>
    <row r="537" spans="1:34" x14ac:dyDescent="0.3">
      <c r="A537" s="171" t="s">
        <v>358</v>
      </c>
      <c r="B537" s="171" t="s">
        <v>72</v>
      </c>
      <c r="C537" s="171">
        <v>140769</v>
      </c>
      <c r="D537" s="174">
        <v>44302</v>
      </c>
      <c r="E537" s="175">
        <v>13.858000000000001</v>
      </c>
      <c r="F537" s="175">
        <v>18.973600000000001</v>
      </c>
      <c r="G537" s="175">
        <v>-3.6859000000000002</v>
      </c>
      <c r="H537" s="175">
        <v>-2.8205</v>
      </c>
      <c r="I537" s="175">
        <v>5.4783999999999997</v>
      </c>
      <c r="J537" s="175">
        <v>8.6615000000000002</v>
      </c>
      <c r="K537" s="175">
        <v>1.9311</v>
      </c>
      <c r="L537" s="175">
        <v>2.8489</v>
      </c>
      <c r="M537" s="175">
        <v>2.5301</v>
      </c>
      <c r="N537" s="175">
        <v>7.0761000000000003</v>
      </c>
      <c r="O537" s="175">
        <v>9.5244999999999997</v>
      </c>
      <c r="P537" s="175"/>
      <c r="Q537" s="175">
        <v>8.3558000000000003</v>
      </c>
      <c r="R537" s="175">
        <v>10.4819</v>
      </c>
      <c r="S537" s="171" t="s">
        <v>2023</v>
      </c>
      <c r="T537" s="174">
        <v>44302</v>
      </c>
      <c r="U537" s="175">
        <v>3847.7537000000002</v>
      </c>
      <c r="V537" s="175">
        <v>-13.5212</v>
      </c>
      <c r="W537" s="175">
        <v>-37.631100000000004</v>
      </c>
      <c r="X537" s="175">
        <v>-14.154400000000001</v>
      </c>
      <c r="Y537" s="175">
        <v>5.57</v>
      </c>
      <c r="Z537" s="175">
        <v>17.7211</v>
      </c>
      <c r="AA537" s="175">
        <v>-0.12280000000000001</v>
      </c>
      <c r="AB537" s="175">
        <v>2.6629999999999998</v>
      </c>
      <c r="AC537" s="175">
        <v>3.2505000000000002</v>
      </c>
      <c r="AD537" s="175">
        <v>8.9678000000000004</v>
      </c>
      <c r="AE537" s="175">
        <v>9.0890000000000004</v>
      </c>
      <c r="AF537" s="175">
        <v>8.4783000000000008</v>
      </c>
      <c r="AG537" s="175"/>
      <c r="AH537" s="175">
        <v>10.385400000000001</v>
      </c>
    </row>
    <row r="538" spans="1:34" x14ac:dyDescent="0.3">
      <c r="A538" s="171" t="s">
        <v>358</v>
      </c>
      <c r="B538" s="171" t="s">
        <v>105</v>
      </c>
      <c r="C538" s="171">
        <v>140771</v>
      </c>
      <c r="D538" s="174">
        <v>44302</v>
      </c>
      <c r="E538" s="175">
        <v>13.177899999999999</v>
      </c>
      <c r="F538" s="175">
        <v>18.012499999999999</v>
      </c>
      <c r="G538" s="175">
        <v>-4.6369999999999996</v>
      </c>
      <c r="H538" s="175">
        <v>-3.7563</v>
      </c>
      <c r="I538" s="175">
        <v>4.5446</v>
      </c>
      <c r="J538" s="175">
        <v>7.6710000000000003</v>
      </c>
      <c r="K538" s="175">
        <v>0.96109999999999995</v>
      </c>
      <c r="L538" s="175">
        <v>1.8833</v>
      </c>
      <c r="M538" s="175">
        <v>1.5792999999999999</v>
      </c>
      <c r="N538" s="175">
        <v>6.08</v>
      </c>
      <c r="O538" s="175">
        <v>8.2637999999999998</v>
      </c>
      <c r="P538" s="175"/>
      <c r="Q538" s="175">
        <v>7.0229999999999997</v>
      </c>
      <c r="R538" s="175">
        <v>9.3603000000000005</v>
      </c>
      <c r="S538" s="171" t="s">
        <v>2023</v>
      </c>
      <c r="T538" s="174">
        <v>44302</v>
      </c>
      <c r="U538" s="175">
        <v>3847.7537000000002</v>
      </c>
      <c r="V538" s="175">
        <v>-13.5212</v>
      </c>
      <c r="W538" s="175">
        <v>-37.631100000000004</v>
      </c>
      <c r="X538" s="175">
        <v>-14.154400000000001</v>
      </c>
      <c r="Y538" s="175">
        <v>5.57</v>
      </c>
      <c r="Z538" s="175">
        <v>17.7211</v>
      </c>
      <c r="AA538" s="175">
        <v>-0.12280000000000001</v>
      </c>
      <c r="AB538" s="175">
        <v>2.6629999999999998</v>
      </c>
      <c r="AC538" s="175">
        <v>3.2505000000000002</v>
      </c>
      <c r="AD538" s="175">
        <v>8.9678000000000004</v>
      </c>
      <c r="AE538" s="175">
        <v>9.0890000000000004</v>
      </c>
      <c r="AF538" s="175">
        <v>8.4783000000000008</v>
      </c>
      <c r="AG538" s="175"/>
      <c r="AH538" s="175">
        <v>10.385400000000001</v>
      </c>
    </row>
    <row r="539" spans="1:34" x14ac:dyDescent="0.3">
      <c r="A539" s="171" t="s">
        <v>358</v>
      </c>
      <c r="B539" s="171" t="s">
        <v>106</v>
      </c>
      <c r="C539" s="171">
        <v>102849</v>
      </c>
      <c r="D539" s="174">
        <v>44302</v>
      </c>
      <c r="E539" s="175">
        <v>28.959499999999998</v>
      </c>
      <c r="F539" s="175">
        <v>-62.784799999999997</v>
      </c>
      <c r="G539" s="175">
        <v>-23.884599999999999</v>
      </c>
      <c r="H539" s="175">
        <v>-23.695</v>
      </c>
      <c r="I539" s="175">
        <v>14.2121</v>
      </c>
      <c r="J539" s="175">
        <v>26.710899999999999</v>
      </c>
      <c r="K539" s="175">
        <v>-1.5439000000000001</v>
      </c>
      <c r="L539" s="175">
        <v>2.8786999999999998</v>
      </c>
      <c r="M539" s="175">
        <v>2.3551000000000002</v>
      </c>
      <c r="N539" s="175">
        <v>7.5461999999999998</v>
      </c>
      <c r="O539" s="175">
        <v>7.6548999999999996</v>
      </c>
      <c r="P539" s="175">
        <v>7.3715999999999999</v>
      </c>
      <c r="Q539" s="175">
        <v>6.6868999999999996</v>
      </c>
      <c r="R539" s="175">
        <v>8.7931000000000008</v>
      </c>
      <c r="S539" s="171" t="s">
        <v>2026</v>
      </c>
      <c r="T539" s="174">
        <v>44302</v>
      </c>
      <c r="U539" s="175">
        <v>4048.4108999999999</v>
      </c>
      <c r="V539" s="175">
        <v>66.121200000000002</v>
      </c>
      <c r="W539" s="175">
        <v>-60.410600000000002</v>
      </c>
      <c r="X539" s="175">
        <v>-16.700299999999999</v>
      </c>
      <c r="Y539" s="175">
        <v>19.863700000000001</v>
      </c>
      <c r="Z539" s="175">
        <v>13.969099999999999</v>
      </c>
      <c r="AA539" s="175">
        <v>1.3734999999999999</v>
      </c>
      <c r="AB539" s="175">
        <v>3.0106000000000002</v>
      </c>
      <c r="AC539" s="175">
        <v>2.3624999999999998</v>
      </c>
      <c r="AD539" s="175">
        <v>6.4058000000000002</v>
      </c>
      <c r="AE539" s="175">
        <v>8.6381999999999994</v>
      </c>
      <c r="AF539" s="175">
        <v>7.2378</v>
      </c>
      <c r="AG539" s="175"/>
      <c r="AH539" s="175">
        <v>9.3963999999999999</v>
      </c>
    </row>
    <row r="540" spans="1:34" x14ac:dyDescent="0.3">
      <c r="A540" s="171" t="s">
        <v>358</v>
      </c>
      <c r="B540" s="171" t="s">
        <v>73</v>
      </c>
      <c r="C540" s="171">
        <v>118747</v>
      </c>
      <c r="D540" s="174">
        <v>44302</v>
      </c>
      <c r="E540" s="175">
        <v>30.5472</v>
      </c>
      <c r="F540" s="175">
        <v>-62.504100000000001</v>
      </c>
      <c r="G540" s="175">
        <v>-23.508099999999999</v>
      </c>
      <c r="H540" s="175">
        <v>-23.297899999999998</v>
      </c>
      <c r="I540" s="175">
        <v>14.6182</v>
      </c>
      <c r="J540" s="175">
        <v>27.1295</v>
      </c>
      <c r="K540" s="175">
        <v>-1.1234</v>
      </c>
      <c r="L540" s="175">
        <v>3.3182</v>
      </c>
      <c r="M540" s="175">
        <v>2.7988</v>
      </c>
      <c r="N540" s="175">
        <v>8.0219000000000005</v>
      </c>
      <c r="O540" s="175">
        <v>8.3184000000000005</v>
      </c>
      <c r="P540" s="175">
        <v>8.0487000000000002</v>
      </c>
      <c r="Q540" s="175">
        <v>8.6166999999999998</v>
      </c>
      <c r="R540" s="175">
        <v>9.4109999999999996</v>
      </c>
      <c r="S540" s="171" t="s">
        <v>2026</v>
      </c>
      <c r="T540" s="174">
        <v>44302</v>
      </c>
      <c r="U540" s="175">
        <v>4048.4108999999999</v>
      </c>
      <c r="V540" s="175">
        <v>66.121200000000002</v>
      </c>
      <c r="W540" s="175">
        <v>-60.410600000000002</v>
      </c>
      <c r="X540" s="175">
        <v>-16.700299999999999</v>
      </c>
      <c r="Y540" s="175">
        <v>19.863700000000001</v>
      </c>
      <c r="Z540" s="175">
        <v>13.969099999999999</v>
      </c>
      <c r="AA540" s="175">
        <v>1.3734999999999999</v>
      </c>
      <c r="AB540" s="175">
        <v>3.0106000000000002</v>
      </c>
      <c r="AC540" s="175">
        <v>2.3624999999999998</v>
      </c>
      <c r="AD540" s="175">
        <v>6.4058000000000002</v>
      </c>
      <c r="AE540" s="175">
        <v>8.6381999999999994</v>
      </c>
      <c r="AF540" s="175">
        <v>7.2378</v>
      </c>
      <c r="AG540" s="175"/>
      <c r="AH540" s="175">
        <v>9.3963999999999999</v>
      </c>
    </row>
    <row r="541" spans="1:34" x14ac:dyDescent="0.3">
      <c r="A541" s="171" t="s">
        <v>358</v>
      </c>
      <c r="B541" s="171" t="s">
        <v>107</v>
      </c>
      <c r="C541" s="171">
        <v>116485</v>
      </c>
      <c r="D541" s="174">
        <v>44302</v>
      </c>
      <c r="E541" s="175">
        <v>2085.4193</v>
      </c>
      <c r="F541" s="175">
        <v>-13.2883</v>
      </c>
      <c r="G541" s="175">
        <v>-8.2484999999999999</v>
      </c>
      <c r="H541" s="175">
        <v>-2.0870000000000002</v>
      </c>
      <c r="I541" s="175">
        <v>11.384399999999999</v>
      </c>
      <c r="J541" s="175">
        <v>13.8476</v>
      </c>
      <c r="K541" s="175">
        <v>0.29949999999999999</v>
      </c>
      <c r="L541" s="175">
        <v>2.1707000000000001</v>
      </c>
      <c r="M541" s="175">
        <v>2.5571000000000002</v>
      </c>
      <c r="N541" s="175">
        <v>7.3078000000000003</v>
      </c>
      <c r="O541" s="175">
        <v>8.2289999999999992</v>
      </c>
      <c r="P541" s="175">
        <v>8.1554000000000002</v>
      </c>
      <c r="Q541" s="175">
        <v>8.2552000000000003</v>
      </c>
      <c r="R541" s="175">
        <v>8.4991000000000003</v>
      </c>
      <c r="S541" s="171" t="s">
        <v>2023</v>
      </c>
      <c r="T541" s="174">
        <v>44302</v>
      </c>
      <c r="U541" s="175">
        <v>3847.7537000000002</v>
      </c>
      <c r="V541" s="175">
        <v>-13.5212</v>
      </c>
      <c r="W541" s="175">
        <v>-37.631100000000004</v>
      </c>
      <c r="X541" s="175">
        <v>-14.154400000000001</v>
      </c>
      <c r="Y541" s="175">
        <v>5.57</v>
      </c>
      <c r="Z541" s="175">
        <v>17.7211</v>
      </c>
      <c r="AA541" s="175">
        <v>-0.12280000000000001</v>
      </c>
      <c r="AB541" s="175">
        <v>2.6629999999999998</v>
      </c>
      <c r="AC541" s="175">
        <v>3.2505000000000002</v>
      </c>
      <c r="AD541" s="175">
        <v>8.9678000000000004</v>
      </c>
      <c r="AE541" s="175">
        <v>9.0890000000000004</v>
      </c>
      <c r="AF541" s="175">
        <v>8.4783000000000008</v>
      </c>
      <c r="AG541" s="175"/>
      <c r="AH541" s="175">
        <v>10.385400000000001</v>
      </c>
    </row>
    <row r="542" spans="1:34" x14ac:dyDescent="0.3">
      <c r="A542" s="171" t="s">
        <v>358</v>
      </c>
      <c r="B542" s="171" t="s">
        <v>74</v>
      </c>
      <c r="C542" s="171">
        <v>120084</v>
      </c>
      <c r="D542" s="174">
        <v>44302</v>
      </c>
      <c r="E542" s="175">
        <v>2247.7505999999998</v>
      </c>
      <c r="F542" s="175">
        <v>-12.077400000000001</v>
      </c>
      <c r="G542" s="175">
        <v>-7.0392000000000001</v>
      </c>
      <c r="H542" s="175">
        <v>-0.877</v>
      </c>
      <c r="I542" s="175">
        <v>12.6007</v>
      </c>
      <c r="J542" s="175">
        <v>15.072699999999999</v>
      </c>
      <c r="K542" s="175">
        <v>1.5142</v>
      </c>
      <c r="L542" s="175">
        <v>3.3128000000000002</v>
      </c>
      <c r="M542" s="175">
        <v>3.6267</v>
      </c>
      <c r="N542" s="175">
        <v>8.4046000000000003</v>
      </c>
      <c r="O542" s="175">
        <v>9.1577999999999999</v>
      </c>
      <c r="P542" s="175">
        <v>9.2553000000000001</v>
      </c>
      <c r="Q542" s="175">
        <v>9.0663999999999998</v>
      </c>
      <c r="R542" s="175">
        <v>9.4556000000000004</v>
      </c>
      <c r="S542" s="171" t="s">
        <v>2023</v>
      </c>
      <c r="T542" s="174">
        <v>44302</v>
      </c>
      <c r="U542" s="175">
        <v>3847.7537000000002</v>
      </c>
      <c r="V542" s="175">
        <v>-13.5212</v>
      </c>
      <c r="W542" s="175">
        <v>-37.631100000000004</v>
      </c>
      <c r="X542" s="175">
        <v>-14.154400000000001</v>
      </c>
      <c r="Y542" s="175">
        <v>5.57</v>
      </c>
      <c r="Z542" s="175">
        <v>17.7211</v>
      </c>
      <c r="AA542" s="175">
        <v>-0.12280000000000001</v>
      </c>
      <c r="AB542" s="175">
        <v>2.6629999999999998</v>
      </c>
      <c r="AC542" s="175">
        <v>3.2505000000000002</v>
      </c>
      <c r="AD542" s="175">
        <v>8.9678000000000004</v>
      </c>
      <c r="AE542" s="175">
        <v>9.0890000000000004</v>
      </c>
      <c r="AF542" s="175">
        <v>8.4783000000000008</v>
      </c>
      <c r="AG542" s="175"/>
      <c r="AH542" s="175">
        <v>10.385400000000001</v>
      </c>
    </row>
    <row r="543" spans="1:34" x14ac:dyDescent="0.3">
      <c r="A543" s="171" t="s">
        <v>358</v>
      </c>
      <c r="B543" s="171" t="s">
        <v>108</v>
      </c>
      <c r="C543" s="171">
        <v>100963</v>
      </c>
      <c r="D543" s="174"/>
      <c r="E543" s="175"/>
      <c r="F543" s="175"/>
      <c r="G543" s="175"/>
      <c r="H543" s="175"/>
      <c r="I543" s="175"/>
      <c r="J543" s="175"/>
      <c r="K543" s="175"/>
      <c r="L543" s="175"/>
      <c r="M543" s="175"/>
      <c r="N543" s="175"/>
      <c r="O543" s="175"/>
      <c r="P543" s="175"/>
      <c r="Q543" s="175"/>
      <c r="R543" s="175"/>
      <c r="S543" s="171" t="s">
        <v>2023</v>
      </c>
      <c r="T543" s="174">
        <v>44302</v>
      </c>
      <c r="U543" s="175">
        <v>3847.7537000000002</v>
      </c>
      <c r="V543" s="175">
        <v>-13.5212</v>
      </c>
      <c r="W543" s="175">
        <v>-37.631100000000004</v>
      </c>
      <c r="X543" s="175">
        <v>-14.154400000000001</v>
      </c>
      <c r="Y543" s="175">
        <v>5.57</v>
      </c>
      <c r="Z543" s="175">
        <v>17.7211</v>
      </c>
      <c r="AA543" s="175">
        <v>-0.12280000000000001</v>
      </c>
      <c r="AB543" s="175">
        <v>2.6629999999999998</v>
      </c>
      <c r="AC543" s="175">
        <v>3.2505000000000002</v>
      </c>
      <c r="AD543" s="175">
        <v>8.9678000000000004</v>
      </c>
      <c r="AE543" s="175">
        <v>9.0890000000000004</v>
      </c>
      <c r="AF543" s="175">
        <v>8.4783000000000008</v>
      </c>
      <c r="AG543" s="175"/>
      <c r="AH543" s="175">
        <v>10.385400000000001</v>
      </c>
    </row>
    <row r="544" spans="1:34" x14ac:dyDescent="0.3">
      <c r="A544" s="171" t="s">
        <v>358</v>
      </c>
      <c r="B544" s="171" t="s">
        <v>75</v>
      </c>
      <c r="C544" s="171">
        <v>119461</v>
      </c>
      <c r="D544" s="174"/>
      <c r="E544" s="175"/>
      <c r="F544" s="175"/>
      <c r="G544" s="175"/>
      <c r="H544" s="175"/>
      <c r="I544" s="175"/>
      <c r="J544" s="175"/>
      <c r="K544" s="175"/>
      <c r="L544" s="175"/>
      <c r="M544" s="175"/>
      <c r="N544" s="175"/>
      <c r="O544" s="175"/>
      <c r="P544" s="175"/>
      <c r="Q544" s="175"/>
      <c r="R544" s="175"/>
      <c r="S544" s="171" t="s">
        <v>2023</v>
      </c>
      <c r="T544" s="174">
        <v>44302</v>
      </c>
      <c r="U544" s="175">
        <v>3847.7537000000002</v>
      </c>
      <c r="V544" s="175">
        <v>-13.5212</v>
      </c>
      <c r="W544" s="175">
        <v>-37.631100000000004</v>
      </c>
      <c r="X544" s="175">
        <v>-14.154400000000001</v>
      </c>
      <c r="Y544" s="175">
        <v>5.57</v>
      </c>
      <c r="Z544" s="175">
        <v>17.7211</v>
      </c>
      <c r="AA544" s="175">
        <v>-0.12280000000000001</v>
      </c>
      <c r="AB544" s="175">
        <v>2.6629999999999998</v>
      </c>
      <c r="AC544" s="175">
        <v>3.2505000000000002</v>
      </c>
      <c r="AD544" s="175">
        <v>8.9678000000000004</v>
      </c>
      <c r="AE544" s="175">
        <v>9.0890000000000004</v>
      </c>
      <c r="AF544" s="175">
        <v>8.4783000000000008</v>
      </c>
      <c r="AG544" s="175"/>
      <c r="AH544" s="175">
        <v>10.385400000000001</v>
      </c>
    </row>
    <row r="545" spans="1:34" x14ac:dyDescent="0.3">
      <c r="A545" s="171" t="s">
        <v>358</v>
      </c>
      <c r="B545" s="171" t="s">
        <v>109</v>
      </c>
      <c r="C545" s="171">
        <v>100172</v>
      </c>
      <c r="D545" s="174"/>
      <c r="E545" s="175"/>
      <c r="F545" s="175"/>
      <c r="G545" s="175"/>
      <c r="H545" s="175"/>
      <c r="I545" s="175"/>
      <c r="J545" s="175"/>
      <c r="K545" s="175"/>
      <c r="L545" s="175"/>
      <c r="M545" s="175"/>
      <c r="N545" s="175"/>
      <c r="O545" s="175"/>
      <c r="P545" s="175"/>
      <c r="Q545" s="175"/>
      <c r="R545" s="175"/>
      <c r="S545" s="171" t="s">
        <v>2023</v>
      </c>
      <c r="T545" s="174">
        <v>44302</v>
      </c>
      <c r="U545" s="175">
        <v>3847.7537000000002</v>
      </c>
      <c r="V545" s="175">
        <v>-13.5212</v>
      </c>
      <c r="W545" s="175">
        <v>-37.631100000000004</v>
      </c>
      <c r="X545" s="175">
        <v>-14.154400000000001</v>
      </c>
      <c r="Y545" s="175">
        <v>5.57</v>
      </c>
      <c r="Z545" s="175">
        <v>17.7211</v>
      </c>
      <c r="AA545" s="175">
        <v>-0.12280000000000001</v>
      </c>
      <c r="AB545" s="175">
        <v>2.6629999999999998</v>
      </c>
      <c r="AC545" s="175">
        <v>3.2505000000000002</v>
      </c>
      <c r="AD545" s="175">
        <v>8.9678000000000004</v>
      </c>
      <c r="AE545" s="175">
        <v>9.0890000000000004</v>
      </c>
      <c r="AF545" s="175">
        <v>8.4783000000000008</v>
      </c>
      <c r="AG545" s="175"/>
      <c r="AH545" s="175">
        <v>10.385400000000001</v>
      </c>
    </row>
    <row r="546" spans="1:34" x14ac:dyDescent="0.3">
      <c r="A546" s="171" t="s">
        <v>358</v>
      </c>
      <c r="B546" s="171" t="s">
        <v>76</v>
      </c>
      <c r="C546" s="171">
        <v>120830</v>
      </c>
      <c r="D546" s="174"/>
      <c r="E546" s="175"/>
      <c r="F546" s="175"/>
      <c r="G546" s="175"/>
      <c r="H546" s="175"/>
      <c r="I546" s="175"/>
      <c r="J546" s="175"/>
      <c r="K546" s="175"/>
      <c r="L546" s="175"/>
      <c r="M546" s="175"/>
      <c r="N546" s="175"/>
      <c r="O546" s="175"/>
      <c r="P546" s="175"/>
      <c r="Q546" s="175"/>
      <c r="R546" s="175"/>
      <c r="S546" s="171" t="s">
        <v>2023</v>
      </c>
      <c r="T546" s="174">
        <v>44302</v>
      </c>
      <c r="U546" s="175">
        <v>3847.7537000000002</v>
      </c>
      <c r="V546" s="175">
        <v>-13.5212</v>
      </c>
      <c r="W546" s="175">
        <v>-37.631100000000004</v>
      </c>
      <c r="X546" s="175">
        <v>-14.154400000000001</v>
      </c>
      <c r="Y546" s="175">
        <v>5.57</v>
      </c>
      <c r="Z546" s="175">
        <v>17.7211</v>
      </c>
      <c r="AA546" s="175">
        <v>-0.12280000000000001</v>
      </c>
      <c r="AB546" s="175">
        <v>2.6629999999999998</v>
      </c>
      <c r="AC546" s="175">
        <v>3.2505000000000002</v>
      </c>
      <c r="AD546" s="175">
        <v>8.9678000000000004</v>
      </c>
      <c r="AE546" s="175">
        <v>9.0890000000000004</v>
      </c>
      <c r="AF546" s="175">
        <v>8.4783000000000008</v>
      </c>
      <c r="AG546" s="175"/>
      <c r="AH546" s="175">
        <v>10.385400000000001</v>
      </c>
    </row>
    <row r="547" spans="1:34" x14ac:dyDescent="0.3">
      <c r="A547" s="171" t="s">
        <v>358</v>
      </c>
      <c r="B547" s="171" t="s">
        <v>77</v>
      </c>
      <c r="C547" s="171">
        <v>134494</v>
      </c>
      <c r="D547" s="174">
        <v>44302</v>
      </c>
      <c r="E547" s="175">
        <v>16.398</v>
      </c>
      <c r="F547" s="175">
        <v>8.0149000000000008</v>
      </c>
      <c r="G547" s="175">
        <v>-8.5616000000000003</v>
      </c>
      <c r="H547" s="175">
        <v>-3.4954999999999998</v>
      </c>
      <c r="I547" s="175">
        <v>7.7332000000000001</v>
      </c>
      <c r="J547" s="175">
        <v>14.17</v>
      </c>
      <c r="K547" s="175">
        <v>2.0628000000000002</v>
      </c>
      <c r="L547" s="175">
        <v>3.2082999999999999</v>
      </c>
      <c r="M547" s="175">
        <v>4.2172000000000001</v>
      </c>
      <c r="N547" s="175">
        <v>6.5366</v>
      </c>
      <c r="O547" s="175">
        <v>8.2689000000000004</v>
      </c>
      <c r="P547" s="175">
        <v>8.4638000000000009</v>
      </c>
      <c r="Q547" s="175">
        <v>8.7208000000000006</v>
      </c>
      <c r="R547" s="175">
        <v>9.2934999999999999</v>
      </c>
      <c r="S547" s="171" t="s">
        <v>2023</v>
      </c>
      <c r="T547" s="174">
        <v>44302</v>
      </c>
      <c r="U547" s="175">
        <v>3847.7537000000002</v>
      </c>
      <c r="V547" s="175">
        <v>-13.5212</v>
      </c>
      <c r="W547" s="175">
        <v>-37.631100000000004</v>
      </c>
      <c r="X547" s="175">
        <v>-14.154400000000001</v>
      </c>
      <c r="Y547" s="175">
        <v>5.57</v>
      </c>
      <c r="Z547" s="175">
        <v>17.7211</v>
      </c>
      <c r="AA547" s="175">
        <v>-0.12280000000000001</v>
      </c>
      <c r="AB547" s="175">
        <v>2.6629999999999998</v>
      </c>
      <c r="AC547" s="175">
        <v>3.2505000000000002</v>
      </c>
      <c r="AD547" s="175">
        <v>8.9678000000000004</v>
      </c>
      <c r="AE547" s="175">
        <v>9.0890000000000004</v>
      </c>
      <c r="AF547" s="175">
        <v>8.4783000000000008</v>
      </c>
      <c r="AG547" s="175"/>
      <c r="AH547" s="175">
        <v>10.385400000000001</v>
      </c>
    </row>
    <row r="548" spans="1:34" x14ac:dyDescent="0.3">
      <c r="A548" s="171" t="s">
        <v>358</v>
      </c>
      <c r="B548" s="171" t="s">
        <v>110</v>
      </c>
      <c r="C548" s="171">
        <v>141061</v>
      </c>
      <c r="D548" s="174">
        <v>44302</v>
      </c>
      <c r="E548" s="175">
        <v>16.324300000000001</v>
      </c>
      <c r="F548" s="175">
        <v>8.0510999999999999</v>
      </c>
      <c r="G548" s="175">
        <v>-8.6560000000000006</v>
      </c>
      <c r="H548" s="175">
        <v>-3.6069</v>
      </c>
      <c r="I548" s="175">
        <v>7.6276000000000002</v>
      </c>
      <c r="J548" s="175">
        <v>14.0501</v>
      </c>
      <c r="K548" s="175">
        <v>1.9431</v>
      </c>
      <c r="L548" s="175">
        <v>3.0874000000000001</v>
      </c>
      <c r="M548" s="175">
        <v>4.0945999999999998</v>
      </c>
      <c r="N548" s="175">
        <v>6.4081999999999999</v>
      </c>
      <c r="O548" s="175">
        <v>8.1411999999999995</v>
      </c>
      <c r="P548" s="175">
        <v>8.36</v>
      </c>
      <c r="Q548" s="175">
        <v>8.6036999999999999</v>
      </c>
      <c r="R548" s="175">
        <v>9.1579999999999995</v>
      </c>
      <c r="S548" s="171" t="s">
        <v>2023</v>
      </c>
      <c r="T548" s="174">
        <v>44302</v>
      </c>
      <c r="U548" s="175">
        <v>3847.7537000000002</v>
      </c>
      <c r="V548" s="175">
        <v>-13.5212</v>
      </c>
      <c r="W548" s="175">
        <v>-37.631100000000004</v>
      </c>
      <c r="X548" s="175">
        <v>-14.154400000000001</v>
      </c>
      <c r="Y548" s="175">
        <v>5.57</v>
      </c>
      <c r="Z548" s="175">
        <v>17.7211</v>
      </c>
      <c r="AA548" s="175">
        <v>-0.12280000000000001</v>
      </c>
      <c r="AB548" s="175">
        <v>2.6629999999999998</v>
      </c>
      <c r="AC548" s="175">
        <v>3.2505000000000002</v>
      </c>
      <c r="AD548" s="175">
        <v>8.9678000000000004</v>
      </c>
      <c r="AE548" s="175">
        <v>9.0890000000000004</v>
      </c>
      <c r="AF548" s="175">
        <v>8.4783000000000008</v>
      </c>
      <c r="AG548" s="175"/>
      <c r="AH548" s="175">
        <v>10.385400000000001</v>
      </c>
    </row>
    <row r="549" spans="1:34" x14ac:dyDescent="0.3">
      <c r="A549" s="171" t="s">
        <v>358</v>
      </c>
      <c r="B549" s="171" t="s">
        <v>78</v>
      </c>
      <c r="C549" s="171">
        <v>119671</v>
      </c>
      <c r="D549" s="174">
        <v>44302</v>
      </c>
      <c r="E549" s="175">
        <v>29.290800000000001</v>
      </c>
      <c r="F549" s="175">
        <v>6.6056999999999997</v>
      </c>
      <c r="G549" s="175">
        <v>-15.208500000000001</v>
      </c>
      <c r="H549" s="175">
        <v>-9.3292000000000002</v>
      </c>
      <c r="I549" s="175">
        <v>6.5845000000000002</v>
      </c>
      <c r="J549" s="175">
        <v>10.528600000000001</v>
      </c>
      <c r="K549" s="175">
        <v>1.5699000000000001</v>
      </c>
      <c r="L549" s="175">
        <v>3.1044</v>
      </c>
      <c r="M549" s="175">
        <v>2.9115000000000002</v>
      </c>
      <c r="N549" s="175">
        <v>8.0155999999999992</v>
      </c>
      <c r="O549" s="175">
        <v>9.7751999999999999</v>
      </c>
      <c r="P549" s="175">
        <v>9.4613999999999994</v>
      </c>
      <c r="Q549" s="175">
        <v>8.9705999999999992</v>
      </c>
      <c r="R549" s="175">
        <v>10.939399999999999</v>
      </c>
      <c r="S549" s="171" t="s">
        <v>2026</v>
      </c>
      <c r="T549" s="174">
        <v>44302</v>
      </c>
      <c r="U549" s="175">
        <v>4048.4108999999999</v>
      </c>
      <c r="V549" s="175">
        <v>66.121200000000002</v>
      </c>
      <c r="W549" s="175">
        <v>-60.410600000000002</v>
      </c>
      <c r="X549" s="175">
        <v>-16.700299999999999</v>
      </c>
      <c r="Y549" s="175">
        <v>19.863700000000001</v>
      </c>
      <c r="Z549" s="175">
        <v>13.969099999999999</v>
      </c>
      <c r="AA549" s="175">
        <v>1.3734999999999999</v>
      </c>
      <c r="AB549" s="175">
        <v>3.0106000000000002</v>
      </c>
      <c r="AC549" s="175">
        <v>2.3624999999999998</v>
      </c>
      <c r="AD549" s="175">
        <v>6.4058000000000002</v>
      </c>
      <c r="AE549" s="175">
        <v>8.6381999999999994</v>
      </c>
      <c r="AF549" s="175">
        <v>7.2378</v>
      </c>
      <c r="AG549" s="175"/>
      <c r="AH549" s="175">
        <v>9.3963999999999999</v>
      </c>
    </row>
    <row r="550" spans="1:34" x14ac:dyDescent="0.3">
      <c r="A550" s="171" t="s">
        <v>358</v>
      </c>
      <c r="B550" s="171" t="s">
        <v>111</v>
      </c>
      <c r="C550" s="171">
        <v>102205</v>
      </c>
      <c r="D550" s="174">
        <v>44302</v>
      </c>
      <c r="E550" s="175">
        <v>27.678899999999999</v>
      </c>
      <c r="F550" s="175">
        <v>5.6712999999999996</v>
      </c>
      <c r="G550" s="175">
        <v>-15.994</v>
      </c>
      <c r="H550" s="175">
        <v>-10.115399999999999</v>
      </c>
      <c r="I550" s="175">
        <v>5.8005000000000004</v>
      </c>
      <c r="J550" s="175">
        <v>9.7491000000000003</v>
      </c>
      <c r="K550" s="175">
        <v>0.79859999999999998</v>
      </c>
      <c r="L550" s="175">
        <v>2.3241999999999998</v>
      </c>
      <c r="M550" s="175">
        <v>2.1265000000000001</v>
      </c>
      <c r="N550" s="175">
        <v>7.2222999999999997</v>
      </c>
      <c r="O550" s="175">
        <v>8.9803999999999995</v>
      </c>
      <c r="P550" s="175">
        <v>8.6771999999999991</v>
      </c>
      <c r="Q550" s="175">
        <v>6.0728999999999997</v>
      </c>
      <c r="R550" s="175">
        <v>10.2027</v>
      </c>
      <c r="S550" s="171" t="s">
        <v>2026</v>
      </c>
      <c r="T550" s="174">
        <v>44302</v>
      </c>
      <c r="U550" s="175">
        <v>4048.4108999999999</v>
      </c>
      <c r="V550" s="175">
        <v>66.121200000000002</v>
      </c>
      <c r="W550" s="175">
        <v>-60.410600000000002</v>
      </c>
      <c r="X550" s="175">
        <v>-16.700299999999999</v>
      </c>
      <c r="Y550" s="175">
        <v>19.863700000000001</v>
      </c>
      <c r="Z550" s="175">
        <v>13.969099999999999</v>
      </c>
      <c r="AA550" s="175">
        <v>1.3734999999999999</v>
      </c>
      <c r="AB550" s="175">
        <v>3.0106000000000002</v>
      </c>
      <c r="AC550" s="175">
        <v>2.3624999999999998</v>
      </c>
      <c r="AD550" s="175">
        <v>6.4058000000000002</v>
      </c>
      <c r="AE550" s="175">
        <v>8.6381999999999994</v>
      </c>
      <c r="AF550" s="175">
        <v>7.2378</v>
      </c>
      <c r="AG550" s="175"/>
      <c r="AH550" s="175">
        <v>9.3963999999999999</v>
      </c>
    </row>
    <row r="551" spans="1:34" x14ac:dyDescent="0.3">
      <c r="A551" s="171" t="s">
        <v>358</v>
      </c>
      <c r="B551" s="171" t="s">
        <v>79</v>
      </c>
      <c r="C551" s="171">
        <v>119097</v>
      </c>
      <c r="D551" s="174">
        <v>44302</v>
      </c>
      <c r="E551" s="175">
        <v>35.048099999999998</v>
      </c>
      <c r="F551" s="175">
        <v>-15.822800000000001</v>
      </c>
      <c r="G551" s="175">
        <v>-3.7736000000000001</v>
      </c>
      <c r="H551" s="175">
        <v>-0.96689999999999998</v>
      </c>
      <c r="I551" s="175">
        <v>6.2068000000000003</v>
      </c>
      <c r="J551" s="175">
        <v>14.039899999999999</v>
      </c>
      <c r="K551" s="175">
        <v>2.9140999999999999</v>
      </c>
      <c r="L551" s="175">
        <v>4.5888</v>
      </c>
      <c r="M551" s="175">
        <v>4.1173999999999999</v>
      </c>
      <c r="N551" s="175">
        <v>8.3071999999999999</v>
      </c>
      <c r="O551" s="175">
        <v>7.9964000000000004</v>
      </c>
      <c r="P551" s="175">
        <v>7.9324000000000003</v>
      </c>
      <c r="Q551" s="175">
        <v>9.2094000000000005</v>
      </c>
      <c r="R551" s="175">
        <v>8.3948</v>
      </c>
      <c r="S551" s="171" t="s">
        <v>2023</v>
      </c>
      <c r="T551" s="174">
        <v>44302</v>
      </c>
      <c r="U551" s="175">
        <v>3847.7537000000002</v>
      </c>
      <c r="V551" s="175">
        <v>-13.5212</v>
      </c>
      <c r="W551" s="175">
        <v>-37.631100000000004</v>
      </c>
      <c r="X551" s="175">
        <v>-14.154400000000001</v>
      </c>
      <c r="Y551" s="175">
        <v>5.57</v>
      </c>
      <c r="Z551" s="175">
        <v>17.7211</v>
      </c>
      <c r="AA551" s="175">
        <v>-0.12280000000000001</v>
      </c>
      <c r="AB551" s="175">
        <v>2.6629999999999998</v>
      </c>
      <c r="AC551" s="175">
        <v>3.2505000000000002</v>
      </c>
      <c r="AD551" s="175">
        <v>8.9678000000000004</v>
      </c>
      <c r="AE551" s="175">
        <v>9.0890000000000004</v>
      </c>
      <c r="AF551" s="175">
        <v>8.4783000000000008</v>
      </c>
      <c r="AG551" s="175"/>
      <c r="AH551" s="175">
        <v>10.385400000000001</v>
      </c>
    </row>
    <row r="552" spans="1:34" x14ac:dyDescent="0.3">
      <c r="A552" s="171" t="s">
        <v>358</v>
      </c>
      <c r="B552" s="171" t="s">
        <v>112</v>
      </c>
      <c r="C552" s="171">
        <v>101909</v>
      </c>
      <c r="D552" s="174">
        <v>44302</v>
      </c>
      <c r="E552" s="175">
        <v>32.178100000000001</v>
      </c>
      <c r="F552" s="175">
        <v>-16.100100000000001</v>
      </c>
      <c r="G552" s="175">
        <v>-4.1666999999999996</v>
      </c>
      <c r="H552" s="175">
        <v>-1.377</v>
      </c>
      <c r="I552" s="175">
        <v>5.7854000000000001</v>
      </c>
      <c r="J552" s="175">
        <v>13.0448</v>
      </c>
      <c r="K552" s="175">
        <v>2.1366000000000001</v>
      </c>
      <c r="L552" s="175">
        <v>3.5261999999999998</v>
      </c>
      <c r="M552" s="175">
        <v>2.9645000000000001</v>
      </c>
      <c r="N552" s="175">
        <v>7.0625999999999998</v>
      </c>
      <c r="O552" s="175">
        <v>6.8333000000000004</v>
      </c>
      <c r="P552" s="175">
        <v>6.7910000000000004</v>
      </c>
      <c r="Q552" s="175">
        <v>6.8536999999999999</v>
      </c>
      <c r="R552" s="175">
        <v>7.2159000000000004</v>
      </c>
      <c r="S552" s="171" t="s">
        <v>2023</v>
      </c>
      <c r="T552" s="174">
        <v>44302</v>
      </c>
      <c r="U552" s="175">
        <v>3847.7537000000002</v>
      </c>
      <c r="V552" s="175">
        <v>-13.5212</v>
      </c>
      <c r="W552" s="175">
        <v>-37.631100000000004</v>
      </c>
      <c r="X552" s="175">
        <v>-14.154400000000001</v>
      </c>
      <c r="Y552" s="175">
        <v>5.57</v>
      </c>
      <c r="Z552" s="175">
        <v>17.7211</v>
      </c>
      <c r="AA552" s="175">
        <v>-0.12280000000000001</v>
      </c>
      <c r="AB552" s="175">
        <v>2.6629999999999998</v>
      </c>
      <c r="AC552" s="175">
        <v>3.2505000000000002</v>
      </c>
      <c r="AD552" s="175">
        <v>8.9678000000000004</v>
      </c>
      <c r="AE552" s="175">
        <v>9.0890000000000004</v>
      </c>
      <c r="AF552" s="175">
        <v>8.4783000000000008</v>
      </c>
      <c r="AG552" s="175"/>
      <c r="AH552" s="175">
        <v>10.385400000000001</v>
      </c>
    </row>
    <row r="553" spans="1:34" x14ac:dyDescent="0.3">
      <c r="A553" s="171" t="s">
        <v>358</v>
      </c>
      <c r="B553" s="171" t="s">
        <v>113</v>
      </c>
      <c r="C553" s="171">
        <v>116555</v>
      </c>
      <c r="D553" s="174">
        <v>44302</v>
      </c>
      <c r="E553" s="175">
        <v>18.783999999999999</v>
      </c>
      <c r="F553" s="175">
        <v>-0.97150000000000003</v>
      </c>
      <c r="G553" s="175">
        <v>-23.451599999999999</v>
      </c>
      <c r="H553" s="175">
        <v>-10.499499999999999</v>
      </c>
      <c r="I553" s="175">
        <v>6.7968999999999999</v>
      </c>
      <c r="J553" s="175">
        <v>15.334899999999999</v>
      </c>
      <c r="K553" s="175">
        <v>-2.3563000000000001</v>
      </c>
      <c r="L553" s="175">
        <v>0.65880000000000005</v>
      </c>
      <c r="M553" s="175">
        <v>1.2094</v>
      </c>
      <c r="N553" s="175">
        <v>7.1162000000000001</v>
      </c>
      <c r="O553" s="175">
        <v>7.7175000000000002</v>
      </c>
      <c r="P553" s="175">
        <v>6.6989000000000001</v>
      </c>
      <c r="Q553" s="175">
        <v>7.1101999999999999</v>
      </c>
      <c r="R553" s="175">
        <v>9.0661000000000005</v>
      </c>
      <c r="S553" s="171" t="s">
        <v>2023</v>
      </c>
      <c r="T553" s="174">
        <v>44302</v>
      </c>
      <c r="U553" s="175">
        <v>3847.7537000000002</v>
      </c>
      <c r="V553" s="175">
        <v>-13.5212</v>
      </c>
      <c r="W553" s="175">
        <v>-37.631100000000004</v>
      </c>
      <c r="X553" s="175">
        <v>-14.154400000000001</v>
      </c>
      <c r="Y553" s="175">
        <v>5.57</v>
      </c>
      <c r="Z553" s="175">
        <v>17.7211</v>
      </c>
      <c r="AA553" s="175">
        <v>-0.12280000000000001</v>
      </c>
      <c r="AB553" s="175">
        <v>2.6629999999999998</v>
      </c>
      <c r="AC553" s="175">
        <v>3.2505000000000002</v>
      </c>
      <c r="AD553" s="175">
        <v>8.9678000000000004</v>
      </c>
      <c r="AE553" s="175">
        <v>9.0890000000000004</v>
      </c>
      <c r="AF553" s="175">
        <v>8.4783000000000008</v>
      </c>
      <c r="AG553" s="175"/>
      <c r="AH553" s="175">
        <v>10.385400000000001</v>
      </c>
    </row>
    <row r="554" spans="1:34" x14ac:dyDescent="0.3">
      <c r="A554" s="171" t="s">
        <v>358</v>
      </c>
      <c r="B554" s="171" t="s">
        <v>80</v>
      </c>
      <c r="C554" s="171">
        <v>119311</v>
      </c>
      <c r="D554" s="174">
        <v>44302</v>
      </c>
      <c r="E554" s="175">
        <v>19.629000000000001</v>
      </c>
      <c r="F554" s="175">
        <v>-0.55779999999999996</v>
      </c>
      <c r="G554" s="175">
        <v>-23.092099999999999</v>
      </c>
      <c r="H554" s="175">
        <v>-10.127800000000001</v>
      </c>
      <c r="I554" s="175">
        <v>7.1581999999999999</v>
      </c>
      <c r="J554" s="175">
        <v>15.583399999999999</v>
      </c>
      <c r="K554" s="175">
        <v>-2.2433000000000001</v>
      </c>
      <c r="L554" s="175">
        <v>0.81040000000000001</v>
      </c>
      <c r="M554" s="175">
        <v>1.4280999999999999</v>
      </c>
      <c r="N554" s="175">
        <v>7.3696999999999999</v>
      </c>
      <c r="O554" s="175">
        <v>7.9947999999999997</v>
      </c>
      <c r="P554" s="175">
        <v>7.1547999999999998</v>
      </c>
      <c r="Q554" s="175">
        <v>7.4355000000000002</v>
      </c>
      <c r="R554" s="175">
        <v>9.3491</v>
      </c>
      <c r="S554" s="171" t="s">
        <v>2023</v>
      </c>
      <c r="T554" s="174">
        <v>44302</v>
      </c>
      <c r="U554" s="175">
        <v>3847.7537000000002</v>
      </c>
      <c r="V554" s="175">
        <v>-13.5212</v>
      </c>
      <c r="W554" s="175">
        <v>-37.631100000000004</v>
      </c>
      <c r="X554" s="175">
        <v>-14.154400000000001</v>
      </c>
      <c r="Y554" s="175">
        <v>5.57</v>
      </c>
      <c r="Z554" s="175">
        <v>17.7211</v>
      </c>
      <c r="AA554" s="175">
        <v>-0.12280000000000001</v>
      </c>
      <c r="AB554" s="175">
        <v>2.6629999999999998</v>
      </c>
      <c r="AC554" s="175">
        <v>3.2505000000000002</v>
      </c>
      <c r="AD554" s="175">
        <v>8.9678000000000004</v>
      </c>
      <c r="AE554" s="175">
        <v>9.0890000000000004</v>
      </c>
      <c r="AF554" s="175">
        <v>8.4783000000000008</v>
      </c>
      <c r="AG554" s="175"/>
      <c r="AH554" s="175">
        <v>10.385400000000001</v>
      </c>
    </row>
    <row r="555" spans="1:34" x14ac:dyDescent="0.3">
      <c r="A555" s="171" t="s">
        <v>358</v>
      </c>
      <c r="B555" s="171" t="s">
        <v>363</v>
      </c>
      <c r="C555" s="171">
        <v>148118</v>
      </c>
      <c r="D555" s="174">
        <v>44302</v>
      </c>
      <c r="E555" s="175">
        <v>0.31459999999999999</v>
      </c>
      <c r="F555" s="175">
        <v>11.605700000000001</v>
      </c>
      <c r="G555" s="175">
        <v>8.7097999999999995</v>
      </c>
      <c r="H555" s="175">
        <v>9.9635999999999996</v>
      </c>
      <c r="I555" s="175">
        <v>10.929</v>
      </c>
      <c r="J555" s="175">
        <v>10.954499999999999</v>
      </c>
      <c r="K555" s="175">
        <v>-88.680700000000002</v>
      </c>
      <c r="L555" s="175">
        <v>-41.063000000000002</v>
      </c>
      <c r="M555" s="175">
        <v>-24.9772</v>
      </c>
      <c r="N555" s="175">
        <v>-16.970199999999998</v>
      </c>
      <c r="O555" s="175"/>
      <c r="P555" s="175"/>
      <c r="Q555" s="175">
        <v>-13.754</v>
      </c>
      <c r="R555" s="175"/>
      <c r="S555" s="171" t="s">
        <v>2026</v>
      </c>
      <c r="T555" s="174">
        <v>44302</v>
      </c>
      <c r="U555" s="175">
        <v>4048.4108999999999</v>
      </c>
      <c r="V555" s="175">
        <v>66.121200000000002</v>
      </c>
      <c r="W555" s="175">
        <v>-60.410600000000002</v>
      </c>
      <c r="X555" s="175">
        <v>-16.700299999999999</v>
      </c>
      <c r="Y555" s="175">
        <v>19.863700000000001</v>
      </c>
      <c r="Z555" s="175">
        <v>13.969099999999999</v>
      </c>
      <c r="AA555" s="175">
        <v>1.3734999999999999</v>
      </c>
      <c r="AB555" s="175">
        <v>3.0106000000000002</v>
      </c>
      <c r="AC555" s="175">
        <v>2.3624999999999998</v>
      </c>
      <c r="AD555" s="175">
        <v>6.4058000000000002</v>
      </c>
      <c r="AE555" s="175">
        <v>8.6381999999999994</v>
      </c>
      <c r="AF555" s="175">
        <v>7.2378</v>
      </c>
      <c r="AG555" s="175"/>
      <c r="AH555" s="175">
        <v>9.3963999999999999</v>
      </c>
    </row>
    <row r="556" spans="1:34" x14ac:dyDescent="0.3">
      <c r="A556" s="171" t="s">
        <v>358</v>
      </c>
      <c r="B556" s="171" t="s">
        <v>367</v>
      </c>
      <c r="C556" s="171">
        <v>148117</v>
      </c>
      <c r="D556" s="174">
        <v>44302</v>
      </c>
      <c r="E556" s="175">
        <v>0.3</v>
      </c>
      <c r="F556" s="175">
        <v>12.1707</v>
      </c>
      <c r="G556" s="175">
        <v>12.1829</v>
      </c>
      <c r="H556" s="175">
        <v>10.4495</v>
      </c>
      <c r="I556" s="175">
        <v>11.4636</v>
      </c>
      <c r="J556" s="175">
        <v>11.492800000000001</v>
      </c>
      <c r="K556" s="175">
        <v>-89.283199999999994</v>
      </c>
      <c r="L556" s="175">
        <v>-41.383200000000002</v>
      </c>
      <c r="M556" s="175">
        <v>-25.202200000000001</v>
      </c>
      <c r="N556" s="175">
        <v>-17.127099999999999</v>
      </c>
      <c r="O556" s="175"/>
      <c r="P556" s="175"/>
      <c r="Q556" s="175">
        <v>-13.907500000000001</v>
      </c>
      <c r="R556" s="175"/>
      <c r="S556" s="171" t="s">
        <v>2026</v>
      </c>
      <c r="T556" s="174">
        <v>44302</v>
      </c>
      <c r="U556" s="175">
        <v>4048.4108999999999</v>
      </c>
      <c r="V556" s="175">
        <v>66.121200000000002</v>
      </c>
      <c r="W556" s="175">
        <v>-60.410600000000002</v>
      </c>
      <c r="X556" s="175">
        <v>-16.700299999999999</v>
      </c>
      <c r="Y556" s="175">
        <v>19.863700000000001</v>
      </c>
      <c r="Z556" s="175">
        <v>13.969099999999999</v>
      </c>
      <c r="AA556" s="175">
        <v>1.3734999999999999</v>
      </c>
      <c r="AB556" s="175">
        <v>3.0106000000000002</v>
      </c>
      <c r="AC556" s="175">
        <v>2.3624999999999998</v>
      </c>
      <c r="AD556" s="175">
        <v>6.4058000000000002</v>
      </c>
      <c r="AE556" s="175">
        <v>8.6381999999999994</v>
      </c>
      <c r="AF556" s="175">
        <v>7.2378</v>
      </c>
      <c r="AG556" s="175"/>
      <c r="AH556" s="175">
        <v>9.3963999999999999</v>
      </c>
    </row>
    <row r="557" spans="1:34" x14ac:dyDescent="0.3">
      <c r="A557" s="171" t="s">
        <v>358</v>
      </c>
      <c r="B557" s="171" t="s">
        <v>81</v>
      </c>
      <c r="C557" s="171">
        <v>120762</v>
      </c>
      <c r="D557" s="174">
        <v>44302</v>
      </c>
      <c r="E557" s="175">
        <v>22.180700000000002</v>
      </c>
      <c r="F557" s="175">
        <v>1.4811000000000001</v>
      </c>
      <c r="G557" s="175">
        <v>-3.3311000000000002</v>
      </c>
      <c r="H557" s="175">
        <v>-3.2185999999999999</v>
      </c>
      <c r="I557" s="175">
        <v>5.5674000000000001</v>
      </c>
      <c r="J557" s="175">
        <v>8.9160000000000004</v>
      </c>
      <c r="K557" s="175">
        <v>0.19539999999999999</v>
      </c>
      <c r="L557" s="175">
        <v>1.9952000000000001</v>
      </c>
      <c r="M557" s="175">
        <v>1.5437000000000001</v>
      </c>
      <c r="N557" s="175">
        <v>7.2557</v>
      </c>
      <c r="O557" s="175">
        <v>2.194</v>
      </c>
      <c r="P557" s="175">
        <v>5.1973000000000003</v>
      </c>
      <c r="Q557" s="175">
        <v>7.1306000000000003</v>
      </c>
      <c r="R557" s="175">
        <v>1.6897</v>
      </c>
      <c r="S557" s="171" t="s">
        <v>2026</v>
      </c>
      <c r="T557" s="174">
        <v>44302</v>
      </c>
      <c r="U557" s="175">
        <v>4048.4108999999999</v>
      </c>
      <c r="V557" s="175">
        <v>66.121200000000002</v>
      </c>
      <c r="W557" s="175">
        <v>-60.410600000000002</v>
      </c>
      <c r="X557" s="175">
        <v>-16.700299999999999</v>
      </c>
      <c r="Y557" s="175">
        <v>19.863700000000001</v>
      </c>
      <c r="Z557" s="175">
        <v>13.969099999999999</v>
      </c>
      <c r="AA557" s="175">
        <v>1.3734999999999999</v>
      </c>
      <c r="AB557" s="175">
        <v>3.0106000000000002</v>
      </c>
      <c r="AC557" s="175">
        <v>2.3624999999999998</v>
      </c>
      <c r="AD557" s="175">
        <v>6.4058000000000002</v>
      </c>
      <c r="AE557" s="175">
        <v>8.6381999999999994</v>
      </c>
      <c r="AF557" s="175">
        <v>7.2378</v>
      </c>
      <c r="AG557" s="175"/>
      <c r="AH557" s="175">
        <v>9.3963999999999999</v>
      </c>
    </row>
    <row r="558" spans="1:34" x14ac:dyDescent="0.3">
      <c r="A558" s="171" t="s">
        <v>358</v>
      </c>
      <c r="B558" s="171" t="s">
        <v>114</v>
      </c>
      <c r="C558" s="171">
        <v>113077</v>
      </c>
      <c r="D558" s="174">
        <v>44302</v>
      </c>
      <c r="E558" s="175">
        <v>21.052</v>
      </c>
      <c r="F558" s="175">
        <v>0.8669</v>
      </c>
      <c r="G558" s="175">
        <v>-3.8561000000000001</v>
      </c>
      <c r="H558" s="175">
        <v>-3.7867999999999999</v>
      </c>
      <c r="I558" s="175">
        <v>5.0065</v>
      </c>
      <c r="J558" s="175">
        <v>8.3475000000000001</v>
      </c>
      <c r="K558" s="175">
        <v>-0.375</v>
      </c>
      <c r="L558" s="175">
        <v>1.4159999999999999</v>
      </c>
      <c r="M558" s="175">
        <v>0.96560000000000001</v>
      </c>
      <c r="N558" s="175">
        <v>6.6394000000000002</v>
      </c>
      <c r="O558" s="175">
        <v>1.5392999999999999</v>
      </c>
      <c r="P558" s="175">
        <v>4.4714</v>
      </c>
      <c r="Q558" s="175">
        <v>7.1208</v>
      </c>
      <c r="R558" s="175">
        <v>1.0810999999999999</v>
      </c>
      <c r="S558" s="171" t="s">
        <v>2026</v>
      </c>
      <c r="T558" s="174">
        <v>44302</v>
      </c>
      <c r="U558" s="175">
        <v>4048.4108999999999</v>
      </c>
      <c r="V558" s="175">
        <v>66.121200000000002</v>
      </c>
      <c r="W558" s="175">
        <v>-60.410600000000002</v>
      </c>
      <c r="X558" s="175">
        <v>-16.700299999999999</v>
      </c>
      <c r="Y558" s="175">
        <v>19.863700000000001</v>
      </c>
      <c r="Z558" s="175">
        <v>13.969099999999999</v>
      </c>
      <c r="AA558" s="175">
        <v>1.3734999999999999</v>
      </c>
      <c r="AB558" s="175">
        <v>3.0106000000000002</v>
      </c>
      <c r="AC558" s="175">
        <v>2.3624999999999998</v>
      </c>
      <c r="AD558" s="175">
        <v>6.4058000000000002</v>
      </c>
      <c r="AE558" s="175">
        <v>8.6381999999999994</v>
      </c>
      <c r="AF558" s="175">
        <v>7.2378</v>
      </c>
      <c r="AG558" s="175"/>
      <c r="AH558" s="175">
        <v>9.3963999999999999</v>
      </c>
    </row>
    <row r="559" spans="1:34" x14ac:dyDescent="0.3">
      <c r="A559" s="176" t="s">
        <v>27</v>
      </c>
      <c r="B559" s="171"/>
      <c r="C559" s="171"/>
      <c r="D559" s="171"/>
      <c r="E559" s="171"/>
      <c r="F559" s="177">
        <v>-8.9992216666666742</v>
      </c>
      <c r="G559" s="177">
        <v>-10.558471666666666</v>
      </c>
      <c r="H559" s="177">
        <v>-5.7132383333333339</v>
      </c>
      <c r="I559" s="177">
        <v>6.9757999999999987</v>
      </c>
      <c r="J559" s="177">
        <v>13.169095</v>
      </c>
      <c r="K559" s="177">
        <v>-2.4686766666666666</v>
      </c>
      <c r="L559" s="177">
        <v>1.7465516666666658</v>
      </c>
      <c r="M559" s="177">
        <v>2.1762633333333321</v>
      </c>
      <c r="N559" s="177">
        <v>6.3955116666666685</v>
      </c>
      <c r="O559" s="177">
        <v>7.2690320754716966</v>
      </c>
      <c r="P559" s="177">
        <v>7.3553862745098044</v>
      </c>
      <c r="Q559" s="177">
        <v>5.9865733333333333</v>
      </c>
      <c r="R559" s="177">
        <v>7.7954363636363624</v>
      </c>
      <c r="S559" s="171"/>
      <c r="T559" s="171"/>
      <c r="U559" s="177">
        <v>4048.8604647058828</v>
      </c>
      <c r="V559" s="177">
        <v>13.190376470588227</v>
      </c>
      <c r="W559" s="177">
        <v>-42.917460294117689</v>
      </c>
      <c r="X559" s="177">
        <v>-14.028601470588233</v>
      </c>
      <c r="Y559" s="177">
        <v>10.308522058823534</v>
      </c>
      <c r="Z559" s="177">
        <v>15.6456294117647</v>
      </c>
      <c r="AA559" s="177">
        <v>0.63694852941176483</v>
      </c>
      <c r="AB559" s="177">
        <v>2.8343235294117672</v>
      </c>
      <c r="AC559" s="177">
        <v>2.9644294117647059</v>
      </c>
      <c r="AD559" s="177">
        <v>7.8326764705882397</v>
      </c>
      <c r="AE559" s="177">
        <v>8.7815882352941195</v>
      </c>
      <c r="AF559" s="177">
        <v>7.9392191176470535</v>
      </c>
      <c r="AG559" s="177" t="e">
        <v>#DIV/0!</v>
      </c>
      <c r="AH559" s="177">
        <v>9.7943499999999961</v>
      </c>
    </row>
    <row r="560" spans="1:34" x14ac:dyDescent="0.3">
      <c r="A560" s="176" t="s">
        <v>408</v>
      </c>
      <c r="B560" s="171"/>
      <c r="C560" s="171"/>
      <c r="D560" s="171"/>
      <c r="E560" s="171"/>
      <c r="F560" s="177">
        <v>-11.68825</v>
      </c>
      <c r="G560" s="177">
        <v>-7.6438500000000005</v>
      </c>
      <c r="H560" s="177">
        <v>-3.77155</v>
      </c>
      <c r="I560" s="177">
        <v>6.6723499999999998</v>
      </c>
      <c r="J560" s="177">
        <v>12.7454</v>
      </c>
      <c r="K560" s="177">
        <v>0</v>
      </c>
      <c r="L560" s="177">
        <v>2.5500499999999997</v>
      </c>
      <c r="M560" s="177">
        <v>2.7965499999999999</v>
      </c>
      <c r="N560" s="177">
        <v>7.2549000000000001</v>
      </c>
      <c r="O560" s="177">
        <v>7.6657999999999999</v>
      </c>
      <c r="P560" s="177">
        <v>7.4135999999999997</v>
      </c>
      <c r="Q560" s="177">
        <v>7.8551500000000001</v>
      </c>
      <c r="R560" s="177">
        <v>8.0861000000000001</v>
      </c>
      <c r="S560" s="171"/>
      <c r="T560" s="171"/>
      <c r="U560" s="177">
        <v>3847.7537000000002</v>
      </c>
      <c r="V560" s="177">
        <v>-13.5212</v>
      </c>
      <c r="W560" s="177">
        <v>-37.631100000000004</v>
      </c>
      <c r="X560" s="177">
        <v>-14.154400000000001</v>
      </c>
      <c r="Y560" s="177">
        <v>5.57</v>
      </c>
      <c r="Z560" s="177">
        <v>17.7211</v>
      </c>
      <c r="AA560" s="177">
        <v>-0.12280000000000001</v>
      </c>
      <c r="AB560" s="177">
        <v>2.6629999999999998</v>
      </c>
      <c r="AC560" s="177">
        <v>3.2505000000000002</v>
      </c>
      <c r="AD560" s="177">
        <v>8.9678000000000004</v>
      </c>
      <c r="AE560" s="177">
        <v>9.0890000000000004</v>
      </c>
      <c r="AF560" s="177">
        <v>8.4783000000000008</v>
      </c>
      <c r="AG560" s="177" t="e">
        <v>#NUM!</v>
      </c>
      <c r="AH560" s="177">
        <v>10.385400000000001</v>
      </c>
    </row>
    <row r="561" spans="1:34" x14ac:dyDescent="0.3">
      <c r="A561" s="119"/>
      <c r="B561" s="119"/>
      <c r="C561" s="119"/>
      <c r="D561" s="121"/>
      <c r="E561" s="122"/>
      <c r="F561" s="122"/>
      <c r="G561" s="122"/>
      <c r="H561" s="122"/>
      <c r="I561" s="122"/>
      <c r="J561" s="122"/>
      <c r="K561" s="122"/>
      <c r="L561" s="122"/>
      <c r="M561" s="122"/>
      <c r="N561" s="122"/>
      <c r="O561" s="122"/>
      <c r="P561" s="122"/>
      <c r="Q561" s="122"/>
      <c r="R561" s="122"/>
      <c r="S561" s="119"/>
      <c r="T561" s="119"/>
      <c r="U561" s="119"/>
      <c r="V561" s="119"/>
      <c r="W561" s="119"/>
      <c r="X561" s="119"/>
      <c r="Y561" s="119"/>
      <c r="Z561" s="119"/>
      <c r="AA561" s="119"/>
      <c r="AB561" s="119"/>
      <c r="AC561" s="119"/>
      <c r="AD561" s="119"/>
      <c r="AE561" s="119"/>
      <c r="AF561" s="119"/>
      <c r="AG561" s="119"/>
      <c r="AH561" s="119"/>
    </row>
    <row r="562" spans="1:34" x14ac:dyDescent="0.3">
      <c r="A562" s="173" t="s">
        <v>384</v>
      </c>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row>
    <row r="563" spans="1:34" x14ac:dyDescent="0.3">
      <c r="A563" s="171" t="s">
        <v>368</v>
      </c>
      <c r="B563" s="171" t="s">
        <v>266</v>
      </c>
      <c r="C563" s="171">
        <v>104331</v>
      </c>
      <c r="D563" s="174">
        <v>44302</v>
      </c>
      <c r="E563" s="175">
        <v>46.56</v>
      </c>
      <c r="F563" s="175">
        <v>0.4531</v>
      </c>
      <c r="G563" s="175">
        <v>0.60499999999999998</v>
      </c>
      <c r="H563" s="175">
        <v>-1.0414000000000001</v>
      </c>
      <c r="I563" s="175">
        <v>-1.9582999999999999</v>
      </c>
      <c r="J563" s="175">
        <v>-3.0808</v>
      </c>
      <c r="K563" s="175">
        <v>0.71379999999999999</v>
      </c>
      <c r="L563" s="175">
        <v>18.957599999999999</v>
      </c>
      <c r="M563" s="175">
        <v>27.947199999999999</v>
      </c>
      <c r="N563" s="175">
        <v>45.682099999999998</v>
      </c>
      <c r="O563" s="175">
        <v>5.4250999999999996</v>
      </c>
      <c r="P563" s="175">
        <v>11.537000000000001</v>
      </c>
      <c r="Q563" s="175">
        <v>11.154400000000001</v>
      </c>
      <c r="R563" s="175">
        <v>7.8238000000000003</v>
      </c>
      <c r="S563" s="171"/>
      <c r="T563" s="174"/>
      <c r="U563" s="175"/>
      <c r="V563" s="175"/>
      <c r="W563" s="175"/>
      <c r="X563" s="175"/>
      <c r="Y563" s="175"/>
      <c r="Z563" s="175"/>
      <c r="AA563" s="175"/>
      <c r="AB563" s="175"/>
      <c r="AC563" s="175"/>
      <c r="AD563" s="175"/>
      <c r="AE563" s="175"/>
      <c r="AF563" s="175"/>
      <c r="AG563" s="175"/>
      <c r="AH563" s="175"/>
    </row>
    <row r="564" spans="1:34" x14ac:dyDescent="0.3">
      <c r="A564" s="171" t="s">
        <v>368</v>
      </c>
      <c r="B564" s="171" t="s">
        <v>163</v>
      </c>
      <c r="C564" s="171">
        <v>119661</v>
      </c>
      <c r="D564" s="174">
        <v>44302</v>
      </c>
      <c r="E564" s="175">
        <v>50.24</v>
      </c>
      <c r="F564" s="175">
        <v>0.45989999999999998</v>
      </c>
      <c r="G564" s="175">
        <v>0.60070000000000001</v>
      </c>
      <c r="H564" s="175">
        <v>-1.0244</v>
      </c>
      <c r="I564" s="175">
        <v>-1.9325000000000001</v>
      </c>
      <c r="J564" s="175">
        <v>-3.0303</v>
      </c>
      <c r="K564" s="175">
        <v>0.88349999999999995</v>
      </c>
      <c r="L564" s="175">
        <v>19.334900000000001</v>
      </c>
      <c r="M564" s="175">
        <v>28.589700000000001</v>
      </c>
      <c r="N564" s="175">
        <v>46.643300000000004</v>
      </c>
      <c r="O564" s="175">
        <v>6.2317999999999998</v>
      </c>
      <c r="P564" s="175">
        <v>12.5595</v>
      </c>
      <c r="Q564" s="175">
        <v>15.252599999999999</v>
      </c>
      <c r="R564" s="175">
        <v>8.5725999999999996</v>
      </c>
      <c r="S564" s="171"/>
      <c r="T564" s="174"/>
      <c r="U564" s="175"/>
      <c r="V564" s="175"/>
      <c r="W564" s="175"/>
      <c r="X564" s="175"/>
      <c r="Y564" s="175"/>
      <c r="Z564" s="175"/>
      <c r="AA564" s="175"/>
      <c r="AB564" s="175"/>
      <c r="AC564" s="175"/>
      <c r="AD564" s="175"/>
      <c r="AE564" s="175"/>
      <c r="AF564" s="175"/>
      <c r="AG564" s="175"/>
      <c r="AH564" s="175"/>
    </row>
    <row r="565" spans="1:34" x14ac:dyDescent="0.3">
      <c r="A565" s="171" t="s">
        <v>368</v>
      </c>
      <c r="B565" s="171" t="s">
        <v>403</v>
      </c>
      <c r="C565" s="171"/>
      <c r="D565" s="174">
        <v>44302</v>
      </c>
      <c r="E565" s="175">
        <v>38.04</v>
      </c>
      <c r="F565" s="175">
        <v>0.4224</v>
      </c>
      <c r="G565" s="175">
        <v>0.60829999999999995</v>
      </c>
      <c r="H565" s="175">
        <v>-0.91169999999999995</v>
      </c>
      <c r="I565" s="175">
        <v>-1.8575999999999999</v>
      </c>
      <c r="J565" s="175">
        <v>-2.9344000000000001</v>
      </c>
      <c r="K565" s="175">
        <v>0.76819999999999999</v>
      </c>
      <c r="L565" s="175">
        <v>18.949300000000001</v>
      </c>
      <c r="M565" s="175">
        <v>28.123899999999999</v>
      </c>
      <c r="N565" s="175">
        <v>45.970799999999997</v>
      </c>
      <c r="O565" s="175">
        <v>6.2264999999999997</v>
      </c>
      <c r="P565" s="175">
        <v>12.227499999999999</v>
      </c>
      <c r="Q565" s="175">
        <v>10.8309</v>
      </c>
      <c r="R565" s="175">
        <v>8.7627000000000006</v>
      </c>
      <c r="S565" s="171"/>
      <c r="T565" s="174"/>
      <c r="U565" s="175"/>
      <c r="V565" s="175"/>
      <c r="W565" s="175"/>
      <c r="X565" s="175"/>
      <c r="Y565" s="175"/>
      <c r="Z565" s="175"/>
      <c r="AA565" s="175"/>
      <c r="AB565" s="175"/>
      <c r="AC565" s="175"/>
      <c r="AD565" s="175"/>
      <c r="AE565" s="175"/>
      <c r="AF565" s="175"/>
      <c r="AG565" s="175"/>
      <c r="AH565" s="175"/>
    </row>
    <row r="566" spans="1:34" x14ac:dyDescent="0.3">
      <c r="A566" s="171" t="s">
        <v>368</v>
      </c>
      <c r="B566" s="171" t="s">
        <v>267</v>
      </c>
      <c r="C566" s="171">
        <v>107745</v>
      </c>
      <c r="D566" s="174">
        <v>44302</v>
      </c>
      <c r="E566" s="175">
        <v>38.04</v>
      </c>
      <c r="F566" s="175">
        <v>0.4224</v>
      </c>
      <c r="G566" s="175">
        <v>0.60829999999999995</v>
      </c>
      <c r="H566" s="175">
        <v>-0.91169999999999995</v>
      </c>
      <c r="I566" s="175">
        <v>-1.8575999999999999</v>
      </c>
      <c r="J566" s="175">
        <v>-2.9344000000000001</v>
      </c>
      <c r="K566" s="175">
        <v>0.76819999999999999</v>
      </c>
      <c r="L566" s="175">
        <v>18.949300000000001</v>
      </c>
      <c r="M566" s="175">
        <v>28.123899999999999</v>
      </c>
      <c r="N566" s="175">
        <v>45.970799999999997</v>
      </c>
      <c r="O566" s="175">
        <v>6.2264999999999997</v>
      </c>
      <c r="P566" s="175">
        <v>12.227499999999999</v>
      </c>
      <c r="Q566" s="175">
        <v>10.8309</v>
      </c>
      <c r="R566" s="175">
        <v>8.7627000000000006</v>
      </c>
      <c r="S566" s="171"/>
      <c r="T566" s="174"/>
      <c r="U566" s="175"/>
      <c r="V566" s="175"/>
      <c r="W566" s="175"/>
      <c r="X566" s="175"/>
      <c r="Y566" s="175"/>
      <c r="Z566" s="175"/>
      <c r="AA566" s="175"/>
      <c r="AB566" s="175"/>
      <c r="AC566" s="175"/>
      <c r="AD566" s="175"/>
      <c r="AE566" s="175"/>
      <c r="AF566" s="175"/>
      <c r="AG566" s="175"/>
      <c r="AH566" s="175"/>
    </row>
    <row r="567" spans="1:34" x14ac:dyDescent="0.3">
      <c r="A567" s="171" t="s">
        <v>368</v>
      </c>
      <c r="B567" s="171" t="s">
        <v>164</v>
      </c>
      <c r="C567" s="171">
        <v>119544</v>
      </c>
      <c r="D567" s="174">
        <v>44302</v>
      </c>
      <c r="E567" s="175">
        <v>41.06</v>
      </c>
      <c r="F567" s="175">
        <v>0.41570000000000001</v>
      </c>
      <c r="G567" s="175">
        <v>0.61260000000000003</v>
      </c>
      <c r="H567" s="175">
        <v>-0.8931</v>
      </c>
      <c r="I567" s="175">
        <v>-1.8172999999999999</v>
      </c>
      <c r="J567" s="175">
        <v>-2.8626</v>
      </c>
      <c r="K567" s="175">
        <v>0.98380000000000001</v>
      </c>
      <c r="L567" s="175">
        <v>19.499400000000001</v>
      </c>
      <c r="M567" s="175">
        <v>28.997800000000002</v>
      </c>
      <c r="N567" s="175">
        <v>47.326900000000002</v>
      </c>
      <c r="O567" s="175">
        <v>7.3005000000000004</v>
      </c>
      <c r="P567" s="175">
        <v>13.364100000000001</v>
      </c>
      <c r="Q567" s="175">
        <v>16.0246</v>
      </c>
      <c r="R567" s="175">
        <v>9.8142999999999994</v>
      </c>
      <c r="S567" s="171"/>
      <c r="T567" s="174"/>
      <c r="U567" s="175"/>
      <c r="V567" s="175"/>
      <c r="W567" s="175"/>
      <c r="X567" s="175"/>
      <c r="Y567" s="175"/>
      <c r="Z567" s="175"/>
      <c r="AA567" s="175"/>
      <c r="AB567" s="175"/>
      <c r="AC567" s="175"/>
      <c r="AD567" s="175"/>
      <c r="AE567" s="175"/>
      <c r="AF567" s="175"/>
      <c r="AG567" s="175"/>
      <c r="AH567" s="175"/>
    </row>
    <row r="568" spans="1:34" x14ac:dyDescent="0.3">
      <c r="A568" s="171" t="s">
        <v>368</v>
      </c>
      <c r="B568" s="171" t="s">
        <v>165</v>
      </c>
      <c r="C568" s="171">
        <v>120503</v>
      </c>
      <c r="D568" s="174">
        <v>44302</v>
      </c>
      <c r="E568" s="175">
        <v>66.372299999999996</v>
      </c>
      <c r="F568" s="175">
        <v>0.90439999999999998</v>
      </c>
      <c r="G568" s="175">
        <v>1.1853</v>
      </c>
      <c r="H568" s="175">
        <v>-1.9659</v>
      </c>
      <c r="I568" s="175">
        <v>-0.99170000000000003</v>
      </c>
      <c r="J568" s="175">
        <v>-2.4430000000000001</v>
      </c>
      <c r="K568" s="175">
        <v>1.8281000000000001</v>
      </c>
      <c r="L568" s="175">
        <v>28.878299999999999</v>
      </c>
      <c r="M568" s="175">
        <v>39.5015</v>
      </c>
      <c r="N568" s="175">
        <v>54.817900000000002</v>
      </c>
      <c r="O568" s="175">
        <v>13.337300000000001</v>
      </c>
      <c r="P568" s="175">
        <v>16.447099999999999</v>
      </c>
      <c r="Q568" s="175">
        <v>19.7239</v>
      </c>
      <c r="R568" s="175">
        <v>17.631699999999999</v>
      </c>
      <c r="S568" s="171"/>
      <c r="T568" s="174"/>
      <c r="U568" s="175"/>
      <c r="V568" s="175"/>
      <c r="W568" s="175"/>
      <c r="X568" s="175"/>
      <c r="Y568" s="175"/>
      <c r="Z568" s="175"/>
      <c r="AA568" s="175"/>
      <c r="AB568" s="175"/>
      <c r="AC568" s="175"/>
      <c r="AD568" s="175"/>
      <c r="AE568" s="175"/>
      <c r="AF568" s="175"/>
      <c r="AG568" s="175"/>
      <c r="AH568" s="175"/>
    </row>
    <row r="569" spans="1:34" x14ac:dyDescent="0.3">
      <c r="A569" s="171" t="s">
        <v>368</v>
      </c>
      <c r="B569" s="171" t="s">
        <v>268</v>
      </c>
      <c r="C569" s="171">
        <v>112323</v>
      </c>
      <c r="D569" s="174">
        <v>44302</v>
      </c>
      <c r="E569" s="175">
        <v>60.760800000000003</v>
      </c>
      <c r="F569" s="175">
        <v>0.9022</v>
      </c>
      <c r="G569" s="175">
        <v>1.1782999999999999</v>
      </c>
      <c r="H569" s="175">
        <v>-1.9823</v>
      </c>
      <c r="I569" s="175">
        <v>-1.0278</v>
      </c>
      <c r="J569" s="175">
        <v>-2.5196000000000001</v>
      </c>
      <c r="K569" s="175">
        <v>1.5995999999999999</v>
      </c>
      <c r="L569" s="175">
        <v>28.311599999999999</v>
      </c>
      <c r="M569" s="175">
        <v>38.597999999999999</v>
      </c>
      <c r="N569" s="175">
        <v>53.506900000000002</v>
      </c>
      <c r="O569" s="175">
        <v>12.321899999999999</v>
      </c>
      <c r="P569" s="175">
        <v>15.3126</v>
      </c>
      <c r="Q569" s="175">
        <v>17.3065</v>
      </c>
      <c r="R569" s="175">
        <v>16.648399999999999</v>
      </c>
      <c r="S569" s="171"/>
      <c r="T569" s="174"/>
      <c r="U569" s="175"/>
      <c r="V569" s="175"/>
      <c r="W569" s="175"/>
      <c r="X569" s="175"/>
      <c r="Y569" s="175"/>
      <c r="Z569" s="175"/>
      <c r="AA569" s="175"/>
      <c r="AB569" s="175"/>
      <c r="AC569" s="175"/>
      <c r="AD569" s="175"/>
      <c r="AE569" s="175"/>
      <c r="AF569" s="175"/>
      <c r="AG569" s="175"/>
      <c r="AH569" s="175"/>
    </row>
    <row r="570" spans="1:34" x14ac:dyDescent="0.3">
      <c r="A570" s="171" t="s">
        <v>368</v>
      </c>
      <c r="B570" s="171" t="s">
        <v>269</v>
      </c>
      <c r="C570" s="171">
        <v>134044</v>
      </c>
      <c r="D570" s="174">
        <v>44302</v>
      </c>
      <c r="E570" s="175">
        <v>56.46</v>
      </c>
      <c r="F570" s="175">
        <v>0.48049999999999998</v>
      </c>
      <c r="G570" s="175">
        <v>0.9476</v>
      </c>
      <c r="H570" s="175">
        <v>-1.9451000000000001</v>
      </c>
      <c r="I570" s="175">
        <v>-1.5175000000000001</v>
      </c>
      <c r="J570" s="175">
        <v>-2.4365000000000001</v>
      </c>
      <c r="K570" s="175">
        <v>2.9165000000000001</v>
      </c>
      <c r="L570" s="175">
        <v>26.1112</v>
      </c>
      <c r="M570" s="175">
        <v>39.5107</v>
      </c>
      <c r="N570" s="175">
        <v>61.822899999999997</v>
      </c>
      <c r="O570" s="175">
        <v>6.1699000000000002</v>
      </c>
      <c r="P570" s="175">
        <v>10.8405</v>
      </c>
      <c r="Q570" s="175">
        <v>6.2759999999999998</v>
      </c>
      <c r="R570" s="175">
        <v>12.520099999999999</v>
      </c>
      <c r="S570" s="171"/>
      <c r="T570" s="174"/>
      <c r="U570" s="175"/>
      <c r="V570" s="175"/>
      <c r="W570" s="175"/>
      <c r="X570" s="175"/>
      <c r="Y570" s="175"/>
      <c r="Z570" s="175"/>
      <c r="AA570" s="175"/>
      <c r="AB570" s="175"/>
      <c r="AC570" s="175"/>
      <c r="AD570" s="175"/>
      <c r="AE570" s="175"/>
      <c r="AF570" s="175"/>
      <c r="AG570" s="175"/>
      <c r="AH570" s="175"/>
    </row>
    <row r="571" spans="1:34" x14ac:dyDescent="0.3">
      <c r="A571" s="171" t="s">
        <v>368</v>
      </c>
      <c r="B571" s="171" t="s">
        <v>166</v>
      </c>
      <c r="C571" s="171">
        <v>134045</v>
      </c>
      <c r="D571" s="174">
        <v>44302</v>
      </c>
      <c r="E571" s="175">
        <v>61.49</v>
      </c>
      <c r="F571" s="175">
        <v>0.49030000000000001</v>
      </c>
      <c r="G571" s="175">
        <v>0.95220000000000005</v>
      </c>
      <c r="H571" s="175">
        <v>-1.9298</v>
      </c>
      <c r="I571" s="175">
        <v>-1.4899</v>
      </c>
      <c r="J571" s="175">
        <v>-2.3813</v>
      </c>
      <c r="K571" s="175">
        <v>3.1019000000000001</v>
      </c>
      <c r="L571" s="175">
        <v>26.5747</v>
      </c>
      <c r="M571" s="175">
        <v>40.26</v>
      </c>
      <c r="N571" s="175">
        <v>62.930599999999998</v>
      </c>
      <c r="O571" s="175">
        <v>6.9751000000000003</v>
      </c>
      <c r="P571" s="175">
        <v>11.7501</v>
      </c>
      <c r="Q571" s="175">
        <v>7.2134999999999998</v>
      </c>
      <c r="R571" s="175">
        <v>13.317299999999999</v>
      </c>
      <c r="S571" s="171"/>
      <c r="T571" s="174"/>
      <c r="U571" s="175"/>
      <c r="V571" s="175"/>
      <c r="W571" s="175"/>
      <c r="X571" s="175"/>
      <c r="Y571" s="175"/>
      <c r="Z571" s="175"/>
      <c r="AA571" s="175"/>
      <c r="AB571" s="175"/>
      <c r="AC571" s="175"/>
      <c r="AD571" s="175"/>
      <c r="AE571" s="175"/>
      <c r="AF571" s="175"/>
      <c r="AG571" s="175"/>
      <c r="AH571" s="175"/>
    </row>
    <row r="572" spans="1:34" x14ac:dyDescent="0.3">
      <c r="A572" s="171" t="s">
        <v>368</v>
      </c>
      <c r="B572" s="171" t="s">
        <v>270</v>
      </c>
      <c r="C572" s="171">
        <v>113463</v>
      </c>
      <c r="D572" s="174">
        <v>44302</v>
      </c>
      <c r="E572" s="175">
        <v>50.445999999999998</v>
      </c>
      <c r="F572" s="175">
        <v>0.59019999999999995</v>
      </c>
      <c r="G572" s="175">
        <v>0.88800000000000001</v>
      </c>
      <c r="H572" s="175">
        <v>-2.1320999999999999</v>
      </c>
      <c r="I572" s="175">
        <v>-2.2174999999999998</v>
      </c>
      <c r="J572" s="175">
        <v>-3.2526999999999999</v>
      </c>
      <c r="K572" s="175">
        <v>0.2384</v>
      </c>
      <c r="L572" s="175">
        <v>21.533200000000001</v>
      </c>
      <c r="M572" s="175">
        <v>31.599399999999999</v>
      </c>
      <c r="N572" s="175">
        <v>50.186100000000003</v>
      </c>
      <c r="O572" s="175">
        <v>10.3277</v>
      </c>
      <c r="P572" s="175">
        <v>11.917999999999999</v>
      </c>
      <c r="Q572" s="175">
        <v>11.166399999999999</v>
      </c>
      <c r="R572" s="175">
        <v>14.917</v>
      </c>
      <c r="S572" s="171"/>
      <c r="T572" s="174"/>
      <c r="U572" s="175"/>
      <c r="V572" s="175"/>
      <c r="W572" s="175"/>
      <c r="X572" s="175"/>
      <c r="Y572" s="175"/>
      <c r="Z572" s="175"/>
      <c r="AA572" s="175"/>
      <c r="AB572" s="175"/>
      <c r="AC572" s="175"/>
      <c r="AD572" s="175"/>
      <c r="AE572" s="175"/>
      <c r="AF572" s="175"/>
      <c r="AG572" s="175"/>
      <c r="AH572" s="175"/>
    </row>
    <row r="573" spans="1:34" x14ac:dyDescent="0.3">
      <c r="A573" s="171" t="s">
        <v>368</v>
      </c>
      <c r="B573" s="171" t="s">
        <v>167</v>
      </c>
      <c r="C573" s="171">
        <v>120147</v>
      </c>
      <c r="D573" s="174">
        <v>44302</v>
      </c>
      <c r="E573" s="175">
        <v>53.966000000000001</v>
      </c>
      <c r="F573" s="175">
        <v>0.59279999999999999</v>
      </c>
      <c r="G573" s="175">
        <v>0.89739999999999998</v>
      </c>
      <c r="H573" s="175">
        <v>-2.1078000000000001</v>
      </c>
      <c r="I573" s="175">
        <v>-2.1646000000000001</v>
      </c>
      <c r="J573" s="175">
        <v>-3.1427</v>
      </c>
      <c r="K573" s="175">
        <v>0.57210000000000005</v>
      </c>
      <c r="L573" s="175">
        <v>22.330300000000001</v>
      </c>
      <c r="M573" s="175">
        <v>32.885199999999998</v>
      </c>
      <c r="N573" s="175">
        <v>52.081200000000003</v>
      </c>
      <c r="O573" s="175">
        <v>11.6487</v>
      </c>
      <c r="P573" s="175">
        <v>13.159000000000001</v>
      </c>
      <c r="Q573" s="175">
        <v>14.924799999999999</v>
      </c>
      <c r="R573" s="175">
        <v>16.322399999999998</v>
      </c>
      <c r="S573" s="171"/>
      <c r="T573" s="174"/>
      <c r="U573" s="175"/>
      <c r="V573" s="175"/>
      <c r="W573" s="175"/>
      <c r="X573" s="175"/>
      <c r="Y573" s="175"/>
      <c r="Z573" s="175"/>
      <c r="AA573" s="175"/>
      <c r="AB573" s="175"/>
      <c r="AC573" s="175"/>
      <c r="AD573" s="175"/>
      <c r="AE573" s="175"/>
      <c r="AF573" s="175"/>
      <c r="AG573" s="175"/>
      <c r="AH573" s="175"/>
    </row>
    <row r="574" spans="1:34" x14ac:dyDescent="0.3">
      <c r="A574" s="171" t="s">
        <v>368</v>
      </c>
      <c r="B574" s="171" t="s">
        <v>168</v>
      </c>
      <c r="C574" s="171">
        <v>141950</v>
      </c>
      <c r="D574" s="174">
        <v>44302</v>
      </c>
      <c r="E574" s="175">
        <v>13.7</v>
      </c>
      <c r="F574" s="175">
        <v>1.5567</v>
      </c>
      <c r="G574" s="175">
        <v>1.5567</v>
      </c>
      <c r="H574" s="175">
        <v>-2.3521000000000001</v>
      </c>
      <c r="I574" s="175">
        <v>0.2928</v>
      </c>
      <c r="J574" s="175">
        <v>0.73529999999999995</v>
      </c>
      <c r="K574" s="175">
        <v>8.5578000000000003</v>
      </c>
      <c r="L574" s="175">
        <v>30.352</v>
      </c>
      <c r="M574" s="175">
        <v>50.881100000000004</v>
      </c>
      <c r="N574" s="175">
        <v>69.764600000000002</v>
      </c>
      <c r="O574" s="175">
        <v>9.2288999999999994</v>
      </c>
      <c r="P574" s="175"/>
      <c r="Q574" s="175">
        <v>10.488899999999999</v>
      </c>
      <c r="R574" s="175">
        <v>24.7347</v>
      </c>
      <c r="S574" s="171"/>
      <c r="T574" s="174"/>
      <c r="U574" s="175"/>
      <c r="V574" s="175"/>
      <c r="W574" s="175"/>
      <c r="X574" s="175"/>
      <c r="Y574" s="175"/>
      <c r="Z574" s="175"/>
      <c r="AA574" s="175"/>
      <c r="AB574" s="175"/>
      <c r="AC574" s="175"/>
      <c r="AD574" s="175"/>
      <c r="AE574" s="175"/>
      <c r="AF574" s="175"/>
      <c r="AG574" s="175"/>
      <c r="AH574" s="175"/>
    </row>
    <row r="575" spans="1:34" x14ac:dyDescent="0.3">
      <c r="A575" s="171" t="s">
        <v>368</v>
      </c>
      <c r="B575" s="171" t="s">
        <v>271</v>
      </c>
      <c r="C575" s="171">
        <v>141952</v>
      </c>
      <c r="D575" s="174">
        <v>44302</v>
      </c>
      <c r="E575" s="175">
        <v>13.36</v>
      </c>
      <c r="F575" s="175">
        <v>1.5198</v>
      </c>
      <c r="G575" s="175">
        <v>1.5198</v>
      </c>
      <c r="H575" s="175">
        <v>-2.3391999999999999</v>
      </c>
      <c r="I575" s="175">
        <v>0.22509999999999999</v>
      </c>
      <c r="J575" s="175">
        <v>0.60240000000000005</v>
      </c>
      <c r="K575" s="175">
        <v>8.3536000000000001</v>
      </c>
      <c r="L575" s="175">
        <v>29.961099999999998</v>
      </c>
      <c r="M575" s="175">
        <v>49.943899999999999</v>
      </c>
      <c r="N575" s="175">
        <v>68.474100000000007</v>
      </c>
      <c r="O575" s="175">
        <v>8.3529</v>
      </c>
      <c r="P575" s="175"/>
      <c r="Q575" s="175">
        <v>9.6126000000000005</v>
      </c>
      <c r="R575" s="175">
        <v>23.813199999999998</v>
      </c>
      <c r="S575" s="171"/>
      <c r="T575" s="174"/>
      <c r="U575" s="175"/>
      <c r="V575" s="175"/>
      <c r="W575" s="175"/>
      <c r="X575" s="175"/>
      <c r="Y575" s="175"/>
      <c r="Z575" s="175"/>
      <c r="AA575" s="175"/>
      <c r="AB575" s="175"/>
      <c r="AC575" s="175"/>
      <c r="AD575" s="175"/>
      <c r="AE575" s="175"/>
      <c r="AF575" s="175"/>
      <c r="AG575" s="175"/>
      <c r="AH575" s="175"/>
    </row>
    <row r="576" spans="1:34" x14ac:dyDescent="0.3">
      <c r="A576" s="171" t="s">
        <v>368</v>
      </c>
      <c r="B576" s="171" t="s">
        <v>169</v>
      </c>
      <c r="C576" s="171">
        <v>144315</v>
      </c>
      <c r="D576" s="174">
        <v>44302</v>
      </c>
      <c r="E576" s="175">
        <v>16.63</v>
      </c>
      <c r="F576" s="175">
        <v>1.5263</v>
      </c>
      <c r="G576" s="175">
        <v>1.4024000000000001</v>
      </c>
      <c r="H576" s="175">
        <v>-2.3488000000000002</v>
      </c>
      <c r="I576" s="175">
        <v>0.12039999999999999</v>
      </c>
      <c r="J576" s="175">
        <v>0.12039999999999999</v>
      </c>
      <c r="K576" s="175">
        <v>7.9870000000000001</v>
      </c>
      <c r="L576" s="175">
        <v>30.739000000000001</v>
      </c>
      <c r="M576" s="175">
        <v>52.15</v>
      </c>
      <c r="N576" s="175">
        <v>69.520899999999997</v>
      </c>
      <c r="O576" s="175"/>
      <c r="P576" s="175"/>
      <c r="Q576" s="175">
        <v>22.630800000000001</v>
      </c>
      <c r="R576" s="175">
        <v>22.9771</v>
      </c>
      <c r="S576" s="171"/>
      <c r="T576" s="174"/>
      <c r="U576" s="175"/>
      <c r="V576" s="175"/>
      <c r="W576" s="175"/>
      <c r="X576" s="175"/>
      <c r="Y576" s="175"/>
      <c r="Z576" s="175"/>
      <c r="AA576" s="175"/>
      <c r="AB576" s="175"/>
      <c r="AC576" s="175"/>
      <c r="AD576" s="175"/>
      <c r="AE576" s="175"/>
      <c r="AF576" s="175"/>
      <c r="AG576" s="175"/>
      <c r="AH576" s="175"/>
    </row>
    <row r="577" spans="1:34" x14ac:dyDescent="0.3">
      <c r="A577" s="171" t="s">
        <v>368</v>
      </c>
      <c r="B577" s="171" t="s">
        <v>272</v>
      </c>
      <c r="C577" s="171">
        <v>144314</v>
      </c>
      <c r="D577" s="174">
        <v>44302</v>
      </c>
      <c r="E577" s="175">
        <v>16.170000000000002</v>
      </c>
      <c r="F577" s="175">
        <v>1.5065999999999999</v>
      </c>
      <c r="G577" s="175">
        <v>1.3158000000000001</v>
      </c>
      <c r="H577" s="175">
        <v>-2.4140000000000001</v>
      </c>
      <c r="I577" s="175">
        <v>6.1899999999999997E-2</v>
      </c>
      <c r="J577" s="175">
        <v>0</v>
      </c>
      <c r="K577" s="175">
        <v>7.6565000000000003</v>
      </c>
      <c r="L577" s="175">
        <v>29.983899999999998</v>
      </c>
      <c r="M577" s="175">
        <v>50.839599999999997</v>
      </c>
      <c r="N577" s="175">
        <v>67.564800000000005</v>
      </c>
      <c r="O577" s="175"/>
      <c r="P577" s="175"/>
      <c r="Q577" s="175">
        <v>21.258800000000001</v>
      </c>
      <c r="R577" s="175">
        <v>21.598600000000001</v>
      </c>
      <c r="S577" s="171"/>
      <c r="T577" s="174"/>
      <c r="U577" s="175"/>
      <c r="V577" s="175"/>
      <c r="W577" s="175"/>
      <c r="X577" s="175"/>
      <c r="Y577" s="175"/>
      <c r="Z577" s="175"/>
      <c r="AA577" s="175"/>
      <c r="AB577" s="175"/>
      <c r="AC577" s="175"/>
      <c r="AD577" s="175"/>
      <c r="AE577" s="175"/>
      <c r="AF577" s="175"/>
      <c r="AG577" s="175"/>
      <c r="AH577" s="175"/>
    </row>
    <row r="578" spans="1:34" x14ac:dyDescent="0.3">
      <c r="A578" s="171" t="s">
        <v>368</v>
      </c>
      <c r="B578" s="171" t="s">
        <v>170</v>
      </c>
      <c r="C578" s="171">
        <v>119351</v>
      </c>
      <c r="D578" s="174">
        <v>44302</v>
      </c>
      <c r="E578" s="175">
        <v>88.17</v>
      </c>
      <c r="F578" s="175">
        <v>1.2169000000000001</v>
      </c>
      <c r="G578" s="175">
        <v>1.3681000000000001</v>
      </c>
      <c r="H578" s="175">
        <v>-1.8915999999999999</v>
      </c>
      <c r="I578" s="175">
        <v>9.0800000000000006E-2</v>
      </c>
      <c r="J578" s="175">
        <v>-0.26019999999999999</v>
      </c>
      <c r="K578" s="175">
        <v>6.05</v>
      </c>
      <c r="L578" s="175">
        <v>28.734100000000002</v>
      </c>
      <c r="M578" s="175">
        <v>49.745199999999997</v>
      </c>
      <c r="N578" s="175">
        <v>67.083600000000004</v>
      </c>
      <c r="O578" s="175">
        <v>12.4544</v>
      </c>
      <c r="P578" s="175">
        <v>18.806000000000001</v>
      </c>
      <c r="Q578" s="175">
        <v>17.357900000000001</v>
      </c>
      <c r="R578" s="175">
        <v>26.240400000000001</v>
      </c>
      <c r="S578" s="171"/>
      <c r="T578" s="174"/>
      <c r="U578" s="175"/>
      <c r="V578" s="175"/>
      <c r="W578" s="175"/>
      <c r="X578" s="175"/>
      <c r="Y578" s="175"/>
      <c r="Z578" s="175"/>
      <c r="AA578" s="175"/>
      <c r="AB578" s="175"/>
      <c r="AC578" s="175"/>
      <c r="AD578" s="175"/>
      <c r="AE578" s="175"/>
      <c r="AF578" s="175"/>
      <c r="AG578" s="175"/>
      <c r="AH578" s="175"/>
    </row>
    <row r="579" spans="1:34" x14ac:dyDescent="0.3">
      <c r="A579" s="171" t="s">
        <v>368</v>
      </c>
      <c r="B579" s="171" t="s">
        <v>273</v>
      </c>
      <c r="C579" s="171">
        <v>111710</v>
      </c>
      <c r="D579" s="174">
        <v>44302</v>
      </c>
      <c r="E579" s="175">
        <v>79.3</v>
      </c>
      <c r="F579" s="175">
        <v>1.1996</v>
      </c>
      <c r="G579" s="175">
        <v>1.3548</v>
      </c>
      <c r="H579" s="175">
        <v>-1.9171</v>
      </c>
      <c r="I579" s="175">
        <v>3.78E-2</v>
      </c>
      <c r="J579" s="175">
        <v>-0.38940000000000002</v>
      </c>
      <c r="K579" s="175">
        <v>5.7191999999999998</v>
      </c>
      <c r="L579" s="175">
        <v>27.985800000000001</v>
      </c>
      <c r="M579" s="175">
        <v>48.4741</v>
      </c>
      <c r="N579" s="175">
        <v>65.242800000000003</v>
      </c>
      <c r="O579" s="175">
        <v>11.1707</v>
      </c>
      <c r="P579" s="175">
        <v>17.317799999999998</v>
      </c>
      <c r="Q579" s="175">
        <v>18.588699999999999</v>
      </c>
      <c r="R579" s="175">
        <v>24.8415</v>
      </c>
      <c r="S579" s="171"/>
      <c r="T579" s="174"/>
      <c r="U579" s="175"/>
      <c r="V579" s="175"/>
      <c r="W579" s="175"/>
      <c r="X579" s="175"/>
      <c r="Y579" s="175"/>
      <c r="Z579" s="175"/>
      <c r="AA579" s="175"/>
      <c r="AB579" s="175"/>
      <c r="AC579" s="175"/>
      <c r="AD579" s="175"/>
      <c r="AE579" s="175"/>
      <c r="AF579" s="175"/>
      <c r="AG579" s="175"/>
      <c r="AH579" s="175"/>
    </row>
    <row r="580" spans="1:34" x14ac:dyDescent="0.3">
      <c r="A580" s="171" t="s">
        <v>368</v>
      </c>
      <c r="B580" s="171" t="s">
        <v>409</v>
      </c>
      <c r="C580" s="171">
        <v>111709</v>
      </c>
      <c r="D580" s="174">
        <v>44302</v>
      </c>
      <c r="E580" s="175">
        <v>84.82</v>
      </c>
      <c r="F580" s="175">
        <v>1.2051000000000001</v>
      </c>
      <c r="G580" s="175">
        <v>1.3502000000000001</v>
      </c>
      <c r="H580" s="175">
        <v>-1.9081999999999999</v>
      </c>
      <c r="I580" s="175">
        <v>7.0800000000000002E-2</v>
      </c>
      <c r="J580" s="175">
        <v>-0.3407</v>
      </c>
      <c r="K580" s="175">
        <v>5.8794000000000004</v>
      </c>
      <c r="L580" s="175">
        <v>28.379000000000001</v>
      </c>
      <c r="M580" s="175">
        <v>49.147199999999998</v>
      </c>
      <c r="N580" s="175">
        <v>66.248500000000007</v>
      </c>
      <c r="O580" s="175">
        <v>11.9472</v>
      </c>
      <c r="P580" s="175">
        <v>18.178000000000001</v>
      </c>
      <c r="Q580" s="175">
        <v>19.247599999999998</v>
      </c>
      <c r="R580" s="175">
        <v>25.639500000000002</v>
      </c>
      <c r="S580" s="171"/>
      <c r="T580" s="174"/>
      <c r="U580" s="175"/>
      <c r="V580" s="175"/>
      <c r="W580" s="175"/>
      <c r="X580" s="175"/>
      <c r="Y580" s="175"/>
      <c r="Z580" s="175"/>
      <c r="AA580" s="175"/>
      <c r="AB580" s="175"/>
      <c r="AC580" s="175"/>
      <c r="AD580" s="175"/>
      <c r="AE580" s="175"/>
      <c r="AF580" s="175"/>
      <c r="AG580" s="175"/>
      <c r="AH580" s="175"/>
    </row>
    <row r="581" spans="1:34" x14ac:dyDescent="0.3">
      <c r="A581" s="171" t="s">
        <v>368</v>
      </c>
      <c r="B581" s="171" t="s">
        <v>171</v>
      </c>
      <c r="C581" s="171">
        <v>118285</v>
      </c>
      <c r="D581" s="174">
        <v>44302</v>
      </c>
      <c r="E581" s="175">
        <v>98.93</v>
      </c>
      <c r="F581" s="175">
        <v>0.53859999999999997</v>
      </c>
      <c r="G581" s="175">
        <v>0.96960000000000002</v>
      </c>
      <c r="H581" s="175">
        <v>-2.1173000000000002</v>
      </c>
      <c r="I581" s="175">
        <v>-2.1850999999999998</v>
      </c>
      <c r="J581" s="175">
        <v>-2.7524000000000002</v>
      </c>
      <c r="K581" s="175">
        <v>3.3104</v>
      </c>
      <c r="L581" s="175">
        <v>25.801100000000002</v>
      </c>
      <c r="M581" s="175">
        <v>43.0244</v>
      </c>
      <c r="N581" s="175">
        <v>62.473300000000002</v>
      </c>
      <c r="O581" s="175">
        <v>16.700199999999999</v>
      </c>
      <c r="P581" s="175">
        <v>17.2271</v>
      </c>
      <c r="Q581" s="175">
        <v>15.535</v>
      </c>
      <c r="R581" s="175">
        <v>20.268899999999999</v>
      </c>
      <c r="S581" s="171"/>
      <c r="T581" s="174"/>
      <c r="U581" s="175"/>
      <c r="V581" s="175"/>
      <c r="W581" s="175"/>
      <c r="X581" s="175"/>
      <c r="Y581" s="175"/>
      <c r="Z581" s="175"/>
      <c r="AA581" s="175"/>
      <c r="AB581" s="175"/>
      <c r="AC581" s="175"/>
      <c r="AD581" s="175"/>
      <c r="AE581" s="175"/>
      <c r="AF581" s="175"/>
      <c r="AG581" s="175"/>
      <c r="AH581" s="175"/>
    </row>
    <row r="582" spans="1:34" x14ac:dyDescent="0.3">
      <c r="A582" s="171" t="s">
        <v>368</v>
      </c>
      <c r="B582" s="171" t="s">
        <v>274</v>
      </c>
      <c r="C582" s="171">
        <v>111722</v>
      </c>
      <c r="D582" s="174">
        <v>44302</v>
      </c>
      <c r="E582" s="175">
        <v>93.31</v>
      </c>
      <c r="F582" s="175">
        <v>0.52790000000000004</v>
      </c>
      <c r="G582" s="175">
        <v>0.96299999999999997</v>
      </c>
      <c r="H582" s="175">
        <v>-2.1395</v>
      </c>
      <c r="I582" s="175">
        <v>-2.2317999999999998</v>
      </c>
      <c r="J582" s="175">
        <v>-2.8628</v>
      </c>
      <c r="K582" s="175">
        <v>3.0024999999999999</v>
      </c>
      <c r="L582" s="175">
        <v>25.080400000000001</v>
      </c>
      <c r="M582" s="175">
        <v>41.830100000000002</v>
      </c>
      <c r="N582" s="175">
        <v>60.685400000000001</v>
      </c>
      <c r="O582" s="175">
        <v>15.592700000000001</v>
      </c>
      <c r="P582" s="175">
        <v>16.217199999999998</v>
      </c>
      <c r="Q582" s="175">
        <v>19.670000000000002</v>
      </c>
      <c r="R582" s="175">
        <v>19.036899999999999</v>
      </c>
      <c r="S582" s="171"/>
      <c r="T582" s="174"/>
      <c r="U582" s="175"/>
      <c r="V582" s="175"/>
      <c r="W582" s="175"/>
      <c r="X582" s="175"/>
      <c r="Y582" s="175"/>
      <c r="Z582" s="175"/>
      <c r="AA582" s="175"/>
      <c r="AB582" s="175"/>
      <c r="AC582" s="175"/>
      <c r="AD582" s="175"/>
      <c r="AE582" s="175"/>
      <c r="AF582" s="175"/>
      <c r="AG582" s="175"/>
      <c r="AH582" s="175"/>
    </row>
    <row r="583" spans="1:34" x14ac:dyDescent="0.3">
      <c r="A583" s="171" t="s">
        <v>368</v>
      </c>
      <c r="B583" s="171" t="s">
        <v>172</v>
      </c>
      <c r="C583" s="171">
        <v>119242</v>
      </c>
      <c r="D583" s="174">
        <v>44302</v>
      </c>
      <c r="E583" s="175">
        <v>69.873999999999995</v>
      </c>
      <c r="F583" s="175">
        <v>0.40670000000000001</v>
      </c>
      <c r="G583" s="175">
        <v>0.95940000000000003</v>
      </c>
      <c r="H583" s="175">
        <v>-1.5221</v>
      </c>
      <c r="I583" s="175">
        <v>-1.1977</v>
      </c>
      <c r="J583" s="175">
        <v>-0.5494</v>
      </c>
      <c r="K583" s="175">
        <v>5.1955</v>
      </c>
      <c r="L583" s="175">
        <v>33.640599999999999</v>
      </c>
      <c r="M583" s="175">
        <v>42.9998</v>
      </c>
      <c r="N583" s="175">
        <v>67.801000000000002</v>
      </c>
      <c r="O583" s="175">
        <v>13.2263</v>
      </c>
      <c r="P583" s="175">
        <v>16.5456</v>
      </c>
      <c r="Q583" s="175">
        <v>17.0488</v>
      </c>
      <c r="R583" s="175">
        <v>17.037700000000001</v>
      </c>
      <c r="S583" s="171"/>
      <c r="T583" s="174"/>
      <c r="U583" s="175"/>
      <c r="V583" s="175"/>
      <c r="W583" s="175"/>
      <c r="X583" s="175"/>
      <c r="Y583" s="175"/>
      <c r="Z583" s="175"/>
      <c r="AA583" s="175"/>
      <c r="AB583" s="175"/>
      <c r="AC583" s="175"/>
      <c r="AD583" s="175"/>
      <c r="AE583" s="175"/>
      <c r="AF583" s="175"/>
      <c r="AG583" s="175"/>
      <c r="AH583" s="175"/>
    </row>
    <row r="584" spans="1:34" x14ac:dyDescent="0.3">
      <c r="A584" s="171" t="s">
        <v>368</v>
      </c>
      <c r="B584" s="171" t="s">
        <v>275</v>
      </c>
      <c r="C584" s="171">
        <v>104772</v>
      </c>
      <c r="D584" s="174">
        <v>44302</v>
      </c>
      <c r="E584" s="175">
        <v>65.477999999999994</v>
      </c>
      <c r="F584" s="175">
        <v>0.40329999999999999</v>
      </c>
      <c r="G584" s="175">
        <v>0.95130000000000003</v>
      </c>
      <c r="H584" s="175">
        <v>-1.5412999999999999</v>
      </c>
      <c r="I584" s="175">
        <v>-1.2367999999999999</v>
      </c>
      <c r="J584" s="175">
        <v>-0.62980000000000003</v>
      </c>
      <c r="K584" s="175">
        <v>4.9360999999999997</v>
      </c>
      <c r="L584" s="175">
        <v>32.9908</v>
      </c>
      <c r="M584" s="175">
        <v>41.97</v>
      </c>
      <c r="N584" s="175">
        <v>66.187799999999996</v>
      </c>
      <c r="O584" s="175">
        <v>12.1408</v>
      </c>
      <c r="P584" s="175">
        <v>15.372400000000001</v>
      </c>
      <c r="Q584" s="175">
        <v>14.0937</v>
      </c>
      <c r="R584" s="175">
        <v>15.912000000000001</v>
      </c>
      <c r="S584" s="171"/>
      <c r="T584" s="174"/>
      <c r="U584" s="175"/>
      <c r="V584" s="175"/>
      <c r="W584" s="175"/>
      <c r="X584" s="175"/>
      <c r="Y584" s="175"/>
      <c r="Z584" s="175"/>
      <c r="AA584" s="175"/>
      <c r="AB584" s="175"/>
      <c r="AC584" s="175"/>
      <c r="AD584" s="175"/>
      <c r="AE584" s="175"/>
      <c r="AF584" s="175"/>
      <c r="AG584" s="175"/>
      <c r="AH584" s="175"/>
    </row>
    <row r="585" spans="1:34" x14ac:dyDescent="0.3">
      <c r="A585" s="171" t="s">
        <v>368</v>
      </c>
      <c r="B585" s="171" t="s">
        <v>173</v>
      </c>
      <c r="C585" s="171">
        <v>118620</v>
      </c>
      <c r="D585" s="174">
        <v>44302</v>
      </c>
      <c r="E585" s="175">
        <v>64.2</v>
      </c>
      <c r="F585" s="175">
        <v>0.65849999999999997</v>
      </c>
      <c r="G585" s="175">
        <v>1.0227999999999999</v>
      </c>
      <c r="H585" s="175">
        <v>-1.8048</v>
      </c>
      <c r="I585" s="175">
        <v>-2.0893999999999999</v>
      </c>
      <c r="J585" s="175">
        <v>-2.9184999999999999</v>
      </c>
      <c r="K585" s="175">
        <v>2.6051000000000002</v>
      </c>
      <c r="L585" s="175">
        <v>26.179200000000002</v>
      </c>
      <c r="M585" s="175">
        <v>38.720799999999997</v>
      </c>
      <c r="N585" s="175">
        <v>58.596800000000002</v>
      </c>
      <c r="O585" s="175">
        <v>9.0972000000000008</v>
      </c>
      <c r="P585" s="175">
        <v>12.684200000000001</v>
      </c>
      <c r="Q585" s="175">
        <v>14.008800000000001</v>
      </c>
      <c r="R585" s="175">
        <v>13.5783</v>
      </c>
      <c r="S585" s="171"/>
      <c r="T585" s="174"/>
      <c r="U585" s="175"/>
      <c r="V585" s="175"/>
      <c r="W585" s="175"/>
      <c r="X585" s="175"/>
      <c r="Y585" s="175"/>
      <c r="Z585" s="175"/>
      <c r="AA585" s="175"/>
      <c r="AB585" s="175"/>
      <c r="AC585" s="175"/>
      <c r="AD585" s="175"/>
      <c r="AE585" s="175"/>
      <c r="AF585" s="175"/>
      <c r="AG585" s="175"/>
      <c r="AH585" s="175"/>
    </row>
    <row r="586" spans="1:34" x14ac:dyDescent="0.3">
      <c r="A586" s="171" t="s">
        <v>368</v>
      </c>
      <c r="B586" s="171" t="s">
        <v>276</v>
      </c>
      <c r="C586" s="171">
        <v>111638</v>
      </c>
      <c r="D586" s="174">
        <v>44302</v>
      </c>
      <c r="E586" s="175">
        <v>58.3</v>
      </c>
      <c r="F586" s="175">
        <v>0.65610000000000002</v>
      </c>
      <c r="G586" s="175">
        <v>1.0048999999999999</v>
      </c>
      <c r="H586" s="175">
        <v>-1.8352999999999999</v>
      </c>
      <c r="I586" s="175">
        <v>-2.1484000000000001</v>
      </c>
      <c r="J586" s="175">
        <v>-3.0594999999999999</v>
      </c>
      <c r="K586" s="175">
        <v>2.1732</v>
      </c>
      <c r="L586" s="175">
        <v>25.161000000000001</v>
      </c>
      <c r="M586" s="175">
        <v>36.9831</v>
      </c>
      <c r="N586" s="175">
        <v>55.965800000000002</v>
      </c>
      <c r="O586" s="175">
        <v>7.2870999999999997</v>
      </c>
      <c r="P586" s="175">
        <v>11.127800000000001</v>
      </c>
      <c r="Q586" s="175">
        <v>15.409800000000001</v>
      </c>
      <c r="R586" s="175">
        <v>11.6549</v>
      </c>
      <c r="S586" s="171"/>
      <c r="T586" s="174"/>
      <c r="U586" s="175"/>
      <c r="V586" s="175"/>
      <c r="W586" s="175"/>
      <c r="X586" s="175"/>
      <c r="Y586" s="175"/>
      <c r="Z586" s="175"/>
      <c r="AA586" s="175"/>
      <c r="AB586" s="175"/>
      <c r="AC586" s="175"/>
      <c r="AD586" s="175"/>
      <c r="AE586" s="175"/>
      <c r="AF586" s="175"/>
      <c r="AG586" s="175"/>
      <c r="AH586" s="175"/>
    </row>
    <row r="587" spans="1:34" x14ac:dyDescent="0.3">
      <c r="A587" s="171" t="s">
        <v>368</v>
      </c>
      <c r="B587" s="171" t="s">
        <v>174</v>
      </c>
      <c r="C587" s="171">
        <v>135654</v>
      </c>
      <c r="D587" s="174">
        <v>44302</v>
      </c>
      <c r="E587" s="175">
        <v>18.4999</v>
      </c>
      <c r="F587" s="175">
        <v>0.6764</v>
      </c>
      <c r="G587" s="175">
        <v>1.0106999999999999</v>
      </c>
      <c r="H587" s="175">
        <v>-2.1366000000000001</v>
      </c>
      <c r="I587" s="175">
        <v>-2.0655999999999999</v>
      </c>
      <c r="J587" s="175">
        <v>-2.7549000000000001</v>
      </c>
      <c r="K587" s="175">
        <v>1.0780000000000001</v>
      </c>
      <c r="L587" s="175">
        <v>22.177700000000002</v>
      </c>
      <c r="M587" s="175">
        <v>33.316299999999998</v>
      </c>
      <c r="N587" s="175">
        <v>55.517499999999998</v>
      </c>
      <c r="O587" s="175">
        <v>8.7741000000000007</v>
      </c>
      <c r="P587" s="175">
        <v>12.972300000000001</v>
      </c>
      <c r="Q587" s="175">
        <v>12.311</v>
      </c>
      <c r="R587" s="175">
        <v>9.2234999999999996</v>
      </c>
      <c r="S587" s="171"/>
      <c r="T587" s="174"/>
      <c r="U587" s="175"/>
      <c r="V587" s="175"/>
      <c r="W587" s="175"/>
      <c r="X587" s="175"/>
      <c r="Y587" s="175"/>
      <c r="Z587" s="175"/>
      <c r="AA587" s="175"/>
      <c r="AB587" s="175"/>
      <c r="AC587" s="175"/>
      <c r="AD587" s="175"/>
      <c r="AE587" s="175"/>
      <c r="AF587" s="175"/>
      <c r="AG587" s="175"/>
      <c r="AH587" s="175"/>
    </row>
    <row r="588" spans="1:34" x14ac:dyDescent="0.3">
      <c r="A588" s="171" t="s">
        <v>368</v>
      </c>
      <c r="B588" s="171" t="s">
        <v>277</v>
      </c>
      <c r="C588" s="171">
        <v>135655</v>
      </c>
      <c r="D588" s="174">
        <v>44302</v>
      </c>
      <c r="E588" s="175">
        <v>16.925000000000001</v>
      </c>
      <c r="F588" s="175">
        <v>0.67090000000000005</v>
      </c>
      <c r="G588" s="175">
        <v>0.99470000000000003</v>
      </c>
      <c r="H588" s="175">
        <v>-2.1739000000000002</v>
      </c>
      <c r="I588" s="175">
        <v>-2.145</v>
      </c>
      <c r="J588" s="175">
        <v>-2.919</v>
      </c>
      <c r="K588" s="175">
        <v>0.5806</v>
      </c>
      <c r="L588" s="175">
        <v>20.9819</v>
      </c>
      <c r="M588" s="175">
        <v>31.342099999999999</v>
      </c>
      <c r="N588" s="175">
        <v>52.606699999999996</v>
      </c>
      <c r="O588" s="175">
        <v>6.8936000000000002</v>
      </c>
      <c r="P588" s="175">
        <v>11.086499999999999</v>
      </c>
      <c r="Q588" s="175">
        <v>10.440899999999999</v>
      </c>
      <c r="R588" s="175">
        <v>7.3446999999999996</v>
      </c>
      <c r="S588" s="171"/>
      <c r="T588" s="174"/>
      <c r="U588" s="175"/>
      <c r="V588" s="175"/>
      <c r="W588" s="175"/>
      <c r="X588" s="175"/>
      <c r="Y588" s="175"/>
      <c r="Z588" s="175"/>
      <c r="AA588" s="175"/>
      <c r="AB588" s="175"/>
      <c r="AC588" s="175"/>
      <c r="AD588" s="175"/>
      <c r="AE588" s="175"/>
      <c r="AF588" s="175"/>
      <c r="AG588" s="175"/>
      <c r="AH588" s="175"/>
    </row>
    <row r="589" spans="1:34" x14ac:dyDescent="0.3">
      <c r="A589" s="171" t="s">
        <v>368</v>
      </c>
      <c r="B589" s="171" t="s">
        <v>278</v>
      </c>
      <c r="C589" s="171">
        <v>100526</v>
      </c>
      <c r="D589" s="174">
        <v>44302</v>
      </c>
      <c r="E589" s="175">
        <v>686.60860000000002</v>
      </c>
      <c r="F589" s="175">
        <v>0.21329999999999999</v>
      </c>
      <c r="G589" s="175">
        <v>0.29449999999999998</v>
      </c>
      <c r="H589" s="175">
        <v>-2.0882000000000001</v>
      </c>
      <c r="I589" s="175">
        <v>-3.1457000000000002</v>
      </c>
      <c r="J589" s="175">
        <v>-4.2049000000000003</v>
      </c>
      <c r="K589" s="175">
        <v>2.0379999999999998</v>
      </c>
      <c r="L589" s="175">
        <v>33.117199999999997</v>
      </c>
      <c r="M589" s="175">
        <v>43.3872</v>
      </c>
      <c r="N589" s="175">
        <v>63.501100000000001</v>
      </c>
      <c r="O589" s="175">
        <v>7.6253000000000002</v>
      </c>
      <c r="P589" s="175">
        <v>10.336499999999999</v>
      </c>
      <c r="Q589" s="175">
        <v>21.160799999999998</v>
      </c>
      <c r="R589" s="175">
        <v>8.9718</v>
      </c>
      <c r="S589" s="171"/>
      <c r="T589" s="174"/>
      <c r="U589" s="175"/>
      <c r="V589" s="175"/>
      <c r="W589" s="175"/>
      <c r="X589" s="175"/>
      <c r="Y589" s="175"/>
      <c r="Z589" s="175"/>
      <c r="AA589" s="175"/>
      <c r="AB589" s="175"/>
      <c r="AC589" s="175"/>
      <c r="AD589" s="175"/>
      <c r="AE589" s="175"/>
      <c r="AF589" s="175"/>
      <c r="AG589" s="175"/>
      <c r="AH589" s="175"/>
    </row>
    <row r="590" spans="1:34" x14ac:dyDescent="0.3">
      <c r="A590" s="171" t="s">
        <v>368</v>
      </c>
      <c r="B590" s="171" t="s">
        <v>175</v>
      </c>
      <c r="C590" s="171">
        <v>118540</v>
      </c>
      <c r="D590" s="174">
        <v>44302</v>
      </c>
      <c r="E590" s="175">
        <v>739.28920000000005</v>
      </c>
      <c r="F590" s="175">
        <v>0.21560000000000001</v>
      </c>
      <c r="G590" s="175">
        <v>0.30180000000000001</v>
      </c>
      <c r="H590" s="175">
        <v>-2.0718999999999999</v>
      </c>
      <c r="I590" s="175">
        <v>-3.1113</v>
      </c>
      <c r="J590" s="175">
        <v>-4.1327999999999996</v>
      </c>
      <c r="K590" s="175">
        <v>2.262</v>
      </c>
      <c r="L590" s="175">
        <v>33.7012</v>
      </c>
      <c r="M590" s="175">
        <v>44.346200000000003</v>
      </c>
      <c r="N590" s="175">
        <v>64.984999999999999</v>
      </c>
      <c r="O590" s="175">
        <v>8.6476000000000006</v>
      </c>
      <c r="P590" s="175">
        <v>11.416399999999999</v>
      </c>
      <c r="Q590" s="175">
        <v>14.3786</v>
      </c>
      <c r="R590" s="175">
        <v>9.9998000000000005</v>
      </c>
      <c r="S590" s="171"/>
      <c r="T590" s="174"/>
      <c r="U590" s="175"/>
      <c r="V590" s="175"/>
      <c r="W590" s="175"/>
      <c r="X590" s="175"/>
      <c r="Y590" s="175"/>
      <c r="Z590" s="175"/>
      <c r="AA590" s="175"/>
      <c r="AB590" s="175"/>
      <c r="AC590" s="175"/>
      <c r="AD590" s="175"/>
      <c r="AE590" s="175"/>
      <c r="AF590" s="175"/>
      <c r="AG590" s="175"/>
      <c r="AH590" s="175"/>
    </row>
    <row r="591" spans="1:34" x14ac:dyDescent="0.3">
      <c r="A591" s="171" t="s">
        <v>368</v>
      </c>
      <c r="B591" s="171" t="s">
        <v>279</v>
      </c>
      <c r="C591" s="171">
        <v>100998</v>
      </c>
      <c r="D591" s="174">
        <v>44302</v>
      </c>
      <c r="E591" s="175">
        <v>449.738</v>
      </c>
      <c r="F591" s="175">
        <v>2.6200000000000001E-2</v>
      </c>
      <c r="G591" s="175">
        <v>0.30530000000000002</v>
      </c>
      <c r="H591" s="175">
        <v>-2.0924999999999998</v>
      </c>
      <c r="I591" s="175">
        <v>-2.9163999999999999</v>
      </c>
      <c r="J591" s="175">
        <v>-3.0756000000000001</v>
      </c>
      <c r="K591" s="175">
        <v>3.1522999999999999</v>
      </c>
      <c r="L591" s="175">
        <v>30.092600000000001</v>
      </c>
      <c r="M591" s="175">
        <v>40.400100000000002</v>
      </c>
      <c r="N591" s="175">
        <v>66.267899999999997</v>
      </c>
      <c r="O591" s="175">
        <v>9.7516999999999996</v>
      </c>
      <c r="P591" s="175">
        <v>14.2752</v>
      </c>
      <c r="Q591" s="175">
        <v>20.6235</v>
      </c>
      <c r="R591" s="175">
        <v>11.228999999999999</v>
      </c>
      <c r="S591" s="171"/>
      <c r="T591" s="174"/>
      <c r="U591" s="175"/>
      <c r="V591" s="175"/>
      <c r="W591" s="175"/>
      <c r="X591" s="175"/>
      <c r="Y591" s="175"/>
      <c r="Z591" s="175"/>
      <c r="AA591" s="175"/>
      <c r="AB591" s="175"/>
      <c r="AC591" s="175"/>
      <c r="AD591" s="175"/>
      <c r="AE591" s="175"/>
      <c r="AF591" s="175"/>
      <c r="AG591" s="175"/>
      <c r="AH591" s="175"/>
    </row>
    <row r="592" spans="1:34" x14ac:dyDescent="0.3">
      <c r="A592" s="171" t="s">
        <v>368</v>
      </c>
      <c r="B592" s="171" t="s">
        <v>176</v>
      </c>
      <c r="C592" s="171">
        <v>118929</v>
      </c>
      <c r="D592" s="174">
        <v>44302</v>
      </c>
      <c r="E592" s="175">
        <v>471.07900000000001</v>
      </c>
      <c r="F592" s="175">
        <v>2.7199999999999998E-2</v>
      </c>
      <c r="G592" s="175">
        <v>0.30790000000000001</v>
      </c>
      <c r="H592" s="175">
        <v>-2.0868000000000002</v>
      </c>
      <c r="I592" s="175">
        <v>-2.9043000000000001</v>
      </c>
      <c r="J592" s="175">
        <v>-3.0510000000000002</v>
      </c>
      <c r="K592" s="175">
        <v>3.2509000000000001</v>
      </c>
      <c r="L592" s="175">
        <v>30.363499999999998</v>
      </c>
      <c r="M592" s="175">
        <v>40.863599999999998</v>
      </c>
      <c r="N592" s="175">
        <v>67.025000000000006</v>
      </c>
      <c r="O592" s="175">
        <v>10.307399999999999</v>
      </c>
      <c r="P592" s="175">
        <v>14.936400000000001</v>
      </c>
      <c r="Q592" s="175">
        <v>15.091200000000001</v>
      </c>
      <c r="R592" s="175">
        <v>11.763299999999999</v>
      </c>
      <c r="S592" s="171"/>
      <c r="T592" s="174"/>
      <c r="U592" s="175"/>
      <c r="V592" s="175"/>
      <c r="W592" s="175"/>
      <c r="X592" s="175"/>
      <c r="Y592" s="175"/>
      <c r="Z592" s="175"/>
      <c r="AA592" s="175"/>
      <c r="AB592" s="175"/>
      <c r="AC592" s="175"/>
      <c r="AD592" s="175"/>
      <c r="AE592" s="175"/>
      <c r="AF592" s="175"/>
      <c r="AG592" s="175"/>
      <c r="AH592" s="175"/>
    </row>
    <row r="593" spans="1:34" x14ac:dyDescent="0.3">
      <c r="A593" s="171" t="s">
        <v>368</v>
      </c>
      <c r="B593" s="171" t="s">
        <v>280</v>
      </c>
      <c r="C593" s="171">
        <v>101979</v>
      </c>
      <c r="D593" s="174">
        <v>44302</v>
      </c>
      <c r="E593" s="175">
        <v>1887.6336958680799</v>
      </c>
      <c r="F593" s="175">
        <v>0.3412</v>
      </c>
      <c r="G593" s="175">
        <v>0.82489999999999997</v>
      </c>
      <c r="H593" s="175">
        <v>-1.7483</v>
      </c>
      <c r="I593" s="175">
        <v>-2.0108999999999999</v>
      </c>
      <c r="J593" s="175">
        <v>-2.4922</v>
      </c>
      <c r="K593" s="175">
        <v>1.4826999999999999</v>
      </c>
      <c r="L593" s="175">
        <v>25.305099999999999</v>
      </c>
      <c r="M593" s="175">
        <v>32.451500000000003</v>
      </c>
      <c r="N593" s="175">
        <v>50.435299999999998</v>
      </c>
      <c r="O593" s="175">
        <v>4.0462999999999996</v>
      </c>
      <c r="P593" s="175">
        <v>10.0434</v>
      </c>
      <c r="Q593" s="175">
        <v>23.258700000000001</v>
      </c>
      <c r="R593" s="175">
        <v>4.3129999999999997</v>
      </c>
      <c r="S593" s="171"/>
      <c r="T593" s="174"/>
      <c r="U593" s="175"/>
      <c r="V593" s="175"/>
      <c r="W593" s="175"/>
      <c r="X593" s="175"/>
      <c r="Y593" s="175"/>
      <c r="Z593" s="175"/>
      <c r="AA593" s="175"/>
      <c r="AB593" s="175"/>
      <c r="AC593" s="175"/>
      <c r="AD593" s="175"/>
      <c r="AE593" s="175"/>
      <c r="AF593" s="175"/>
      <c r="AG593" s="175"/>
      <c r="AH593" s="175"/>
    </row>
    <row r="594" spans="1:34" x14ac:dyDescent="0.3">
      <c r="A594" s="171" t="s">
        <v>368</v>
      </c>
      <c r="B594" s="171" t="s">
        <v>177</v>
      </c>
      <c r="C594" s="171">
        <v>119060</v>
      </c>
      <c r="D594" s="174">
        <v>44302</v>
      </c>
      <c r="E594" s="175">
        <v>608.76499999999999</v>
      </c>
      <c r="F594" s="175">
        <v>0.34300000000000003</v>
      </c>
      <c r="G594" s="175">
        <v>0.83079999999999998</v>
      </c>
      <c r="H594" s="175">
        <v>-1.7352000000000001</v>
      </c>
      <c r="I594" s="175">
        <v>-1.9925999999999999</v>
      </c>
      <c r="J594" s="175">
        <v>-2.4550000000000001</v>
      </c>
      <c r="K594" s="175">
        <v>1.6102000000000001</v>
      </c>
      <c r="L594" s="175">
        <v>25.6587</v>
      </c>
      <c r="M594" s="175">
        <v>33.042700000000004</v>
      </c>
      <c r="N594" s="175">
        <v>51.314799999999998</v>
      </c>
      <c r="O594" s="175">
        <v>4.6940999999999997</v>
      </c>
      <c r="P594" s="175">
        <v>10.763199999999999</v>
      </c>
      <c r="Q594" s="175">
        <v>11.651999999999999</v>
      </c>
      <c r="R594" s="175">
        <v>4.915</v>
      </c>
      <c r="S594" s="171"/>
      <c r="T594" s="174"/>
      <c r="U594" s="175"/>
      <c r="V594" s="175"/>
      <c r="W594" s="175"/>
      <c r="X594" s="175"/>
      <c r="Y594" s="175"/>
      <c r="Z594" s="175"/>
      <c r="AA594" s="175"/>
      <c r="AB594" s="175"/>
      <c r="AC594" s="175"/>
      <c r="AD594" s="175"/>
      <c r="AE594" s="175"/>
      <c r="AF594" s="175"/>
      <c r="AG594" s="175"/>
      <c r="AH594" s="175"/>
    </row>
    <row r="595" spans="1:34" x14ac:dyDescent="0.3">
      <c r="A595" s="171" t="s">
        <v>368</v>
      </c>
      <c r="B595" s="171" t="s">
        <v>281</v>
      </c>
      <c r="C595" s="171">
        <v>104707</v>
      </c>
      <c r="D595" s="174">
        <v>44302</v>
      </c>
      <c r="E595" s="175">
        <v>44.866</v>
      </c>
      <c r="F595" s="175">
        <v>0.19120000000000001</v>
      </c>
      <c r="G595" s="175">
        <v>0.3402</v>
      </c>
      <c r="H595" s="175">
        <v>-2.4154</v>
      </c>
      <c r="I595" s="175">
        <v>-2.4321000000000002</v>
      </c>
      <c r="J595" s="175">
        <v>-3.1444999999999999</v>
      </c>
      <c r="K595" s="175">
        <v>0.78759999999999997</v>
      </c>
      <c r="L595" s="175">
        <v>24.129899999999999</v>
      </c>
      <c r="M595" s="175">
        <v>34.785800000000002</v>
      </c>
      <c r="N595" s="175">
        <v>53.7181</v>
      </c>
      <c r="O595" s="175">
        <v>5.5743</v>
      </c>
      <c r="P595" s="175">
        <v>11.831899999999999</v>
      </c>
      <c r="Q595" s="175">
        <v>11.077999999999999</v>
      </c>
      <c r="R595" s="175">
        <v>9.3436000000000003</v>
      </c>
      <c r="S595" s="171"/>
      <c r="T595" s="174"/>
      <c r="U595" s="175"/>
      <c r="V595" s="175"/>
      <c r="W595" s="175"/>
      <c r="X595" s="175"/>
      <c r="Y595" s="175"/>
      <c r="Z595" s="175"/>
      <c r="AA595" s="175"/>
      <c r="AB595" s="175"/>
      <c r="AC595" s="175"/>
      <c r="AD595" s="175"/>
      <c r="AE595" s="175"/>
      <c r="AF595" s="175"/>
      <c r="AG595" s="175"/>
      <c r="AH595" s="175"/>
    </row>
    <row r="596" spans="1:34" x14ac:dyDescent="0.3">
      <c r="A596" s="171" t="s">
        <v>368</v>
      </c>
      <c r="B596" s="171" t="s">
        <v>178</v>
      </c>
      <c r="C596" s="171">
        <v>120079</v>
      </c>
      <c r="D596" s="174">
        <v>44302</v>
      </c>
      <c r="E596" s="175">
        <v>48.148200000000003</v>
      </c>
      <c r="F596" s="175">
        <v>0.1946</v>
      </c>
      <c r="G596" s="175">
        <v>0.35060000000000002</v>
      </c>
      <c r="H596" s="175">
        <v>-2.3919000000000001</v>
      </c>
      <c r="I596" s="175">
        <v>-2.3816999999999999</v>
      </c>
      <c r="J596" s="175">
        <v>-3.0381999999999998</v>
      </c>
      <c r="K596" s="175">
        <v>1.1092</v>
      </c>
      <c r="L596" s="175">
        <v>24.915900000000001</v>
      </c>
      <c r="M596" s="175">
        <v>36.070700000000002</v>
      </c>
      <c r="N596" s="175">
        <v>55.6678</v>
      </c>
      <c r="O596" s="175">
        <v>6.7125000000000004</v>
      </c>
      <c r="P596" s="175">
        <v>12.872999999999999</v>
      </c>
      <c r="Q596" s="175">
        <v>13.4079</v>
      </c>
      <c r="R596" s="175">
        <v>10.721299999999999</v>
      </c>
      <c r="S596" s="171"/>
      <c r="T596" s="174"/>
      <c r="U596" s="175"/>
      <c r="V596" s="175"/>
      <c r="W596" s="175"/>
      <c r="X596" s="175"/>
      <c r="Y596" s="175"/>
      <c r="Z596" s="175"/>
      <c r="AA596" s="175"/>
      <c r="AB596" s="175"/>
      <c r="AC596" s="175"/>
      <c r="AD596" s="175"/>
      <c r="AE596" s="175"/>
      <c r="AF596" s="175"/>
      <c r="AG596" s="175"/>
      <c r="AH596" s="175"/>
    </row>
    <row r="597" spans="1:34" x14ac:dyDescent="0.3">
      <c r="A597" s="171" t="s">
        <v>368</v>
      </c>
      <c r="B597" s="171" t="s">
        <v>282</v>
      </c>
      <c r="C597" s="171">
        <v>100354</v>
      </c>
      <c r="D597" s="174">
        <v>44302</v>
      </c>
      <c r="E597" s="175">
        <v>479.34</v>
      </c>
      <c r="F597" s="175">
        <v>0.60660000000000003</v>
      </c>
      <c r="G597" s="175">
        <v>1.0669</v>
      </c>
      <c r="H597" s="175">
        <v>-1.4069</v>
      </c>
      <c r="I597" s="175">
        <v>-1.6274</v>
      </c>
      <c r="J597" s="175">
        <v>-2.3549000000000002</v>
      </c>
      <c r="K597" s="175">
        <v>2.48</v>
      </c>
      <c r="L597" s="175">
        <v>32.286499999999997</v>
      </c>
      <c r="M597" s="175">
        <v>39.904299999999999</v>
      </c>
      <c r="N597" s="175">
        <v>60.089500000000001</v>
      </c>
      <c r="O597" s="175">
        <v>10.5572</v>
      </c>
      <c r="P597" s="175">
        <v>12.9072</v>
      </c>
      <c r="Q597" s="175">
        <v>19.547899999999998</v>
      </c>
      <c r="R597" s="175">
        <v>11.5053</v>
      </c>
      <c r="S597" s="171"/>
      <c r="T597" s="174"/>
      <c r="U597" s="175"/>
      <c r="V597" s="175"/>
      <c r="W597" s="175"/>
      <c r="X597" s="175"/>
      <c r="Y597" s="175"/>
      <c r="Z597" s="175"/>
      <c r="AA597" s="175"/>
      <c r="AB597" s="175"/>
      <c r="AC597" s="175"/>
      <c r="AD597" s="175"/>
      <c r="AE597" s="175"/>
      <c r="AF597" s="175"/>
      <c r="AG597" s="175"/>
      <c r="AH597" s="175"/>
    </row>
    <row r="598" spans="1:34" x14ac:dyDescent="0.3">
      <c r="A598" s="171" t="s">
        <v>368</v>
      </c>
      <c r="B598" s="171" t="s">
        <v>179</v>
      </c>
      <c r="C598" s="171">
        <v>120592</v>
      </c>
      <c r="D598" s="174">
        <v>44302</v>
      </c>
      <c r="E598" s="175">
        <v>517.20000000000005</v>
      </c>
      <c r="F598" s="175">
        <v>0.61080000000000001</v>
      </c>
      <c r="G598" s="175">
        <v>1.0748</v>
      </c>
      <c r="H598" s="175">
        <v>-1.3917999999999999</v>
      </c>
      <c r="I598" s="175">
        <v>-1.6</v>
      </c>
      <c r="J598" s="175">
        <v>-2.3414000000000001</v>
      </c>
      <c r="K598" s="175">
        <v>2.5945999999999998</v>
      </c>
      <c r="L598" s="175">
        <v>32.683399999999999</v>
      </c>
      <c r="M598" s="175">
        <v>40.619900000000001</v>
      </c>
      <c r="N598" s="175">
        <v>61.237000000000002</v>
      </c>
      <c r="O598" s="175">
        <v>11.415100000000001</v>
      </c>
      <c r="P598" s="175">
        <v>13.9968</v>
      </c>
      <c r="Q598" s="175">
        <v>15.2797</v>
      </c>
      <c r="R598" s="175">
        <v>12.292899999999999</v>
      </c>
      <c r="S598" s="171"/>
      <c r="T598" s="174"/>
      <c r="U598" s="175"/>
      <c r="V598" s="175"/>
      <c r="W598" s="175"/>
      <c r="X598" s="175"/>
      <c r="Y598" s="175"/>
      <c r="Z598" s="175"/>
      <c r="AA598" s="175"/>
      <c r="AB598" s="175"/>
      <c r="AC598" s="175"/>
      <c r="AD598" s="175"/>
      <c r="AE598" s="175"/>
      <c r="AF598" s="175"/>
      <c r="AG598" s="175"/>
      <c r="AH598" s="175"/>
    </row>
    <row r="599" spans="1:34" x14ac:dyDescent="0.3">
      <c r="A599" s="171" t="s">
        <v>368</v>
      </c>
      <c r="B599" s="171" t="s">
        <v>283</v>
      </c>
      <c r="C599" s="171">
        <v>142136</v>
      </c>
      <c r="D599" s="174">
        <v>44302</v>
      </c>
      <c r="E599" s="175">
        <v>12.72</v>
      </c>
      <c r="F599" s="175">
        <v>0.2364</v>
      </c>
      <c r="G599" s="175">
        <v>0.39460000000000001</v>
      </c>
      <c r="H599" s="175">
        <v>-2.0030999999999999</v>
      </c>
      <c r="I599" s="175">
        <v>-3.7092999999999998</v>
      </c>
      <c r="J599" s="175">
        <v>-5.4977999999999998</v>
      </c>
      <c r="K599" s="175">
        <v>-0.23530000000000001</v>
      </c>
      <c r="L599" s="175">
        <v>24.7059</v>
      </c>
      <c r="M599" s="175">
        <v>38.713200000000001</v>
      </c>
      <c r="N599" s="175">
        <v>58.405999999999999</v>
      </c>
      <c r="O599" s="175">
        <v>6.2266000000000004</v>
      </c>
      <c r="P599" s="175"/>
      <c r="Q599" s="175">
        <v>8.1562000000000001</v>
      </c>
      <c r="R599" s="175">
        <v>8.1142000000000003</v>
      </c>
      <c r="S599" s="171"/>
      <c r="T599" s="174"/>
      <c r="U599" s="175"/>
      <c r="V599" s="175"/>
      <c r="W599" s="175"/>
      <c r="X599" s="175"/>
      <c r="Y599" s="175"/>
      <c r="Z599" s="175"/>
      <c r="AA599" s="175"/>
      <c r="AB599" s="175"/>
      <c r="AC599" s="175"/>
      <c r="AD599" s="175"/>
      <c r="AE599" s="175"/>
      <c r="AF599" s="175"/>
      <c r="AG599" s="175"/>
      <c r="AH599" s="175"/>
    </row>
    <row r="600" spans="1:34" x14ac:dyDescent="0.3">
      <c r="A600" s="171" t="s">
        <v>368</v>
      </c>
      <c r="B600" s="171" t="s">
        <v>180</v>
      </c>
      <c r="C600" s="171">
        <v>142134</v>
      </c>
      <c r="D600" s="174">
        <v>44302</v>
      </c>
      <c r="E600" s="175">
        <v>13.06</v>
      </c>
      <c r="F600" s="175">
        <v>0.30719999999999997</v>
      </c>
      <c r="G600" s="175">
        <v>0.38429999999999997</v>
      </c>
      <c r="H600" s="175">
        <v>-2.0255000000000001</v>
      </c>
      <c r="I600" s="175">
        <v>-3.6873</v>
      </c>
      <c r="J600" s="175">
        <v>-5.4307999999999996</v>
      </c>
      <c r="K600" s="175">
        <v>-7.6499999999999999E-2</v>
      </c>
      <c r="L600" s="175">
        <v>25.095800000000001</v>
      </c>
      <c r="M600" s="175">
        <v>39.232399999999998</v>
      </c>
      <c r="N600" s="175">
        <v>59.074300000000001</v>
      </c>
      <c r="O600" s="175">
        <v>7.1303000000000001</v>
      </c>
      <c r="P600" s="175"/>
      <c r="Q600" s="175">
        <v>9.09</v>
      </c>
      <c r="R600" s="175">
        <v>8.6537000000000006</v>
      </c>
      <c r="S600" s="171"/>
      <c r="T600" s="174"/>
      <c r="U600" s="175"/>
      <c r="V600" s="175"/>
      <c r="W600" s="175"/>
      <c r="X600" s="175"/>
      <c r="Y600" s="175"/>
      <c r="Z600" s="175"/>
      <c r="AA600" s="175"/>
      <c r="AB600" s="175"/>
      <c r="AC600" s="175"/>
      <c r="AD600" s="175"/>
      <c r="AE600" s="175"/>
      <c r="AF600" s="175"/>
      <c r="AG600" s="175"/>
      <c r="AH600" s="175"/>
    </row>
    <row r="601" spans="1:34" x14ac:dyDescent="0.3">
      <c r="A601" s="171" t="s">
        <v>368</v>
      </c>
      <c r="B601" s="171" t="s">
        <v>181</v>
      </c>
      <c r="C601" s="171">
        <v>123637</v>
      </c>
      <c r="D601" s="174">
        <v>44302</v>
      </c>
      <c r="E601" s="175">
        <v>34.22</v>
      </c>
      <c r="F601" s="175">
        <v>0.70630000000000004</v>
      </c>
      <c r="G601" s="175">
        <v>0.85470000000000002</v>
      </c>
      <c r="H601" s="175">
        <v>-1.9764999999999999</v>
      </c>
      <c r="I601" s="175">
        <v>-2.5070999999999999</v>
      </c>
      <c r="J601" s="175">
        <v>-3.1966000000000001</v>
      </c>
      <c r="K601" s="175">
        <v>0.4108</v>
      </c>
      <c r="L601" s="175">
        <v>22.520600000000002</v>
      </c>
      <c r="M601" s="175">
        <v>28.695</v>
      </c>
      <c r="N601" s="175">
        <v>37.8172</v>
      </c>
      <c r="O601" s="175">
        <v>5.9107000000000003</v>
      </c>
      <c r="P601" s="175">
        <v>11.0379</v>
      </c>
      <c r="Q601" s="175">
        <v>17.5641</v>
      </c>
      <c r="R601" s="175">
        <v>9.9488000000000003</v>
      </c>
      <c r="S601" s="171"/>
      <c r="T601" s="174"/>
      <c r="U601" s="175"/>
      <c r="V601" s="175"/>
      <c r="W601" s="175"/>
      <c r="X601" s="175"/>
      <c r="Y601" s="175"/>
      <c r="Z601" s="175"/>
      <c r="AA601" s="175"/>
      <c r="AB601" s="175"/>
      <c r="AC601" s="175"/>
      <c r="AD601" s="175"/>
      <c r="AE601" s="175"/>
      <c r="AF601" s="175"/>
      <c r="AG601" s="175"/>
      <c r="AH601" s="175"/>
    </row>
    <row r="602" spans="1:34" x14ac:dyDescent="0.3">
      <c r="A602" s="171" t="s">
        <v>368</v>
      </c>
      <c r="B602" s="171" t="s">
        <v>284</v>
      </c>
      <c r="C602" s="171">
        <v>123638</v>
      </c>
      <c r="D602" s="174">
        <v>44302</v>
      </c>
      <c r="E602" s="175">
        <v>31.29</v>
      </c>
      <c r="F602" s="175">
        <v>0.67569999999999997</v>
      </c>
      <c r="G602" s="175">
        <v>0.8054</v>
      </c>
      <c r="H602" s="175">
        <v>-2.0044</v>
      </c>
      <c r="I602" s="175">
        <v>-2.5537000000000001</v>
      </c>
      <c r="J602" s="175">
        <v>-3.3066</v>
      </c>
      <c r="K602" s="175">
        <v>0.128</v>
      </c>
      <c r="L602" s="175">
        <v>21.798400000000001</v>
      </c>
      <c r="M602" s="175">
        <v>27.5061</v>
      </c>
      <c r="N602" s="175">
        <v>36.221200000000003</v>
      </c>
      <c r="O602" s="175">
        <v>4.4695999999999998</v>
      </c>
      <c r="P602" s="175">
        <v>9.4852000000000007</v>
      </c>
      <c r="Q602" s="175">
        <v>16.187999999999999</v>
      </c>
      <c r="R602" s="175">
        <v>8.5888000000000009</v>
      </c>
      <c r="S602" s="171"/>
      <c r="T602" s="174"/>
      <c r="U602" s="175"/>
      <c r="V602" s="175"/>
      <c r="W602" s="175"/>
      <c r="X602" s="175"/>
      <c r="Y602" s="175"/>
      <c r="Z602" s="175"/>
      <c r="AA602" s="175"/>
      <c r="AB602" s="175"/>
      <c r="AC602" s="175"/>
      <c r="AD602" s="175"/>
      <c r="AE602" s="175"/>
      <c r="AF602" s="175"/>
      <c r="AG602" s="175"/>
      <c r="AH602" s="175"/>
    </row>
    <row r="603" spans="1:34" x14ac:dyDescent="0.3">
      <c r="A603" s="171" t="s">
        <v>368</v>
      </c>
      <c r="B603" s="171" t="s">
        <v>182</v>
      </c>
      <c r="C603" s="171">
        <v>118473</v>
      </c>
      <c r="D603" s="174">
        <v>44302</v>
      </c>
      <c r="E603" s="175">
        <v>82.58</v>
      </c>
      <c r="F603" s="175">
        <v>0.59689999999999999</v>
      </c>
      <c r="G603" s="175">
        <v>0.5847</v>
      </c>
      <c r="H603" s="175">
        <v>-2.6867999999999999</v>
      </c>
      <c r="I603" s="175">
        <v>-0.81669999999999998</v>
      </c>
      <c r="J603" s="175">
        <v>-1.2437</v>
      </c>
      <c r="K603" s="175">
        <v>9.0452999999999992</v>
      </c>
      <c r="L603" s="175">
        <v>40.394399999999997</v>
      </c>
      <c r="M603" s="175">
        <v>56.460799999999999</v>
      </c>
      <c r="N603" s="175">
        <v>88.668000000000006</v>
      </c>
      <c r="O603" s="175">
        <v>9.6478000000000002</v>
      </c>
      <c r="P603" s="175">
        <v>16.787299999999998</v>
      </c>
      <c r="Q603" s="175">
        <v>17.093299999999999</v>
      </c>
      <c r="R603" s="175">
        <v>16.422899999999998</v>
      </c>
      <c r="S603" s="171"/>
      <c r="T603" s="174"/>
      <c r="U603" s="175"/>
      <c r="V603" s="175"/>
      <c r="W603" s="175"/>
      <c r="X603" s="175"/>
      <c r="Y603" s="175"/>
      <c r="Z603" s="175"/>
      <c r="AA603" s="175"/>
      <c r="AB603" s="175"/>
      <c r="AC603" s="175"/>
      <c r="AD603" s="175"/>
      <c r="AE603" s="175"/>
      <c r="AF603" s="175"/>
      <c r="AG603" s="175"/>
      <c r="AH603" s="175"/>
    </row>
    <row r="604" spans="1:34" x14ac:dyDescent="0.3">
      <c r="A604" s="171" t="s">
        <v>368</v>
      </c>
      <c r="B604" s="171" t="s">
        <v>285</v>
      </c>
      <c r="C604" s="171">
        <v>111569</v>
      </c>
      <c r="D604" s="174">
        <v>44302</v>
      </c>
      <c r="E604" s="175">
        <v>75.489999999999995</v>
      </c>
      <c r="F604" s="175">
        <v>0.61309999999999998</v>
      </c>
      <c r="G604" s="175">
        <v>0.58630000000000004</v>
      </c>
      <c r="H604" s="175">
        <v>-2.694</v>
      </c>
      <c r="I604" s="175">
        <v>-0.85370000000000001</v>
      </c>
      <c r="J604" s="175">
        <v>-1.3203</v>
      </c>
      <c r="K604" s="175">
        <v>8.7594999999999992</v>
      </c>
      <c r="L604" s="175">
        <v>39.667000000000002</v>
      </c>
      <c r="M604" s="175">
        <v>55.233400000000003</v>
      </c>
      <c r="N604" s="175">
        <v>86.671599999999998</v>
      </c>
      <c r="O604" s="175">
        <v>8.3804999999999996</v>
      </c>
      <c r="P604" s="175">
        <v>15.4497</v>
      </c>
      <c r="Q604" s="175">
        <v>17.842400000000001</v>
      </c>
      <c r="R604" s="175">
        <v>15.150700000000001</v>
      </c>
      <c r="S604" s="171"/>
      <c r="T604" s="174"/>
      <c r="U604" s="175"/>
      <c r="V604" s="175"/>
      <c r="W604" s="175"/>
      <c r="X604" s="175"/>
      <c r="Y604" s="175"/>
      <c r="Z604" s="175"/>
      <c r="AA604" s="175"/>
      <c r="AB604" s="175"/>
      <c r="AC604" s="175"/>
      <c r="AD604" s="175"/>
      <c r="AE604" s="175"/>
      <c r="AF604" s="175"/>
      <c r="AG604" s="175"/>
      <c r="AH604" s="175"/>
    </row>
    <row r="605" spans="1:34" x14ac:dyDescent="0.3">
      <c r="A605" s="171" t="s">
        <v>368</v>
      </c>
      <c r="B605" s="171" t="s">
        <v>183</v>
      </c>
      <c r="C605" s="171">
        <v>141808</v>
      </c>
      <c r="D605" s="174">
        <v>44302</v>
      </c>
      <c r="E605" s="175">
        <v>11.93</v>
      </c>
      <c r="F605" s="175">
        <v>0.4209</v>
      </c>
      <c r="G605" s="175">
        <v>0.59019999999999995</v>
      </c>
      <c r="H605" s="175">
        <v>-2.5327000000000002</v>
      </c>
      <c r="I605" s="175">
        <v>-2.2130999999999998</v>
      </c>
      <c r="J605" s="175">
        <v>-2.7709999999999999</v>
      </c>
      <c r="K605" s="175">
        <v>1.4456</v>
      </c>
      <c r="L605" s="175">
        <v>21.983599999999999</v>
      </c>
      <c r="M605" s="175">
        <v>32.115200000000002</v>
      </c>
      <c r="N605" s="175">
        <v>49.311599999999999</v>
      </c>
      <c r="O605" s="175">
        <v>6.1593</v>
      </c>
      <c r="P605" s="175"/>
      <c r="Q605" s="175">
        <v>5.4908000000000001</v>
      </c>
      <c r="R605" s="175">
        <v>10.0945</v>
      </c>
      <c r="S605" s="171"/>
      <c r="T605" s="174"/>
      <c r="U605" s="175"/>
      <c r="V605" s="175"/>
      <c r="W605" s="175"/>
      <c r="X605" s="175"/>
      <c r="Y605" s="175"/>
      <c r="Z605" s="175"/>
      <c r="AA605" s="175"/>
      <c r="AB605" s="175"/>
      <c r="AC605" s="175"/>
      <c r="AD605" s="175"/>
      <c r="AE605" s="175"/>
      <c r="AF605" s="175"/>
      <c r="AG605" s="175"/>
      <c r="AH605" s="175"/>
    </row>
    <row r="606" spans="1:34" x14ac:dyDescent="0.3">
      <c r="A606" s="171" t="s">
        <v>368</v>
      </c>
      <c r="B606" s="171" t="s">
        <v>286</v>
      </c>
      <c r="C606" s="171">
        <v>141862</v>
      </c>
      <c r="D606" s="174">
        <v>44302</v>
      </c>
      <c r="E606" s="175">
        <v>11.28</v>
      </c>
      <c r="F606" s="175">
        <v>0.35589999999999999</v>
      </c>
      <c r="G606" s="175">
        <v>0.53480000000000005</v>
      </c>
      <c r="H606" s="175">
        <v>-2.5907</v>
      </c>
      <c r="I606" s="175">
        <v>-2.2530000000000001</v>
      </c>
      <c r="J606" s="175">
        <v>-3.0095000000000001</v>
      </c>
      <c r="K606" s="175">
        <v>-0.52910000000000001</v>
      </c>
      <c r="L606" s="175">
        <v>18.987300000000001</v>
      </c>
      <c r="M606" s="175">
        <v>28.3276</v>
      </c>
      <c r="N606" s="175">
        <v>44.430199999999999</v>
      </c>
      <c r="O606" s="175">
        <v>4.3015999999999996</v>
      </c>
      <c r="P606" s="175"/>
      <c r="Q606" s="175">
        <v>3.7157</v>
      </c>
      <c r="R606" s="175">
        <v>7.7153</v>
      </c>
      <c r="S606" s="171"/>
      <c r="T606" s="174"/>
      <c r="U606" s="175"/>
      <c r="V606" s="175"/>
      <c r="W606" s="175"/>
      <c r="X606" s="175"/>
      <c r="Y606" s="175"/>
      <c r="Z606" s="175"/>
      <c r="AA606" s="175"/>
      <c r="AB606" s="175"/>
      <c r="AC606" s="175"/>
      <c r="AD606" s="175"/>
      <c r="AE606" s="175"/>
      <c r="AF606" s="175"/>
      <c r="AG606" s="175"/>
      <c r="AH606" s="175"/>
    </row>
    <row r="607" spans="1:34" x14ac:dyDescent="0.3">
      <c r="A607" s="171" t="s">
        <v>368</v>
      </c>
      <c r="B607" s="171" t="s">
        <v>287</v>
      </c>
      <c r="C607" s="171">
        <v>104636</v>
      </c>
      <c r="D607" s="174">
        <v>44302</v>
      </c>
      <c r="E607" s="175">
        <v>66.680000000000007</v>
      </c>
      <c r="F607" s="175">
        <v>0.25559999999999999</v>
      </c>
      <c r="G607" s="175">
        <v>0.42170000000000002</v>
      </c>
      <c r="H607" s="175">
        <v>-2.2286999999999999</v>
      </c>
      <c r="I607" s="175">
        <v>-2.3719000000000001</v>
      </c>
      <c r="J607" s="175">
        <v>-3.2501000000000002</v>
      </c>
      <c r="K607" s="175">
        <v>1.5844</v>
      </c>
      <c r="L607" s="175">
        <v>22.912400000000002</v>
      </c>
      <c r="M607" s="175">
        <v>34.843299999999999</v>
      </c>
      <c r="N607" s="175">
        <v>56.746600000000001</v>
      </c>
      <c r="O607" s="175">
        <v>10.4384</v>
      </c>
      <c r="P607" s="175">
        <v>14.1531</v>
      </c>
      <c r="Q607" s="175">
        <v>14.1812</v>
      </c>
      <c r="R607" s="175">
        <v>13.8446</v>
      </c>
      <c r="S607" s="171"/>
      <c r="T607" s="174"/>
      <c r="U607" s="175"/>
      <c r="V607" s="175"/>
      <c r="W607" s="175"/>
      <c r="X607" s="175"/>
      <c r="Y607" s="175"/>
      <c r="Z607" s="175"/>
      <c r="AA607" s="175"/>
      <c r="AB607" s="175"/>
      <c r="AC607" s="175"/>
      <c r="AD607" s="175"/>
      <c r="AE607" s="175"/>
      <c r="AF607" s="175"/>
      <c r="AG607" s="175"/>
      <c r="AH607" s="175"/>
    </row>
    <row r="608" spans="1:34" x14ac:dyDescent="0.3">
      <c r="A608" s="171" t="s">
        <v>368</v>
      </c>
      <c r="B608" s="171" t="s">
        <v>184</v>
      </c>
      <c r="C608" s="171">
        <v>120416</v>
      </c>
      <c r="D608" s="174">
        <v>44302</v>
      </c>
      <c r="E608" s="175">
        <v>74.95</v>
      </c>
      <c r="F608" s="175">
        <v>0.2676</v>
      </c>
      <c r="G608" s="175">
        <v>0.44219999999999998</v>
      </c>
      <c r="H608" s="175">
        <v>-2.1924000000000001</v>
      </c>
      <c r="I608" s="175">
        <v>-2.3071000000000002</v>
      </c>
      <c r="J608" s="175">
        <v>-3.1278000000000001</v>
      </c>
      <c r="K608" s="175">
        <v>1.9312</v>
      </c>
      <c r="L608" s="175">
        <v>23.741099999999999</v>
      </c>
      <c r="M608" s="175">
        <v>36.173699999999997</v>
      </c>
      <c r="N608" s="175">
        <v>58.725099999999998</v>
      </c>
      <c r="O608" s="175">
        <v>11.9032</v>
      </c>
      <c r="P608" s="175">
        <v>15.8232</v>
      </c>
      <c r="Q608" s="175">
        <v>17.454000000000001</v>
      </c>
      <c r="R608" s="175">
        <v>15.235099999999999</v>
      </c>
      <c r="S608" s="171"/>
      <c r="T608" s="174"/>
      <c r="U608" s="175"/>
      <c r="V608" s="175"/>
      <c r="W608" s="175"/>
      <c r="X608" s="175"/>
      <c r="Y608" s="175"/>
      <c r="Z608" s="175"/>
      <c r="AA608" s="175"/>
      <c r="AB608" s="175"/>
      <c r="AC608" s="175"/>
      <c r="AD608" s="175"/>
      <c r="AE608" s="175"/>
      <c r="AF608" s="175"/>
      <c r="AG608" s="175"/>
      <c r="AH608" s="175"/>
    </row>
    <row r="609" spans="1:34" x14ac:dyDescent="0.3">
      <c r="A609" s="171" t="s">
        <v>368</v>
      </c>
      <c r="B609" s="171" t="s">
        <v>185</v>
      </c>
      <c r="C609" s="171">
        <v>147541</v>
      </c>
      <c r="D609" s="174">
        <v>44302</v>
      </c>
      <c r="E609" s="175">
        <v>13.26</v>
      </c>
      <c r="F609" s="175">
        <v>1.0401</v>
      </c>
      <c r="G609" s="175">
        <v>1.0417000000000001</v>
      </c>
      <c r="H609" s="175">
        <v>-1.9608000000000001</v>
      </c>
      <c r="I609" s="175">
        <v>-0.53110000000000002</v>
      </c>
      <c r="J609" s="175">
        <v>-1.502</v>
      </c>
      <c r="K609" s="175">
        <v>4.9398999999999997</v>
      </c>
      <c r="L609" s="175">
        <v>28.924399999999999</v>
      </c>
      <c r="M609" s="175">
        <v>41.074300000000001</v>
      </c>
      <c r="N609" s="175">
        <v>63.633000000000003</v>
      </c>
      <c r="O609" s="175"/>
      <c r="P609" s="175"/>
      <c r="Q609" s="175">
        <v>20.7592</v>
      </c>
      <c r="R609" s="175"/>
      <c r="S609" s="171"/>
      <c r="T609" s="174"/>
      <c r="U609" s="175"/>
      <c r="V609" s="175"/>
      <c r="W609" s="175"/>
      <c r="X609" s="175"/>
      <c r="Y609" s="175"/>
      <c r="Z609" s="175"/>
      <c r="AA609" s="175"/>
      <c r="AB609" s="175"/>
      <c r="AC609" s="175"/>
      <c r="AD609" s="175"/>
      <c r="AE609" s="175"/>
      <c r="AF609" s="175"/>
      <c r="AG609" s="175"/>
      <c r="AH609" s="175"/>
    </row>
    <row r="610" spans="1:34" x14ac:dyDescent="0.3">
      <c r="A610" s="171" t="s">
        <v>368</v>
      </c>
      <c r="B610" s="171" t="s">
        <v>288</v>
      </c>
      <c r="C610" s="171">
        <v>147544</v>
      </c>
      <c r="D610" s="174">
        <v>44302</v>
      </c>
      <c r="E610" s="175">
        <v>12.832599999999999</v>
      </c>
      <c r="F610" s="175">
        <v>1.0338000000000001</v>
      </c>
      <c r="G610" s="175">
        <v>1.0226</v>
      </c>
      <c r="H610" s="175">
        <v>-2.0023</v>
      </c>
      <c r="I610" s="175">
        <v>-0.62190000000000001</v>
      </c>
      <c r="J610" s="175">
        <v>-1.6855</v>
      </c>
      <c r="K610" s="175">
        <v>4.3657000000000004</v>
      </c>
      <c r="L610" s="175">
        <v>27.517499999999998</v>
      </c>
      <c r="M610" s="175">
        <v>38.763800000000003</v>
      </c>
      <c r="N610" s="175">
        <v>60.047400000000003</v>
      </c>
      <c r="O610" s="175"/>
      <c r="P610" s="175"/>
      <c r="Q610" s="175">
        <v>18.143000000000001</v>
      </c>
      <c r="R610" s="175"/>
      <c r="S610" s="171"/>
      <c r="T610" s="174"/>
      <c r="U610" s="175"/>
      <c r="V610" s="175"/>
      <c r="W610" s="175"/>
      <c r="X610" s="175"/>
      <c r="Y610" s="175"/>
      <c r="Z610" s="175"/>
      <c r="AA610" s="175"/>
      <c r="AB610" s="175"/>
      <c r="AC610" s="175"/>
      <c r="AD610" s="175"/>
      <c r="AE610" s="175"/>
      <c r="AF610" s="175"/>
      <c r="AG610" s="175"/>
      <c r="AH610" s="175"/>
    </row>
    <row r="611" spans="1:34" x14ac:dyDescent="0.3">
      <c r="A611" s="171" t="s">
        <v>368</v>
      </c>
      <c r="B611" s="171" t="s">
        <v>289</v>
      </c>
      <c r="C611" s="171">
        <v>107288</v>
      </c>
      <c r="D611" s="174">
        <v>44302</v>
      </c>
      <c r="E611" s="175">
        <v>23.0044</v>
      </c>
      <c r="F611" s="175">
        <v>0.53359999999999996</v>
      </c>
      <c r="G611" s="175">
        <v>0.48570000000000002</v>
      </c>
      <c r="H611" s="175">
        <v>-2.0438999999999998</v>
      </c>
      <c r="I611" s="175">
        <v>-1.8847</v>
      </c>
      <c r="J611" s="175">
        <v>-2.4550999999999998</v>
      </c>
      <c r="K611" s="175">
        <v>2.7027999999999999</v>
      </c>
      <c r="L611" s="175">
        <v>30.130800000000001</v>
      </c>
      <c r="M611" s="175">
        <v>42.9253</v>
      </c>
      <c r="N611" s="175">
        <v>65.616</v>
      </c>
      <c r="O611" s="175">
        <v>11.361800000000001</v>
      </c>
      <c r="P611" s="175">
        <v>16.124700000000001</v>
      </c>
      <c r="Q611" s="175">
        <v>6.5910000000000002</v>
      </c>
      <c r="R611" s="175">
        <v>15.6944</v>
      </c>
      <c r="S611" s="171"/>
      <c r="T611" s="174"/>
      <c r="U611" s="175"/>
      <c r="V611" s="175"/>
      <c r="W611" s="175"/>
      <c r="X611" s="175"/>
      <c r="Y611" s="175"/>
      <c r="Z611" s="175"/>
      <c r="AA611" s="175"/>
      <c r="AB611" s="175"/>
      <c r="AC611" s="175"/>
      <c r="AD611" s="175"/>
      <c r="AE611" s="175"/>
      <c r="AF611" s="175"/>
      <c r="AG611" s="175"/>
      <c r="AH611" s="175"/>
    </row>
    <row r="612" spans="1:34" x14ac:dyDescent="0.3">
      <c r="A612" s="171" t="s">
        <v>368</v>
      </c>
      <c r="B612" s="171" t="s">
        <v>186</v>
      </c>
      <c r="C612" s="171">
        <v>120494</v>
      </c>
      <c r="D612" s="174">
        <v>44302</v>
      </c>
      <c r="E612" s="175">
        <v>25.150400000000001</v>
      </c>
      <c r="F612" s="175">
        <v>0.53559999999999997</v>
      </c>
      <c r="G612" s="175">
        <v>0.4919</v>
      </c>
      <c r="H612" s="175">
        <v>-2.0299</v>
      </c>
      <c r="I612" s="175">
        <v>-1.8544</v>
      </c>
      <c r="J612" s="175">
        <v>-2.3929999999999998</v>
      </c>
      <c r="K612" s="175">
        <v>2.8923999999999999</v>
      </c>
      <c r="L612" s="175">
        <v>30.615500000000001</v>
      </c>
      <c r="M612" s="175">
        <v>43.728900000000003</v>
      </c>
      <c r="N612" s="175">
        <v>66.858400000000003</v>
      </c>
      <c r="O612" s="175">
        <v>12.197699999999999</v>
      </c>
      <c r="P612" s="175">
        <v>17.330100000000002</v>
      </c>
      <c r="Q612" s="175">
        <v>16.384</v>
      </c>
      <c r="R612" s="175">
        <v>16.561900000000001</v>
      </c>
      <c r="S612" s="171"/>
      <c r="T612" s="174"/>
      <c r="U612" s="175"/>
      <c r="V612" s="175"/>
      <c r="W612" s="175"/>
      <c r="X612" s="175"/>
      <c r="Y612" s="175"/>
      <c r="Z612" s="175"/>
      <c r="AA612" s="175"/>
      <c r="AB612" s="175"/>
      <c r="AC612" s="175"/>
      <c r="AD612" s="175"/>
      <c r="AE612" s="175"/>
      <c r="AF612" s="175"/>
      <c r="AG612" s="175"/>
      <c r="AH612" s="175"/>
    </row>
    <row r="613" spans="1:34" x14ac:dyDescent="0.3">
      <c r="A613" s="171" t="s">
        <v>368</v>
      </c>
      <c r="B613" s="171" t="s">
        <v>290</v>
      </c>
      <c r="C613" s="171">
        <v>103339</v>
      </c>
      <c r="D613" s="174">
        <v>44302</v>
      </c>
      <c r="E613" s="175">
        <v>59.02</v>
      </c>
      <c r="F613" s="175">
        <v>0.42880000000000001</v>
      </c>
      <c r="G613" s="175">
        <v>0.99590000000000001</v>
      </c>
      <c r="H613" s="175">
        <v>-1.7806999999999999</v>
      </c>
      <c r="I613" s="175">
        <v>-1.1870000000000001</v>
      </c>
      <c r="J613" s="175">
        <v>-0.59289999999999998</v>
      </c>
      <c r="K613" s="175">
        <v>5.9244000000000003</v>
      </c>
      <c r="L613" s="175">
        <v>27.668800000000001</v>
      </c>
      <c r="M613" s="175">
        <v>40.017099999999999</v>
      </c>
      <c r="N613" s="175">
        <v>60.808700000000002</v>
      </c>
      <c r="O613" s="175">
        <v>12.7719</v>
      </c>
      <c r="P613" s="175">
        <v>14.935499999999999</v>
      </c>
      <c r="Q613" s="175">
        <v>12.214</v>
      </c>
      <c r="R613" s="175">
        <v>15.1774</v>
      </c>
      <c r="S613" s="171"/>
      <c r="T613" s="174"/>
      <c r="U613" s="175"/>
      <c r="V613" s="175"/>
      <c r="W613" s="175"/>
      <c r="X613" s="175"/>
      <c r="Y613" s="175"/>
      <c r="Z613" s="175"/>
      <c r="AA613" s="175"/>
      <c r="AB613" s="175"/>
      <c r="AC613" s="175"/>
      <c r="AD613" s="175"/>
      <c r="AE613" s="175"/>
      <c r="AF613" s="175"/>
      <c r="AG613" s="175"/>
      <c r="AH613" s="175"/>
    </row>
    <row r="614" spans="1:34" x14ac:dyDescent="0.3">
      <c r="A614" s="171" t="s">
        <v>368</v>
      </c>
      <c r="B614" s="171" t="s">
        <v>187</v>
      </c>
      <c r="C614" s="171">
        <v>119773</v>
      </c>
      <c r="D614" s="174">
        <v>44302</v>
      </c>
      <c r="E614" s="175">
        <v>65.513999999999996</v>
      </c>
      <c r="F614" s="175">
        <v>0.43080000000000002</v>
      </c>
      <c r="G614" s="175">
        <v>1.0067999999999999</v>
      </c>
      <c r="H614" s="175">
        <v>-1.7575000000000001</v>
      </c>
      <c r="I614" s="175">
        <v>-1.1317999999999999</v>
      </c>
      <c r="J614" s="175">
        <v>-0.47249999999999998</v>
      </c>
      <c r="K614" s="175">
        <v>6.2969999999999997</v>
      </c>
      <c r="L614" s="175">
        <v>28.534400000000002</v>
      </c>
      <c r="M614" s="175">
        <v>41.416499999999999</v>
      </c>
      <c r="N614" s="175">
        <v>62.933700000000002</v>
      </c>
      <c r="O614" s="175">
        <v>14.135300000000001</v>
      </c>
      <c r="P614" s="175">
        <v>16.428000000000001</v>
      </c>
      <c r="Q614" s="175">
        <v>15.1595</v>
      </c>
      <c r="R614" s="175">
        <v>16.628399999999999</v>
      </c>
      <c r="S614" s="171"/>
      <c r="T614" s="174"/>
      <c r="U614" s="175"/>
      <c r="V614" s="175"/>
      <c r="W614" s="175"/>
      <c r="X614" s="175"/>
      <c r="Y614" s="175"/>
      <c r="Z614" s="175"/>
      <c r="AA614" s="175"/>
      <c r="AB614" s="175"/>
      <c r="AC614" s="175"/>
      <c r="AD614" s="175"/>
      <c r="AE614" s="175"/>
      <c r="AF614" s="175"/>
      <c r="AG614" s="175"/>
      <c r="AH614" s="175"/>
    </row>
    <row r="615" spans="1:34" x14ac:dyDescent="0.3">
      <c r="A615" s="171" t="s">
        <v>368</v>
      </c>
      <c r="B615" s="171" t="s">
        <v>188</v>
      </c>
      <c r="C615" s="171">
        <v>119417</v>
      </c>
      <c r="D615" s="174">
        <v>44302</v>
      </c>
      <c r="E615" s="175">
        <v>71.116</v>
      </c>
      <c r="F615" s="175">
        <v>0.55000000000000004</v>
      </c>
      <c r="G615" s="175">
        <v>0.58130000000000004</v>
      </c>
      <c r="H615" s="175">
        <v>-1.6104000000000001</v>
      </c>
      <c r="I615" s="175">
        <v>-0.76329999999999998</v>
      </c>
      <c r="J615" s="175">
        <v>-0.31680000000000003</v>
      </c>
      <c r="K615" s="175">
        <v>4.5578000000000003</v>
      </c>
      <c r="L615" s="175">
        <v>26.069800000000001</v>
      </c>
      <c r="M615" s="175">
        <v>39.402099999999997</v>
      </c>
      <c r="N615" s="175">
        <v>60.492899999999999</v>
      </c>
      <c r="O615" s="175">
        <v>6.7556000000000003</v>
      </c>
      <c r="P615" s="175">
        <v>13.922700000000001</v>
      </c>
      <c r="Q615" s="175">
        <v>14.194599999999999</v>
      </c>
      <c r="R615" s="175">
        <v>12.2889</v>
      </c>
      <c r="S615" s="171"/>
      <c r="T615" s="174"/>
      <c r="U615" s="175"/>
      <c r="V615" s="175"/>
      <c r="W615" s="175"/>
      <c r="X615" s="175"/>
      <c r="Y615" s="175"/>
      <c r="Z615" s="175"/>
      <c r="AA615" s="175"/>
      <c r="AB615" s="175"/>
      <c r="AC615" s="175"/>
      <c r="AD615" s="175"/>
      <c r="AE615" s="175"/>
      <c r="AF615" s="175"/>
      <c r="AG615" s="175"/>
      <c r="AH615" s="175"/>
    </row>
    <row r="616" spans="1:34" x14ac:dyDescent="0.3">
      <c r="A616" s="171" t="s">
        <v>368</v>
      </c>
      <c r="B616" s="171" t="s">
        <v>291</v>
      </c>
      <c r="C616" s="171">
        <v>118047</v>
      </c>
      <c r="D616" s="174">
        <v>44302</v>
      </c>
      <c r="E616" s="175">
        <v>67.456000000000003</v>
      </c>
      <c r="F616" s="175">
        <v>0.54849999999999999</v>
      </c>
      <c r="G616" s="175">
        <v>0.57550000000000001</v>
      </c>
      <c r="H616" s="175">
        <v>-1.6232</v>
      </c>
      <c r="I616" s="175">
        <v>-0.79420000000000002</v>
      </c>
      <c r="J616" s="175">
        <v>-0.37509999999999999</v>
      </c>
      <c r="K616" s="175">
        <v>4.3887</v>
      </c>
      <c r="L616" s="175">
        <v>25.667899999999999</v>
      </c>
      <c r="M616" s="175">
        <v>38.735599999999998</v>
      </c>
      <c r="N616" s="175">
        <v>59.4818</v>
      </c>
      <c r="O616" s="175">
        <v>6.1252000000000004</v>
      </c>
      <c r="P616" s="175">
        <v>13.165699999999999</v>
      </c>
      <c r="Q616" s="175">
        <v>13.4353</v>
      </c>
      <c r="R616" s="175">
        <v>11.6416</v>
      </c>
      <c r="S616" s="171"/>
      <c r="T616" s="174"/>
      <c r="U616" s="175"/>
      <c r="V616" s="175"/>
      <c r="W616" s="175"/>
      <c r="X616" s="175"/>
      <c r="Y616" s="175"/>
      <c r="Z616" s="175"/>
      <c r="AA616" s="175"/>
      <c r="AB616" s="175"/>
      <c r="AC616" s="175"/>
      <c r="AD616" s="175"/>
      <c r="AE616" s="175"/>
      <c r="AF616" s="175"/>
      <c r="AG616" s="175"/>
      <c r="AH616" s="175"/>
    </row>
    <row r="617" spans="1:34" x14ac:dyDescent="0.3">
      <c r="A617" s="171" t="s">
        <v>368</v>
      </c>
      <c r="B617" s="171" t="s">
        <v>292</v>
      </c>
      <c r="C617" s="171">
        <v>100865</v>
      </c>
      <c r="D617" s="174">
        <v>44302</v>
      </c>
      <c r="E617" s="175">
        <v>81.226500000000001</v>
      </c>
      <c r="F617" s="175">
        <v>0.19339999999999999</v>
      </c>
      <c r="G617" s="175">
        <v>0.4919</v>
      </c>
      <c r="H617" s="175">
        <v>-1.8616999999999999</v>
      </c>
      <c r="I617" s="175">
        <v>-1.0058</v>
      </c>
      <c r="J617" s="175">
        <v>-1.9771000000000001</v>
      </c>
      <c r="K617" s="175">
        <v>-0.19650000000000001</v>
      </c>
      <c r="L617" s="175">
        <v>21.688400000000001</v>
      </c>
      <c r="M617" s="175">
        <v>33.913800000000002</v>
      </c>
      <c r="N617" s="175">
        <v>50.114800000000002</v>
      </c>
      <c r="O617" s="175">
        <v>7.375</v>
      </c>
      <c r="P617" s="175">
        <v>12.357200000000001</v>
      </c>
      <c r="Q617" s="175">
        <v>9.3545999999999996</v>
      </c>
      <c r="R617" s="175">
        <v>10.2865</v>
      </c>
      <c r="S617" s="171"/>
      <c r="T617" s="174"/>
      <c r="U617" s="175"/>
      <c r="V617" s="175"/>
      <c r="W617" s="175"/>
      <c r="X617" s="175"/>
      <c r="Y617" s="175"/>
      <c r="Z617" s="175"/>
      <c r="AA617" s="175"/>
      <c r="AB617" s="175"/>
      <c r="AC617" s="175"/>
      <c r="AD617" s="175"/>
      <c r="AE617" s="175"/>
      <c r="AF617" s="175"/>
      <c r="AG617" s="175"/>
      <c r="AH617" s="175"/>
    </row>
    <row r="618" spans="1:34" x14ac:dyDescent="0.3">
      <c r="A618" s="171" t="s">
        <v>368</v>
      </c>
      <c r="B618" s="171" t="s">
        <v>189</v>
      </c>
      <c r="C618" s="171">
        <v>120270</v>
      </c>
      <c r="D618" s="174">
        <v>44302</v>
      </c>
      <c r="E618" s="175">
        <v>88.256399999999999</v>
      </c>
      <c r="F618" s="175">
        <v>0.19689999999999999</v>
      </c>
      <c r="G618" s="175">
        <v>0.50249999999999995</v>
      </c>
      <c r="H618" s="175">
        <v>-1.8371999999999999</v>
      </c>
      <c r="I618" s="175">
        <v>-0.95250000000000001</v>
      </c>
      <c r="J618" s="175">
        <v>-1.8712</v>
      </c>
      <c r="K618" s="175">
        <v>0.1182</v>
      </c>
      <c r="L618" s="175">
        <v>22.444500000000001</v>
      </c>
      <c r="M618" s="175">
        <v>35.169800000000002</v>
      </c>
      <c r="N618" s="175">
        <v>52.001399999999997</v>
      </c>
      <c r="O618" s="175">
        <v>8.6310000000000002</v>
      </c>
      <c r="P618" s="175">
        <v>13.633800000000001</v>
      </c>
      <c r="Q618" s="175">
        <v>13.8962</v>
      </c>
      <c r="R618" s="175">
        <v>11.5753</v>
      </c>
      <c r="S618" s="171"/>
      <c r="T618" s="174"/>
      <c r="U618" s="175"/>
      <c r="V618" s="175"/>
      <c r="W618" s="175"/>
      <c r="X618" s="175"/>
      <c r="Y618" s="175"/>
      <c r="Z618" s="175"/>
      <c r="AA618" s="175"/>
      <c r="AB618" s="175"/>
      <c r="AC618" s="175"/>
      <c r="AD618" s="175"/>
      <c r="AE618" s="175"/>
      <c r="AF618" s="175"/>
      <c r="AG618" s="175"/>
      <c r="AH618" s="175"/>
    </row>
    <row r="619" spans="1:34" x14ac:dyDescent="0.3">
      <c r="A619" s="171" t="s">
        <v>368</v>
      </c>
      <c r="B619" s="171" t="s">
        <v>434</v>
      </c>
      <c r="C619" s="171">
        <v>139781</v>
      </c>
      <c r="D619" s="174">
        <v>44302</v>
      </c>
      <c r="E619" s="175">
        <v>16.261600000000001</v>
      </c>
      <c r="F619" s="175">
        <v>0.45400000000000001</v>
      </c>
      <c r="G619" s="175">
        <v>0.95609999999999995</v>
      </c>
      <c r="H619" s="175">
        <v>-1.7063999999999999</v>
      </c>
      <c r="I619" s="175">
        <v>-1.3335999999999999</v>
      </c>
      <c r="J619" s="175">
        <v>-1.9594</v>
      </c>
      <c r="K619" s="175">
        <v>6.431</v>
      </c>
      <c r="L619" s="175">
        <v>32.508699999999997</v>
      </c>
      <c r="M619" s="175">
        <v>43.185699999999997</v>
      </c>
      <c r="N619" s="175">
        <v>64.334900000000005</v>
      </c>
      <c r="O619" s="175">
        <v>9.9075000000000006</v>
      </c>
      <c r="P619" s="175"/>
      <c r="Q619" s="175">
        <v>11.4213</v>
      </c>
      <c r="R619" s="175">
        <v>14.555</v>
      </c>
      <c r="S619" s="171"/>
      <c r="T619" s="174"/>
      <c r="U619" s="175"/>
      <c r="V619" s="175"/>
      <c r="W619" s="175"/>
      <c r="X619" s="175"/>
      <c r="Y619" s="175"/>
      <c r="Z619" s="175"/>
      <c r="AA619" s="175"/>
      <c r="AB619" s="175"/>
      <c r="AC619" s="175"/>
      <c r="AD619" s="175"/>
      <c r="AE619" s="175"/>
      <c r="AF619" s="175"/>
      <c r="AG619" s="175"/>
      <c r="AH619" s="175"/>
    </row>
    <row r="620" spans="1:34" x14ac:dyDescent="0.3">
      <c r="A620" s="171" t="s">
        <v>368</v>
      </c>
      <c r="B620" s="171" t="s">
        <v>435</v>
      </c>
      <c r="C620" s="171">
        <v>139783</v>
      </c>
      <c r="D620" s="174">
        <v>44302</v>
      </c>
      <c r="E620" s="175">
        <v>14.866899999999999</v>
      </c>
      <c r="F620" s="175">
        <v>0.45</v>
      </c>
      <c r="G620" s="175">
        <v>0.94310000000000005</v>
      </c>
      <c r="H620" s="175">
        <v>-1.7363</v>
      </c>
      <c r="I620" s="175">
        <v>-1.3994</v>
      </c>
      <c r="J620" s="175">
        <v>-2.0954999999999999</v>
      </c>
      <c r="K620" s="175">
        <v>6.0029000000000003</v>
      </c>
      <c r="L620" s="175">
        <v>31.443300000000001</v>
      </c>
      <c r="M620" s="175">
        <v>41.427900000000001</v>
      </c>
      <c r="N620" s="175">
        <v>61.623100000000001</v>
      </c>
      <c r="O620" s="175">
        <v>7.9550000000000001</v>
      </c>
      <c r="P620" s="175"/>
      <c r="Q620" s="175">
        <v>9.2210000000000001</v>
      </c>
      <c r="R620" s="175">
        <v>12.6471</v>
      </c>
      <c r="S620" s="171"/>
      <c r="T620" s="174"/>
      <c r="U620" s="175"/>
      <c r="V620" s="175"/>
      <c r="W620" s="175"/>
      <c r="X620" s="175"/>
      <c r="Y620" s="175"/>
      <c r="Z620" s="175"/>
      <c r="AA620" s="175"/>
      <c r="AB620" s="175"/>
      <c r="AC620" s="175"/>
      <c r="AD620" s="175"/>
      <c r="AE620" s="175"/>
      <c r="AF620" s="175"/>
      <c r="AG620" s="175"/>
      <c r="AH620" s="175"/>
    </row>
    <row r="621" spans="1:34" x14ac:dyDescent="0.3">
      <c r="A621" s="171" t="s">
        <v>368</v>
      </c>
      <c r="B621" s="171" t="s">
        <v>191</v>
      </c>
      <c r="C621" s="171">
        <v>135781</v>
      </c>
      <c r="D621" s="174">
        <v>44302</v>
      </c>
      <c r="E621" s="175">
        <v>27.24</v>
      </c>
      <c r="F621" s="175">
        <v>0.1618</v>
      </c>
      <c r="G621" s="175">
        <v>0.56110000000000004</v>
      </c>
      <c r="H621" s="175">
        <v>-1.9474</v>
      </c>
      <c r="I621" s="175">
        <v>-1.7422</v>
      </c>
      <c r="J621" s="175">
        <v>-1.9967999999999999</v>
      </c>
      <c r="K621" s="175">
        <v>4.7047999999999996</v>
      </c>
      <c r="L621" s="175">
        <v>30.697600000000001</v>
      </c>
      <c r="M621" s="175">
        <v>46.727699999999999</v>
      </c>
      <c r="N621" s="175">
        <v>74.246799999999993</v>
      </c>
      <c r="O621" s="175">
        <v>17.361000000000001</v>
      </c>
      <c r="P621" s="175">
        <v>22.235800000000001</v>
      </c>
      <c r="Q621" s="175">
        <v>20.795500000000001</v>
      </c>
      <c r="R621" s="175">
        <v>20.704000000000001</v>
      </c>
      <c r="S621" s="171"/>
      <c r="T621" s="174"/>
      <c r="U621" s="175"/>
      <c r="V621" s="175"/>
      <c r="W621" s="175"/>
      <c r="X621" s="175"/>
      <c r="Y621" s="175"/>
      <c r="Z621" s="175"/>
      <c r="AA621" s="175"/>
      <c r="AB621" s="175"/>
      <c r="AC621" s="175"/>
      <c r="AD621" s="175"/>
      <c r="AE621" s="175"/>
      <c r="AF621" s="175"/>
      <c r="AG621" s="175"/>
      <c r="AH621" s="175"/>
    </row>
    <row r="622" spans="1:34" x14ac:dyDescent="0.3">
      <c r="A622" s="171" t="s">
        <v>368</v>
      </c>
      <c r="B622" s="171" t="s">
        <v>294</v>
      </c>
      <c r="C622" s="171">
        <v>135784</v>
      </c>
      <c r="D622" s="174">
        <v>44302</v>
      </c>
      <c r="E622" s="175">
        <v>25.218</v>
      </c>
      <c r="F622" s="175">
        <v>0.15890000000000001</v>
      </c>
      <c r="G622" s="175">
        <v>0.55020000000000002</v>
      </c>
      <c r="H622" s="175">
        <v>-1.9746999999999999</v>
      </c>
      <c r="I622" s="175">
        <v>-1.8028999999999999</v>
      </c>
      <c r="J622" s="175">
        <v>-2.1267999999999998</v>
      </c>
      <c r="K622" s="175">
        <v>4.2971000000000004</v>
      </c>
      <c r="L622" s="175">
        <v>29.6889</v>
      </c>
      <c r="M622" s="175">
        <v>45.047699999999999</v>
      </c>
      <c r="N622" s="175">
        <v>71.585999999999999</v>
      </c>
      <c r="O622" s="175">
        <v>15.6045</v>
      </c>
      <c r="P622" s="175">
        <v>20.4849</v>
      </c>
      <c r="Q622" s="175">
        <v>19.0517</v>
      </c>
      <c r="R622" s="175">
        <v>18.805499999999999</v>
      </c>
      <c r="S622" s="171"/>
      <c r="T622" s="174"/>
      <c r="U622" s="175"/>
      <c r="V622" s="175"/>
      <c r="W622" s="175"/>
      <c r="X622" s="175"/>
      <c r="Y622" s="175"/>
      <c r="Z622" s="175"/>
      <c r="AA622" s="175"/>
      <c r="AB622" s="175"/>
      <c r="AC622" s="175"/>
      <c r="AD622" s="175"/>
      <c r="AE622" s="175"/>
      <c r="AF622" s="175"/>
      <c r="AG622" s="175"/>
      <c r="AH622" s="175"/>
    </row>
    <row r="623" spans="1:34" x14ac:dyDescent="0.3">
      <c r="A623" s="171" t="s">
        <v>368</v>
      </c>
      <c r="B623" s="171" t="s">
        <v>192</v>
      </c>
      <c r="C623" s="171">
        <v>133386</v>
      </c>
      <c r="D623" s="174">
        <v>44302</v>
      </c>
      <c r="E623" s="175">
        <v>23.7577</v>
      </c>
      <c r="F623" s="175">
        <v>0.27560000000000001</v>
      </c>
      <c r="G623" s="175">
        <v>0.78990000000000005</v>
      </c>
      <c r="H623" s="175">
        <v>-1.7119</v>
      </c>
      <c r="I623" s="175">
        <v>-2.4323999999999999</v>
      </c>
      <c r="J623" s="175">
        <v>-1.7619</v>
      </c>
      <c r="K623" s="175">
        <v>4.0716999999999999</v>
      </c>
      <c r="L623" s="175">
        <v>31.709900000000001</v>
      </c>
      <c r="M623" s="175">
        <v>38.924199999999999</v>
      </c>
      <c r="N623" s="175">
        <v>56.061399999999999</v>
      </c>
      <c r="O623" s="175">
        <v>7.6040000000000001</v>
      </c>
      <c r="P623" s="175">
        <v>16.539300000000001</v>
      </c>
      <c r="Q623" s="175">
        <v>14.879099999999999</v>
      </c>
      <c r="R623" s="175">
        <v>14.064299999999999</v>
      </c>
      <c r="S623" s="171"/>
      <c r="T623" s="174"/>
      <c r="U623" s="175"/>
      <c r="V623" s="175"/>
      <c r="W623" s="175"/>
      <c r="X623" s="175"/>
      <c r="Y623" s="175"/>
      <c r="Z623" s="175"/>
      <c r="AA623" s="175"/>
      <c r="AB623" s="175"/>
      <c r="AC623" s="175"/>
      <c r="AD623" s="175"/>
      <c r="AE623" s="175"/>
      <c r="AF623" s="175"/>
      <c r="AG623" s="175"/>
      <c r="AH623" s="175"/>
    </row>
    <row r="624" spans="1:34" x14ac:dyDescent="0.3">
      <c r="A624" s="171" t="s">
        <v>368</v>
      </c>
      <c r="B624" s="171" t="s">
        <v>295</v>
      </c>
      <c r="C624" s="171">
        <v>133385</v>
      </c>
      <c r="D624" s="174">
        <v>44302</v>
      </c>
      <c r="E624" s="175">
        <v>21.8386</v>
      </c>
      <c r="F624" s="175">
        <v>0.27229999999999999</v>
      </c>
      <c r="G624" s="175">
        <v>0.77900000000000003</v>
      </c>
      <c r="H624" s="175">
        <v>-1.7363999999999999</v>
      </c>
      <c r="I624" s="175">
        <v>-2.4853999999999998</v>
      </c>
      <c r="J624" s="175">
        <v>-1.8718999999999999</v>
      </c>
      <c r="K624" s="175">
        <v>3.7301000000000002</v>
      </c>
      <c r="L624" s="175">
        <v>30.838200000000001</v>
      </c>
      <c r="M624" s="175">
        <v>37.507100000000001</v>
      </c>
      <c r="N624" s="175">
        <v>53.931699999999999</v>
      </c>
      <c r="O624" s="175">
        <v>6.2130000000000001</v>
      </c>
      <c r="P624" s="175">
        <v>14.974500000000001</v>
      </c>
      <c r="Q624" s="175">
        <v>13.3385</v>
      </c>
      <c r="R624" s="175">
        <v>12.535600000000001</v>
      </c>
      <c r="S624" s="171"/>
      <c r="T624" s="174"/>
      <c r="U624" s="175"/>
      <c r="V624" s="175"/>
      <c r="W624" s="175"/>
      <c r="X624" s="175"/>
      <c r="Y624" s="175"/>
      <c r="Z624" s="175"/>
      <c r="AA624" s="175"/>
      <c r="AB624" s="175"/>
      <c r="AC624" s="175"/>
      <c r="AD624" s="175"/>
      <c r="AE624" s="175"/>
      <c r="AF624" s="175"/>
      <c r="AG624" s="175"/>
      <c r="AH624" s="175"/>
    </row>
    <row r="625" spans="1:34" x14ac:dyDescent="0.3">
      <c r="A625" s="171" t="s">
        <v>368</v>
      </c>
      <c r="B625" s="171" t="s">
        <v>296</v>
      </c>
      <c r="C625" s="171">
        <v>103196</v>
      </c>
      <c r="D625" s="174">
        <v>44302</v>
      </c>
      <c r="E625" s="175">
        <v>62.281300000000002</v>
      </c>
      <c r="F625" s="175">
        <v>0.10929999999999999</v>
      </c>
      <c r="G625" s="175">
        <v>0.5988</v>
      </c>
      <c r="H625" s="175">
        <v>-1.9113</v>
      </c>
      <c r="I625" s="175">
        <v>-1.6479999999999999</v>
      </c>
      <c r="J625" s="175">
        <v>-1.7887</v>
      </c>
      <c r="K625" s="175">
        <v>7.2672999999999996</v>
      </c>
      <c r="L625" s="175">
        <v>36.3307</v>
      </c>
      <c r="M625" s="175">
        <v>45.963799999999999</v>
      </c>
      <c r="N625" s="175">
        <v>62.552799999999998</v>
      </c>
      <c r="O625" s="175">
        <v>1.0261</v>
      </c>
      <c r="P625" s="175">
        <v>7.2862</v>
      </c>
      <c r="Q625" s="175">
        <v>12.458399999999999</v>
      </c>
      <c r="R625" s="175">
        <v>4.2649999999999997</v>
      </c>
      <c r="S625" s="171"/>
      <c r="T625" s="174"/>
      <c r="U625" s="175"/>
      <c r="V625" s="175"/>
      <c r="W625" s="175"/>
      <c r="X625" s="175"/>
      <c r="Y625" s="175"/>
      <c r="Z625" s="175"/>
      <c r="AA625" s="175"/>
      <c r="AB625" s="175"/>
      <c r="AC625" s="175"/>
      <c r="AD625" s="175"/>
      <c r="AE625" s="175"/>
      <c r="AF625" s="175"/>
      <c r="AG625" s="175"/>
      <c r="AH625" s="175"/>
    </row>
    <row r="626" spans="1:34" x14ac:dyDescent="0.3">
      <c r="A626" s="171" t="s">
        <v>368</v>
      </c>
      <c r="B626" s="171" t="s">
        <v>193</v>
      </c>
      <c r="C626" s="171">
        <v>118803</v>
      </c>
      <c r="D626" s="174">
        <v>44302</v>
      </c>
      <c r="E626" s="175">
        <v>66.372900000000001</v>
      </c>
      <c r="F626" s="175">
        <v>0.111</v>
      </c>
      <c r="G626" s="175">
        <v>0.60419999999999996</v>
      </c>
      <c r="H626" s="175">
        <v>-1.8994</v>
      </c>
      <c r="I626" s="175">
        <v>-1.6217999999999999</v>
      </c>
      <c r="J626" s="175">
        <v>-1.7271000000000001</v>
      </c>
      <c r="K626" s="175">
        <v>7.4646999999999997</v>
      </c>
      <c r="L626" s="175">
        <v>36.825699999999998</v>
      </c>
      <c r="M626" s="175">
        <v>46.752099999999999</v>
      </c>
      <c r="N626" s="175">
        <v>63.718800000000002</v>
      </c>
      <c r="O626" s="175">
        <v>1.7896000000000001</v>
      </c>
      <c r="P626" s="175">
        <v>8.1684000000000001</v>
      </c>
      <c r="Q626" s="175">
        <v>12.6059</v>
      </c>
      <c r="R626" s="175">
        <v>4.9824000000000002</v>
      </c>
      <c r="S626" s="171"/>
      <c r="T626" s="174"/>
      <c r="U626" s="175"/>
      <c r="V626" s="175"/>
      <c r="W626" s="175"/>
      <c r="X626" s="175"/>
      <c r="Y626" s="175"/>
      <c r="Z626" s="175"/>
      <c r="AA626" s="175"/>
      <c r="AB626" s="175"/>
      <c r="AC626" s="175"/>
      <c r="AD626" s="175"/>
      <c r="AE626" s="175"/>
      <c r="AF626" s="175"/>
      <c r="AG626" s="175"/>
      <c r="AH626" s="175"/>
    </row>
    <row r="627" spans="1:34" x14ac:dyDescent="0.3">
      <c r="A627" s="171" t="s">
        <v>368</v>
      </c>
      <c r="B627" s="171" t="s">
        <v>194</v>
      </c>
      <c r="C627" s="171">
        <v>147481</v>
      </c>
      <c r="D627" s="174">
        <v>44302</v>
      </c>
      <c r="E627" s="175">
        <v>15.063499999999999</v>
      </c>
      <c r="F627" s="175">
        <v>1.2196</v>
      </c>
      <c r="G627" s="175">
        <v>1.6712</v>
      </c>
      <c r="H627" s="175">
        <v>-1.1043000000000001</v>
      </c>
      <c r="I627" s="175">
        <v>0.40789999999999998</v>
      </c>
      <c r="J627" s="175">
        <v>0.20219999999999999</v>
      </c>
      <c r="K627" s="175">
        <v>3.4047999999999998</v>
      </c>
      <c r="L627" s="175">
        <v>18.6906</v>
      </c>
      <c r="M627" s="175">
        <v>37.493400000000001</v>
      </c>
      <c r="N627" s="175">
        <v>68.021900000000002</v>
      </c>
      <c r="O627" s="175"/>
      <c r="P627" s="175"/>
      <c r="Q627" s="175">
        <v>26.694500000000001</v>
      </c>
      <c r="R627" s="175"/>
      <c r="S627" s="171"/>
      <c r="T627" s="174"/>
      <c r="U627" s="175"/>
      <c r="V627" s="175"/>
      <c r="W627" s="175"/>
      <c r="X627" s="175"/>
      <c r="Y627" s="175"/>
      <c r="Z627" s="175"/>
      <c r="AA627" s="175"/>
      <c r="AB627" s="175"/>
      <c r="AC627" s="175"/>
      <c r="AD627" s="175"/>
      <c r="AE627" s="175"/>
      <c r="AF627" s="175"/>
      <c r="AG627" s="175"/>
      <c r="AH627" s="175"/>
    </row>
    <row r="628" spans="1:34" x14ac:dyDescent="0.3">
      <c r="A628" s="171" t="s">
        <v>368</v>
      </c>
      <c r="B628" s="171" t="s">
        <v>297</v>
      </c>
      <c r="C628" s="171">
        <v>147482</v>
      </c>
      <c r="D628" s="174">
        <v>44302</v>
      </c>
      <c r="E628" s="175">
        <v>14.752000000000001</v>
      </c>
      <c r="F628" s="175">
        <v>1.2158</v>
      </c>
      <c r="G628" s="175">
        <v>1.6594</v>
      </c>
      <c r="H628" s="175">
        <v>-1.1293</v>
      </c>
      <c r="I628" s="175">
        <v>0.35649999999999998</v>
      </c>
      <c r="J628" s="175">
        <v>0.1031</v>
      </c>
      <c r="K628" s="175">
        <v>3.1067999999999998</v>
      </c>
      <c r="L628" s="175">
        <v>18</v>
      </c>
      <c r="M628" s="175">
        <v>36.289700000000003</v>
      </c>
      <c r="N628" s="175">
        <v>66.038200000000003</v>
      </c>
      <c r="O628" s="175"/>
      <c r="P628" s="175"/>
      <c r="Q628" s="175">
        <v>25.174800000000001</v>
      </c>
      <c r="R628" s="175"/>
      <c r="S628" s="171"/>
      <c r="T628" s="174"/>
      <c r="U628" s="175"/>
      <c r="V628" s="175"/>
      <c r="W628" s="175"/>
      <c r="X628" s="175"/>
      <c r="Y628" s="175"/>
      <c r="Z628" s="175"/>
      <c r="AA628" s="175"/>
      <c r="AB628" s="175"/>
      <c r="AC628" s="175"/>
      <c r="AD628" s="175"/>
      <c r="AE628" s="175"/>
      <c r="AF628" s="175"/>
      <c r="AG628" s="175"/>
      <c r="AH628" s="175"/>
    </row>
    <row r="629" spans="1:34" x14ac:dyDescent="0.3">
      <c r="A629" s="171" t="s">
        <v>368</v>
      </c>
      <c r="B629" s="171" t="s">
        <v>195</v>
      </c>
      <c r="C629" s="171">
        <v>135601</v>
      </c>
      <c r="D629" s="174">
        <v>44302</v>
      </c>
      <c r="E629" s="175">
        <v>20.190000000000001</v>
      </c>
      <c r="F629" s="175">
        <v>0.64810000000000001</v>
      </c>
      <c r="G629" s="175">
        <v>1.8153999999999999</v>
      </c>
      <c r="H629" s="175">
        <v>-0.68859999999999999</v>
      </c>
      <c r="I629" s="175">
        <v>-0.29630000000000001</v>
      </c>
      <c r="J629" s="175">
        <v>-9.9000000000000005E-2</v>
      </c>
      <c r="K629" s="175">
        <v>4.2872000000000003</v>
      </c>
      <c r="L629" s="175">
        <v>32.306699999999999</v>
      </c>
      <c r="M629" s="175">
        <v>41.584899999999998</v>
      </c>
      <c r="N629" s="175">
        <v>65.085899999999995</v>
      </c>
      <c r="O629" s="175">
        <v>11.680899999999999</v>
      </c>
      <c r="P629" s="175">
        <v>15.236499999999999</v>
      </c>
      <c r="Q629" s="175">
        <v>14.0322</v>
      </c>
      <c r="R629" s="175">
        <v>15.456899999999999</v>
      </c>
      <c r="S629" s="171"/>
      <c r="T629" s="174"/>
      <c r="U629" s="175"/>
      <c r="V629" s="175"/>
      <c r="W629" s="175"/>
      <c r="X629" s="175"/>
      <c r="Y629" s="175"/>
      <c r="Z629" s="175"/>
      <c r="AA629" s="175"/>
      <c r="AB629" s="175"/>
      <c r="AC629" s="175"/>
      <c r="AD629" s="175"/>
      <c r="AE629" s="175"/>
      <c r="AF629" s="175"/>
      <c r="AG629" s="175"/>
      <c r="AH629" s="175"/>
    </row>
    <row r="630" spans="1:34" x14ac:dyDescent="0.3">
      <c r="A630" s="171" t="s">
        <v>368</v>
      </c>
      <c r="B630" s="171" t="s">
        <v>298</v>
      </c>
      <c r="C630" s="171">
        <v>135598</v>
      </c>
      <c r="D630" s="174">
        <v>44302</v>
      </c>
      <c r="E630" s="175">
        <v>18.75</v>
      </c>
      <c r="F630" s="175">
        <v>0.64410000000000001</v>
      </c>
      <c r="G630" s="175">
        <v>1.7915000000000001</v>
      </c>
      <c r="H630" s="175">
        <v>-0.68859999999999999</v>
      </c>
      <c r="I630" s="175">
        <v>-0.37190000000000001</v>
      </c>
      <c r="J630" s="175">
        <v>-0.21290000000000001</v>
      </c>
      <c r="K630" s="175">
        <v>3.9357000000000002</v>
      </c>
      <c r="L630" s="175">
        <v>31.578900000000001</v>
      </c>
      <c r="M630" s="175">
        <v>40.344299999999997</v>
      </c>
      <c r="N630" s="175">
        <v>63.185400000000001</v>
      </c>
      <c r="O630" s="175">
        <v>9.9830000000000005</v>
      </c>
      <c r="P630" s="175">
        <v>13.5931</v>
      </c>
      <c r="Q630" s="175">
        <v>12.466100000000001</v>
      </c>
      <c r="R630" s="175">
        <v>13.851599999999999</v>
      </c>
      <c r="S630" s="171"/>
      <c r="T630" s="174"/>
      <c r="U630" s="175"/>
      <c r="V630" s="175"/>
      <c r="W630" s="175"/>
      <c r="X630" s="175"/>
      <c r="Y630" s="175"/>
      <c r="Z630" s="175"/>
      <c r="AA630" s="175"/>
      <c r="AB630" s="175"/>
      <c r="AC630" s="175"/>
      <c r="AD630" s="175"/>
      <c r="AE630" s="175"/>
      <c r="AF630" s="175"/>
      <c r="AG630" s="175"/>
      <c r="AH630" s="175"/>
    </row>
    <row r="631" spans="1:34" x14ac:dyDescent="0.3">
      <c r="A631" s="171" t="s">
        <v>368</v>
      </c>
      <c r="B631" s="171" t="s">
        <v>299</v>
      </c>
      <c r="C631" s="171">
        <v>101815</v>
      </c>
      <c r="D631" s="174">
        <v>44302</v>
      </c>
      <c r="E631" s="175">
        <v>718.15646814154695</v>
      </c>
      <c r="F631" s="175">
        <v>0.32690000000000002</v>
      </c>
      <c r="G631" s="175">
        <v>0.93679999999999997</v>
      </c>
      <c r="H631" s="175">
        <v>-1.4392</v>
      </c>
      <c r="I631" s="175">
        <v>-1.8779999999999999</v>
      </c>
      <c r="J631" s="175">
        <v>-2.4975999999999998</v>
      </c>
      <c r="K631" s="175">
        <v>1.2784</v>
      </c>
      <c r="L631" s="175">
        <v>27.534300000000002</v>
      </c>
      <c r="M631" s="175">
        <v>37.956000000000003</v>
      </c>
      <c r="N631" s="175">
        <v>61.501600000000003</v>
      </c>
      <c r="O631" s="175">
        <v>6.3643999999999998</v>
      </c>
      <c r="P631" s="175">
        <v>10.8245</v>
      </c>
      <c r="Q631" s="175">
        <v>18.596</v>
      </c>
      <c r="R631" s="175">
        <v>10.3231</v>
      </c>
      <c r="S631" s="171"/>
      <c r="T631" s="174"/>
      <c r="U631" s="175"/>
      <c r="V631" s="175"/>
      <c r="W631" s="175"/>
      <c r="X631" s="175"/>
      <c r="Y631" s="175"/>
      <c r="Z631" s="175"/>
      <c r="AA631" s="175"/>
      <c r="AB631" s="175"/>
      <c r="AC631" s="175"/>
      <c r="AD631" s="175"/>
      <c r="AE631" s="175"/>
      <c r="AF631" s="175"/>
      <c r="AG631" s="175"/>
      <c r="AH631" s="175"/>
    </row>
    <row r="632" spans="1:34" x14ac:dyDescent="0.3">
      <c r="A632" s="171" t="s">
        <v>368</v>
      </c>
      <c r="B632" s="171" t="s">
        <v>196</v>
      </c>
      <c r="C632" s="171">
        <v>119486</v>
      </c>
      <c r="D632" s="174">
        <v>44302</v>
      </c>
      <c r="E632" s="175">
        <v>253.19</v>
      </c>
      <c r="F632" s="175">
        <v>0.32890000000000003</v>
      </c>
      <c r="G632" s="175">
        <v>0.94089999999999996</v>
      </c>
      <c r="H632" s="175">
        <v>-1.4326000000000001</v>
      </c>
      <c r="I632" s="175">
        <v>-1.8643000000000001</v>
      </c>
      <c r="J632" s="175">
        <v>-2.4653999999999998</v>
      </c>
      <c r="K632" s="175">
        <v>1.3774</v>
      </c>
      <c r="L632" s="175">
        <v>27.7898</v>
      </c>
      <c r="M632" s="175">
        <v>38.3703</v>
      </c>
      <c r="N632" s="175">
        <v>62.155799999999999</v>
      </c>
      <c r="O632" s="175">
        <v>6.7853000000000003</v>
      </c>
      <c r="P632" s="175">
        <v>11.3568</v>
      </c>
      <c r="Q632" s="175">
        <v>11.606199999999999</v>
      </c>
      <c r="R632" s="175">
        <v>10.7301</v>
      </c>
      <c r="S632" s="171"/>
      <c r="T632" s="174"/>
      <c r="U632" s="175"/>
      <c r="V632" s="175"/>
      <c r="W632" s="175"/>
      <c r="X632" s="175"/>
      <c r="Y632" s="175"/>
      <c r="Z632" s="175"/>
      <c r="AA632" s="175"/>
      <c r="AB632" s="175"/>
      <c r="AC632" s="175"/>
      <c r="AD632" s="175"/>
      <c r="AE632" s="175"/>
      <c r="AF632" s="175"/>
      <c r="AG632" s="175"/>
      <c r="AH632" s="175"/>
    </row>
    <row r="633" spans="1:34" x14ac:dyDescent="0.3">
      <c r="A633" s="171" t="s">
        <v>368</v>
      </c>
      <c r="B633" s="171" t="s">
        <v>300</v>
      </c>
      <c r="C633" s="171">
        <v>100156</v>
      </c>
      <c r="D633" s="174">
        <v>44302</v>
      </c>
      <c r="E633" s="175">
        <v>391.87741807157897</v>
      </c>
      <c r="F633" s="175">
        <v>0.31280000000000002</v>
      </c>
      <c r="G633" s="175">
        <v>0.90890000000000004</v>
      </c>
      <c r="H633" s="175">
        <v>-1.4679</v>
      </c>
      <c r="I633" s="175">
        <v>-1.9032</v>
      </c>
      <c r="J633" s="175">
        <v>-2.4885999999999999</v>
      </c>
      <c r="K633" s="175">
        <v>1.2393000000000001</v>
      </c>
      <c r="L633" s="175">
        <v>27.374400000000001</v>
      </c>
      <c r="M633" s="175">
        <v>37.558900000000001</v>
      </c>
      <c r="N633" s="175">
        <v>60.755000000000003</v>
      </c>
      <c r="O633" s="175">
        <v>6.3506</v>
      </c>
      <c r="P633" s="175">
        <v>13.7814</v>
      </c>
      <c r="Q633" s="175">
        <v>15.7638</v>
      </c>
      <c r="R633" s="175">
        <v>10.564299999999999</v>
      </c>
      <c r="S633" s="171"/>
      <c r="T633" s="174"/>
      <c r="U633" s="175"/>
      <c r="V633" s="175"/>
      <c r="W633" s="175"/>
      <c r="X633" s="175"/>
      <c r="Y633" s="175"/>
      <c r="Z633" s="175"/>
      <c r="AA633" s="175"/>
      <c r="AB633" s="175"/>
      <c r="AC633" s="175"/>
      <c r="AD633" s="175"/>
      <c r="AE633" s="175"/>
      <c r="AF633" s="175"/>
      <c r="AG633" s="175"/>
      <c r="AH633" s="175"/>
    </row>
    <row r="634" spans="1:34" x14ac:dyDescent="0.3">
      <c r="A634" s="171" t="s">
        <v>368</v>
      </c>
      <c r="B634" s="171" t="s">
        <v>197</v>
      </c>
      <c r="C634" s="171">
        <v>119489</v>
      </c>
      <c r="D634" s="174">
        <v>44302</v>
      </c>
      <c r="E634" s="175">
        <v>271.19</v>
      </c>
      <c r="F634" s="175">
        <v>0.31440000000000001</v>
      </c>
      <c r="G634" s="175">
        <v>0.91169999999999995</v>
      </c>
      <c r="H634" s="175">
        <v>-1.4607000000000001</v>
      </c>
      <c r="I634" s="175">
        <v>-1.8814</v>
      </c>
      <c r="J634" s="175">
        <v>-2.4426000000000001</v>
      </c>
      <c r="K634" s="175">
        <v>1.3681000000000001</v>
      </c>
      <c r="L634" s="175">
        <v>27.702999999999999</v>
      </c>
      <c r="M634" s="175">
        <v>38.087499999999999</v>
      </c>
      <c r="N634" s="175">
        <v>61.576500000000003</v>
      </c>
      <c r="O634" s="175">
        <v>7.0000999999999998</v>
      </c>
      <c r="P634" s="175">
        <v>14.375</v>
      </c>
      <c r="Q634" s="175">
        <v>14.9032</v>
      </c>
      <c r="R634" s="175">
        <v>11.101100000000001</v>
      </c>
      <c r="S634" s="171"/>
      <c r="T634" s="174"/>
      <c r="U634" s="175"/>
      <c r="V634" s="175"/>
      <c r="W634" s="175"/>
      <c r="X634" s="175"/>
      <c r="Y634" s="175"/>
      <c r="Z634" s="175"/>
      <c r="AA634" s="175"/>
      <c r="AB634" s="175"/>
      <c r="AC634" s="175"/>
      <c r="AD634" s="175"/>
      <c r="AE634" s="175"/>
      <c r="AF634" s="175"/>
      <c r="AG634" s="175"/>
      <c r="AH634" s="175"/>
    </row>
    <row r="635" spans="1:34" x14ac:dyDescent="0.3">
      <c r="A635" s="171" t="s">
        <v>368</v>
      </c>
      <c r="B635" s="171" t="s">
        <v>301</v>
      </c>
      <c r="C635" s="171">
        <v>100175</v>
      </c>
      <c r="D635" s="174">
        <v>44302</v>
      </c>
      <c r="E635" s="175">
        <v>164.11359999999999</v>
      </c>
      <c r="F635" s="175">
        <v>0.89559999999999995</v>
      </c>
      <c r="G635" s="175">
        <v>1.0366</v>
      </c>
      <c r="H635" s="175">
        <v>-2.3494999999999999</v>
      </c>
      <c r="I635" s="175">
        <v>2.1646000000000001</v>
      </c>
      <c r="J635" s="175">
        <v>4.4177999999999997</v>
      </c>
      <c r="K635" s="175">
        <v>10.696</v>
      </c>
      <c r="L635" s="175">
        <v>45.307699999999997</v>
      </c>
      <c r="M635" s="175">
        <v>72.133300000000006</v>
      </c>
      <c r="N635" s="175">
        <v>109.7384</v>
      </c>
      <c r="O635" s="175">
        <v>21.558499999999999</v>
      </c>
      <c r="P635" s="175">
        <v>21.8432</v>
      </c>
      <c r="Q635" s="175">
        <v>14.2105</v>
      </c>
      <c r="R635" s="175">
        <v>31.5185</v>
      </c>
      <c r="S635" s="171"/>
      <c r="T635" s="174"/>
      <c r="U635" s="175"/>
      <c r="V635" s="175"/>
      <c r="W635" s="175"/>
      <c r="X635" s="175"/>
      <c r="Y635" s="175"/>
      <c r="Z635" s="175"/>
      <c r="AA635" s="175"/>
      <c r="AB635" s="175"/>
      <c r="AC635" s="175"/>
      <c r="AD635" s="175"/>
      <c r="AE635" s="175"/>
      <c r="AF635" s="175"/>
      <c r="AG635" s="175"/>
      <c r="AH635" s="175"/>
    </row>
    <row r="636" spans="1:34" x14ac:dyDescent="0.3">
      <c r="A636" s="171" t="s">
        <v>368</v>
      </c>
      <c r="B636" s="171" t="s">
        <v>198</v>
      </c>
      <c r="C636" s="171">
        <v>120847</v>
      </c>
      <c r="D636" s="174">
        <v>44302</v>
      </c>
      <c r="E636" s="175">
        <v>172.8159</v>
      </c>
      <c r="F636" s="175">
        <v>0.89910000000000001</v>
      </c>
      <c r="G636" s="175">
        <v>1.0483</v>
      </c>
      <c r="H636" s="175">
        <v>-2.3151999999999999</v>
      </c>
      <c r="I636" s="175">
        <v>2.2149999999999999</v>
      </c>
      <c r="J636" s="175">
        <v>4.5975000000000001</v>
      </c>
      <c r="K636" s="175">
        <v>11.280900000000001</v>
      </c>
      <c r="L636" s="175">
        <v>46.863100000000003</v>
      </c>
      <c r="M636" s="175">
        <v>74.791200000000003</v>
      </c>
      <c r="N636" s="175">
        <v>113.9311</v>
      </c>
      <c r="O636" s="175">
        <v>23.230699999999999</v>
      </c>
      <c r="P636" s="175">
        <v>22.8813</v>
      </c>
      <c r="Q636" s="175">
        <v>19.649000000000001</v>
      </c>
      <c r="R636" s="175">
        <v>33.8386</v>
      </c>
      <c r="S636" s="171"/>
      <c r="T636" s="174"/>
      <c r="U636" s="175"/>
      <c r="V636" s="175"/>
      <c r="W636" s="175"/>
      <c r="X636" s="175"/>
      <c r="Y636" s="175"/>
      <c r="Z636" s="175"/>
      <c r="AA636" s="175"/>
      <c r="AB636" s="175"/>
      <c r="AC636" s="175"/>
      <c r="AD636" s="175"/>
      <c r="AE636" s="175"/>
      <c r="AF636" s="175"/>
      <c r="AG636" s="175"/>
      <c r="AH636" s="175"/>
    </row>
    <row r="637" spans="1:34" x14ac:dyDescent="0.3">
      <c r="A637" s="171" t="s">
        <v>368</v>
      </c>
      <c r="B637" s="171" t="s">
        <v>199</v>
      </c>
      <c r="C637" s="171">
        <v>111549</v>
      </c>
      <c r="D637" s="174">
        <v>44302</v>
      </c>
      <c r="E637" s="175">
        <v>66.25</v>
      </c>
      <c r="F637" s="175">
        <v>0.86780000000000002</v>
      </c>
      <c r="G637" s="175">
        <v>1.0832999999999999</v>
      </c>
      <c r="H637" s="175">
        <v>-1.399</v>
      </c>
      <c r="I637" s="175">
        <v>-1.3403</v>
      </c>
      <c r="J637" s="175">
        <v>-0.85299999999999998</v>
      </c>
      <c r="K637" s="175">
        <v>3.0487000000000002</v>
      </c>
      <c r="L637" s="175">
        <v>28.341699999999999</v>
      </c>
      <c r="M637" s="175">
        <v>44.366999999999997</v>
      </c>
      <c r="N637" s="175">
        <v>66.624700000000004</v>
      </c>
      <c r="O637" s="175">
        <v>8.2751999999999999</v>
      </c>
      <c r="P637" s="175">
        <v>11.164999999999999</v>
      </c>
      <c r="Q637" s="175">
        <v>16.587399999999999</v>
      </c>
      <c r="R637" s="175">
        <v>8.3404000000000007</v>
      </c>
      <c r="S637" s="171"/>
      <c r="T637" s="174"/>
      <c r="U637" s="175"/>
      <c r="V637" s="175"/>
      <c r="W637" s="175"/>
      <c r="X637" s="175"/>
      <c r="Y637" s="175"/>
      <c r="Z637" s="175"/>
      <c r="AA637" s="175"/>
      <c r="AB637" s="175"/>
      <c r="AC637" s="175"/>
      <c r="AD637" s="175"/>
      <c r="AE637" s="175"/>
      <c r="AF637" s="175"/>
      <c r="AG637" s="175"/>
      <c r="AH637" s="175"/>
    </row>
    <row r="638" spans="1:34" x14ac:dyDescent="0.3">
      <c r="A638" s="171" t="s">
        <v>368</v>
      </c>
      <c r="B638" s="171" t="s">
        <v>302</v>
      </c>
      <c r="C638" s="171">
        <v>141070</v>
      </c>
      <c r="D638" s="174">
        <v>44302</v>
      </c>
      <c r="E638" s="175">
        <v>65.33</v>
      </c>
      <c r="F638" s="175">
        <v>0.86460000000000004</v>
      </c>
      <c r="G638" s="175">
        <v>1.0831</v>
      </c>
      <c r="H638" s="175">
        <v>-1.4036</v>
      </c>
      <c r="I638" s="175">
        <v>-1.3440000000000001</v>
      </c>
      <c r="J638" s="175">
        <v>-0.89500000000000002</v>
      </c>
      <c r="K638" s="175">
        <v>2.9304999999999999</v>
      </c>
      <c r="L638" s="175">
        <v>28.047799999999999</v>
      </c>
      <c r="M638" s="175">
        <v>43.866999999999997</v>
      </c>
      <c r="N638" s="175">
        <v>65.812200000000004</v>
      </c>
      <c r="O638" s="175">
        <v>7.8341000000000003</v>
      </c>
      <c r="P638" s="175">
        <v>10.822900000000001</v>
      </c>
      <c r="Q638" s="175">
        <v>16.258900000000001</v>
      </c>
      <c r="R638" s="175">
        <v>7.8156999999999996</v>
      </c>
      <c r="S638" s="171"/>
      <c r="T638" s="174"/>
      <c r="U638" s="175"/>
      <c r="V638" s="175"/>
      <c r="W638" s="175"/>
      <c r="X638" s="175"/>
      <c r="Y638" s="175"/>
      <c r="Z638" s="175"/>
      <c r="AA638" s="175"/>
      <c r="AB638" s="175"/>
      <c r="AC638" s="175"/>
      <c r="AD638" s="175"/>
      <c r="AE638" s="175"/>
      <c r="AF638" s="175"/>
      <c r="AG638" s="175"/>
      <c r="AH638" s="175"/>
    </row>
    <row r="639" spans="1:34" x14ac:dyDescent="0.3">
      <c r="A639" s="171" t="s">
        <v>368</v>
      </c>
      <c r="B639" s="171" t="s">
        <v>370</v>
      </c>
      <c r="C639" s="171">
        <v>119723</v>
      </c>
      <c r="D639" s="174">
        <v>44302</v>
      </c>
      <c r="E639" s="175">
        <v>191.5248</v>
      </c>
      <c r="F639" s="175">
        <v>1.0846</v>
      </c>
      <c r="G639" s="175">
        <v>1.4824999999999999</v>
      </c>
      <c r="H639" s="175">
        <v>-1.1087</v>
      </c>
      <c r="I639" s="175">
        <v>-0.6643</v>
      </c>
      <c r="J639" s="175">
        <v>-1.2071000000000001</v>
      </c>
      <c r="K639" s="175">
        <v>2.4489000000000001</v>
      </c>
      <c r="L639" s="175">
        <v>27.468299999999999</v>
      </c>
      <c r="M639" s="175">
        <v>38.883499999999998</v>
      </c>
      <c r="N639" s="175">
        <v>61.8673</v>
      </c>
      <c r="O639" s="175">
        <v>9.3225999999999996</v>
      </c>
      <c r="P639" s="175">
        <v>11.831200000000001</v>
      </c>
      <c r="Q639" s="175">
        <v>13.3881</v>
      </c>
      <c r="R639" s="175">
        <v>12.1595</v>
      </c>
      <c r="S639" s="171"/>
      <c r="T639" s="174"/>
      <c r="U639" s="175"/>
      <c r="V639" s="175"/>
      <c r="W639" s="175"/>
      <c r="X639" s="175"/>
      <c r="Y639" s="175"/>
      <c r="Z639" s="175"/>
      <c r="AA639" s="175"/>
      <c r="AB639" s="175"/>
      <c r="AC639" s="175"/>
      <c r="AD639" s="175"/>
      <c r="AE639" s="175"/>
      <c r="AF639" s="175"/>
      <c r="AG639" s="175"/>
      <c r="AH639" s="175"/>
    </row>
    <row r="640" spans="1:34" x14ac:dyDescent="0.3">
      <c r="A640" s="171" t="s">
        <v>368</v>
      </c>
      <c r="B640" s="171" t="s">
        <v>373</v>
      </c>
      <c r="C640" s="171">
        <v>105628</v>
      </c>
      <c r="D640" s="174">
        <v>44302</v>
      </c>
      <c r="E640" s="175">
        <v>565.80011728581303</v>
      </c>
      <c r="F640" s="175">
        <v>1.0828</v>
      </c>
      <c r="G640" s="175">
        <v>1.4771000000000001</v>
      </c>
      <c r="H640" s="175">
        <v>-1.1209</v>
      </c>
      <c r="I640" s="175">
        <v>-0.6905</v>
      </c>
      <c r="J640" s="175">
        <v>-1.2641</v>
      </c>
      <c r="K640" s="175">
        <v>2.2753000000000001</v>
      </c>
      <c r="L640" s="175">
        <v>27.061299999999999</v>
      </c>
      <c r="M640" s="175">
        <v>38.234499999999997</v>
      </c>
      <c r="N640" s="175">
        <v>60.8538</v>
      </c>
      <c r="O640" s="175">
        <v>8.6157000000000004</v>
      </c>
      <c r="P640" s="175">
        <v>11.106400000000001</v>
      </c>
      <c r="Q640" s="175">
        <v>15.466100000000001</v>
      </c>
      <c r="R640" s="175">
        <v>11.474600000000001</v>
      </c>
      <c r="S640" s="171"/>
      <c r="T640" s="174"/>
      <c r="U640" s="175"/>
      <c r="V640" s="175"/>
      <c r="W640" s="175"/>
      <c r="X640" s="175"/>
      <c r="Y640" s="175"/>
      <c r="Z640" s="175"/>
      <c r="AA640" s="175"/>
      <c r="AB640" s="175"/>
      <c r="AC640" s="175"/>
      <c r="AD640" s="175"/>
      <c r="AE640" s="175"/>
      <c r="AF640" s="175"/>
      <c r="AG640" s="175"/>
      <c r="AH640" s="175"/>
    </row>
    <row r="641" spans="1:34" x14ac:dyDescent="0.3">
      <c r="A641" s="171" t="s">
        <v>368</v>
      </c>
      <c r="B641" s="171" t="s">
        <v>201</v>
      </c>
      <c r="C641" s="171">
        <v>132933</v>
      </c>
      <c r="D641" s="174">
        <v>44302</v>
      </c>
      <c r="E641" s="175">
        <v>19.6008</v>
      </c>
      <c r="F641" s="175">
        <v>-0.30869999999999997</v>
      </c>
      <c r="G641" s="175">
        <v>-2.5999999999999999E-2</v>
      </c>
      <c r="H641" s="175">
        <v>-2.8447</v>
      </c>
      <c r="I641" s="175">
        <v>-1.9862</v>
      </c>
      <c r="J641" s="175">
        <v>-2.7235999999999998</v>
      </c>
      <c r="K641" s="175">
        <v>6.3331</v>
      </c>
      <c r="L641" s="175">
        <v>32.021299999999997</v>
      </c>
      <c r="M641" s="175">
        <v>55.4953</v>
      </c>
      <c r="N641" s="175">
        <v>85.764899999999997</v>
      </c>
      <c r="O641" s="175">
        <v>11.070600000000001</v>
      </c>
      <c r="P641" s="175">
        <v>14.9032</v>
      </c>
      <c r="Q641" s="175">
        <v>11.5708</v>
      </c>
      <c r="R641" s="175">
        <v>19.462700000000002</v>
      </c>
      <c r="S641" s="171"/>
      <c r="T641" s="174"/>
      <c r="U641" s="175"/>
      <c r="V641" s="175"/>
      <c r="W641" s="175"/>
      <c r="X641" s="175"/>
      <c r="Y641" s="175"/>
      <c r="Z641" s="175"/>
      <c r="AA641" s="175"/>
      <c r="AB641" s="175"/>
      <c r="AC641" s="175"/>
      <c r="AD641" s="175"/>
      <c r="AE641" s="175"/>
      <c r="AF641" s="175"/>
      <c r="AG641" s="175"/>
      <c r="AH641" s="175"/>
    </row>
    <row r="642" spans="1:34" x14ac:dyDescent="0.3">
      <c r="A642" s="171" t="s">
        <v>368</v>
      </c>
      <c r="B642" s="171" t="s">
        <v>306</v>
      </c>
      <c r="C642" s="171">
        <v>132924</v>
      </c>
      <c r="D642" s="174">
        <v>44302</v>
      </c>
      <c r="E642" s="175">
        <v>19.133299999999998</v>
      </c>
      <c r="F642" s="175">
        <v>-0.3095</v>
      </c>
      <c r="G642" s="175">
        <v>-2.87E-2</v>
      </c>
      <c r="H642" s="175">
        <v>-2.851</v>
      </c>
      <c r="I642" s="175">
        <v>-2.0001000000000002</v>
      </c>
      <c r="J642" s="175">
        <v>-2.7517999999999998</v>
      </c>
      <c r="K642" s="175">
        <v>6.2405999999999997</v>
      </c>
      <c r="L642" s="175">
        <v>31.787500000000001</v>
      </c>
      <c r="M642" s="175">
        <v>55.081200000000003</v>
      </c>
      <c r="N642" s="175">
        <v>85.1096</v>
      </c>
      <c r="O642" s="175">
        <v>10.4049</v>
      </c>
      <c r="P642" s="175">
        <v>14.428699999999999</v>
      </c>
      <c r="Q642" s="175">
        <v>11.136100000000001</v>
      </c>
      <c r="R642" s="175">
        <v>19.044599999999999</v>
      </c>
      <c r="S642" s="171"/>
      <c r="T642" s="174"/>
      <c r="U642" s="175"/>
      <c r="V642" s="175"/>
      <c r="W642" s="175"/>
      <c r="X642" s="175"/>
      <c r="Y642" s="175"/>
      <c r="Z642" s="175"/>
      <c r="AA642" s="175"/>
      <c r="AB642" s="175"/>
      <c r="AC642" s="175"/>
      <c r="AD642" s="175"/>
      <c r="AE642" s="175"/>
      <c r="AF642" s="175"/>
      <c r="AG642" s="175"/>
      <c r="AH642" s="175"/>
    </row>
    <row r="643" spans="1:34" x14ac:dyDescent="0.3">
      <c r="A643" s="171" t="s">
        <v>368</v>
      </c>
      <c r="B643" s="171" t="s">
        <v>202</v>
      </c>
      <c r="C643" s="171">
        <v>133364</v>
      </c>
      <c r="D643" s="174">
        <v>44302</v>
      </c>
      <c r="E643" s="175">
        <v>20.7178</v>
      </c>
      <c r="F643" s="175">
        <v>-0.2412</v>
      </c>
      <c r="G643" s="175">
        <v>2.12E-2</v>
      </c>
      <c r="H643" s="175">
        <v>-2.8250000000000002</v>
      </c>
      <c r="I643" s="175">
        <v>-2.0165999999999999</v>
      </c>
      <c r="J643" s="175">
        <v>-2.7871999999999999</v>
      </c>
      <c r="K643" s="175">
        <v>5.7812999999999999</v>
      </c>
      <c r="L643" s="175">
        <v>31.003399999999999</v>
      </c>
      <c r="M643" s="175">
        <v>53.849200000000003</v>
      </c>
      <c r="N643" s="175">
        <v>82.593599999999995</v>
      </c>
      <c r="O643" s="175">
        <v>12.384499999999999</v>
      </c>
      <c r="P643" s="175">
        <v>16.355799999999999</v>
      </c>
      <c r="Q643" s="175">
        <v>12.757</v>
      </c>
      <c r="R643" s="175">
        <v>20.840299999999999</v>
      </c>
      <c r="S643" s="171"/>
      <c r="T643" s="174"/>
      <c r="U643" s="175"/>
      <c r="V643" s="175"/>
      <c r="W643" s="175"/>
      <c r="X643" s="175"/>
      <c r="Y643" s="175"/>
      <c r="Z643" s="175"/>
      <c r="AA643" s="175"/>
      <c r="AB643" s="175"/>
      <c r="AC643" s="175"/>
      <c r="AD643" s="175"/>
      <c r="AE643" s="175"/>
      <c r="AF643" s="175"/>
      <c r="AG643" s="175"/>
      <c r="AH643" s="175"/>
    </row>
    <row r="644" spans="1:34" x14ac:dyDescent="0.3">
      <c r="A644" s="171" t="s">
        <v>368</v>
      </c>
      <c r="B644" s="171" t="s">
        <v>305</v>
      </c>
      <c r="C644" s="171">
        <v>133361</v>
      </c>
      <c r="D644" s="174">
        <v>44302</v>
      </c>
      <c r="E644" s="175">
        <v>20.229399999999998</v>
      </c>
      <c r="F644" s="175">
        <v>-0.24210000000000001</v>
      </c>
      <c r="G644" s="175">
        <v>1.83E-2</v>
      </c>
      <c r="H644" s="175">
        <v>-2.8315999999999999</v>
      </c>
      <c r="I644" s="175">
        <v>-2.0306000000000002</v>
      </c>
      <c r="J644" s="175">
        <v>-2.8157000000000001</v>
      </c>
      <c r="K644" s="175">
        <v>5.6901000000000002</v>
      </c>
      <c r="L644" s="175">
        <v>30.775500000000001</v>
      </c>
      <c r="M644" s="175">
        <v>53.447200000000002</v>
      </c>
      <c r="N644" s="175">
        <v>81.955100000000002</v>
      </c>
      <c r="O644" s="175">
        <v>11.7149</v>
      </c>
      <c r="P644" s="175">
        <v>15.888400000000001</v>
      </c>
      <c r="Q644" s="175">
        <v>12.3134</v>
      </c>
      <c r="R644" s="175">
        <v>20.4238</v>
      </c>
      <c r="S644" s="171"/>
      <c r="T644" s="174"/>
      <c r="U644" s="175"/>
      <c r="V644" s="175"/>
      <c r="W644" s="175"/>
      <c r="X644" s="175"/>
      <c r="Y644" s="175"/>
      <c r="Z644" s="175"/>
      <c r="AA644" s="175"/>
      <c r="AB644" s="175"/>
      <c r="AC644" s="175"/>
      <c r="AD644" s="175"/>
      <c r="AE644" s="175"/>
      <c r="AF644" s="175"/>
      <c r="AG644" s="175"/>
      <c r="AH644" s="175"/>
    </row>
    <row r="645" spans="1:34" x14ac:dyDescent="0.3">
      <c r="A645" s="171" t="s">
        <v>368</v>
      </c>
      <c r="B645" s="171" t="s">
        <v>203</v>
      </c>
      <c r="C645" s="171">
        <v>136007</v>
      </c>
      <c r="D645" s="174">
        <v>44302</v>
      </c>
      <c r="E645" s="175">
        <v>20.477799999999998</v>
      </c>
      <c r="F645" s="175">
        <v>-0.28239999999999998</v>
      </c>
      <c r="G645" s="175">
        <v>-5.7599999999999998E-2</v>
      </c>
      <c r="H645" s="175">
        <v>-2.8489</v>
      </c>
      <c r="I645" s="175">
        <v>-1.9601</v>
      </c>
      <c r="J645" s="175">
        <v>-2.7160000000000002</v>
      </c>
      <c r="K645" s="175">
        <v>6.3632999999999997</v>
      </c>
      <c r="L645" s="175">
        <v>32.219799999999999</v>
      </c>
      <c r="M645" s="175">
        <v>55.005699999999997</v>
      </c>
      <c r="N645" s="175">
        <v>82.588099999999997</v>
      </c>
      <c r="O645" s="175">
        <v>13.662599999999999</v>
      </c>
      <c r="P645" s="175">
        <v>15.219099999999999</v>
      </c>
      <c r="Q645" s="175">
        <v>15.260899999999999</v>
      </c>
      <c r="R645" s="175">
        <v>20.627500000000001</v>
      </c>
      <c r="S645" s="171"/>
      <c r="T645" s="174"/>
      <c r="U645" s="175"/>
      <c r="V645" s="175"/>
      <c r="W645" s="175"/>
      <c r="X645" s="175"/>
      <c r="Y645" s="175"/>
      <c r="Z645" s="175"/>
      <c r="AA645" s="175"/>
      <c r="AB645" s="175"/>
      <c r="AC645" s="175"/>
      <c r="AD645" s="175"/>
      <c r="AE645" s="175"/>
      <c r="AF645" s="175"/>
      <c r="AG645" s="175"/>
      <c r="AH645" s="175"/>
    </row>
    <row r="646" spans="1:34" x14ac:dyDescent="0.3">
      <c r="A646" s="171" t="s">
        <v>368</v>
      </c>
      <c r="B646" s="171" t="s">
        <v>304</v>
      </c>
      <c r="C646" s="171">
        <v>136004</v>
      </c>
      <c r="D646" s="174">
        <v>44302</v>
      </c>
      <c r="E646" s="175">
        <v>19.552299999999999</v>
      </c>
      <c r="F646" s="175">
        <v>-0.28310000000000002</v>
      </c>
      <c r="G646" s="175">
        <v>-6.08E-2</v>
      </c>
      <c r="H646" s="175">
        <v>-2.8567999999999998</v>
      </c>
      <c r="I646" s="175">
        <v>-1.9778</v>
      </c>
      <c r="J646" s="175">
        <v>-2.7519999999999998</v>
      </c>
      <c r="K646" s="175">
        <v>6.2428999999999997</v>
      </c>
      <c r="L646" s="175">
        <v>31.905999999999999</v>
      </c>
      <c r="M646" s="175">
        <v>54.442799999999998</v>
      </c>
      <c r="N646" s="175">
        <v>81.699299999999994</v>
      </c>
      <c r="O646" s="175">
        <v>12.8797</v>
      </c>
      <c r="P646" s="175">
        <v>14.1656</v>
      </c>
      <c r="Q646" s="175">
        <v>14.2095</v>
      </c>
      <c r="R646" s="175">
        <v>20.042000000000002</v>
      </c>
      <c r="S646" s="171"/>
      <c r="T646" s="174"/>
      <c r="U646" s="175"/>
      <c r="V646" s="175"/>
      <c r="W646" s="175"/>
      <c r="X646" s="175"/>
      <c r="Y646" s="175"/>
      <c r="Z646" s="175"/>
      <c r="AA646" s="175"/>
      <c r="AB646" s="175"/>
      <c r="AC646" s="175"/>
      <c r="AD646" s="175"/>
      <c r="AE646" s="175"/>
      <c r="AF646" s="175"/>
      <c r="AG646" s="175"/>
      <c r="AH646" s="175"/>
    </row>
    <row r="647" spans="1:34" x14ac:dyDescent="0.3">
      <c r="A647" s="171" t="s">
        <v>368</v>
      </c>
      <c r="B647" s="171" t="s">
        <v>204</v>
      </c>
      <c r="C647" s="171">
        <v>140487</v>
      </c>
      <c r="D647" s="174">
        <v>44302</v>
      </c>
      <c r="E647" s="175">
        <v>21.393599999999999</v>
      </c>
      <c r="F647" s="175">
        <v>0.71560000000000001</v>
      </c>
      <c r="G647" s="175">
        <v>0.34660000000000002</v>
      </c>
      <c r="H647" s="175">
        <v>-1.6513</v>
      </c>
      <c r="I647" s="175">
        <v>-0.74050000000000005</v>
      </c>
      <c r="J647" s="175">
        <v>-0.41660000000000003</v>
      </c>
      <c r="K647" s="175">
        <v>8.8938000000000006</v>
      </c>
      <c r="L647" s="175">
        <v>39.140799999999999</v>
      </c>
      <c r="M647" s="175">
        <v>60.176099999999998</v>
      </c>
      <c r="N647" s="175">
        <v>79.708699999999993</v>
      </c>
      <c r="O647" s="175">
        <v>17.073</v>
      </c>
      <c r="P647" s="175"/>
      <c r="Q647" s="175">
        <v>20.675899999999999</v>
      </c>
      <c r="R647" s="175">
        <v>28.0441</v>
      </c>
      <c r="S647" s="171"/>
      <c r="T647" s="174"/>
      <c r="U647" s="175"/>
      <c r="V647" s="175"/>
      <c r="W647" s="175"/>
      <c r="X647" s="175"/>
      <c r="Y647" s="175"/>
      <c r="Z647" s="175"/>
      <c r="AA647" s="175"/>
      <c r="AB647" s="175"/>
      <c r="AC647" s="175"/>
      <c r="AD647" s="175"/>
      <c r="AE647" s="175"/>
      <c r="AF647" s="175"/>
      <c r="AG647" s="175"/>
      <c r="AH647" s="175"/>
    </row>
    <row r="648" spans="1:34" x14ac:dyDescent="0.3">
      <c r="A648" s="171" t="s">
        <v>368</v>
      </c>
      <c r="B648" s="171" t="s">
        <v>307</v>
      </c>
      <c r="C648" s="171">
        <v>140488</v>
      </c>
      <c r="D648" s="174">
        <v>44302</v>
      </c>
      <c r="E648" s="175">
        <v>20.769500000000001</v>
      </c>
      <c r="F648" s="175">
        <v>0.71479999999999999</v>
      </c>
      <c r="G648" s="175">
        <v>0.34350000000000003</v>
      </c>
      <c r="H648" s="175">
        <v>-1.6591</v>
      </c>
      <c r="I648" s="175">
        <v>-0.75829999999999997</v>
      </c>
      <c r="J648" s="175">
        <v>-0.45290000000000002</v>
      </c>
      <c r="K648" s="175">
        <v>8.7715999999999994</v>
      </c>
      <c r="L648" s="175">
        <v>38.812199999999997</v>
      </c>
      <c r="M648" s="175">
        <v>59.595999999999997</v>
      </c>
      <c r="N648" s="175">
        <v>78.825400000000002</v>
      </c>
      <c r="O648" s="175">
        <v>16.301100000000002</v>
      </c>
      <c r="P648" s="175"/>
      <c r="Q648" s="175">
        <v>19.796199999999999</v>
      </c>
      <c r="R648" s="175">
        <v>27.4129</v>
      </c>
      <c r="S648" s="171"/>
      <c r="T648" s="174"/>
      <c r="U648" s="175"/>
      <c r="V648" s="175"/>
      <c r="W648" s="175"/>
      <c r="X648" s="175"/>
      <c r="Y648" s="175"/>
      <c r="Z648" s="175"/>
      <c r="AA648" s="175"/>
      <c r="AB648" s="175"/>
      <c r="AC648" s="175"/>
      <c r="AD648" s="175"/>
      <c r="AE648" s="175"/>
      <c r="AF648" s="175"/>
      <c r="AG648" s="175"/>
      <c r="AH648" s="175"/>
    </row>
    <row r="649" spans="1:34" x14ac:dyDescent="0.3">
      <c r="A649" s="171" t="s">
        <v>368</v>
      </c>
      <c r="B649" s="171" t="s">
        <v>205</v>
      </c>
      <c r="C649" s="171">
        <v>142138</v>
      </c>
      <c r="D649" s="174">
        <v>44302</v>
      </c>
      <c r="E649" s="175">
        <v>13.433</v>
      </c>
      <c r="F649" s="175">
        <v>0.36840000000000001</v>
      </c>
      <c r="G649" s="175">
        <v>0.84909999999999997</v>
      </c>
      <c r="H649" s="175">
        <v>-2.4331999999999998</v>
      </c>
      <c r="I649" s="175">
        <v>-1.9332</v>
      </c>
      <c r="J649" s="175">
        <v>-2.3161</v>
      </c>
      <c r="K649" s="175">
        <v>3.9037999999999999</v>
      </c>
      <c r="L649" s="175">
        <v>26.236899999999999</v>
      </c>
      <c r="M649" s="175">
        <v>40.4435</v>
      </c>
      <c r="N649" s="175">
        <v>53.133200000000002</v>
      </c>
      <c r="O649" s="175">
        <v>9.7181999999999995</v>
      </c>
      <c r="P649" s="175"/>
      <c r="Q649" s="175">
        <v>10.133699999999999</v>
      </c>
      <c r="R649" s="175">
        <v>14.762600000000001</v>
      </c>
      <c r="S649" s="171"/>
      <c r="T649" s="174"/>
      <c r="U649" s="175"/>
      <c r="V649" s="175"/>
      <c r="W649" s="175"/>
      <c r="X649" s="175"/>
      <c r="Y649" s="175"/>
      <c r="Z649" s="175"/>
      <c r="AA649" s="175"/>
      <c r="AB649" s="175"/>
      <c r="AC649" s="175"/>
      <c r="AD649" s="175"/>
      <c r="AE649" s="175"/>
      <c r="AF649" s="175"/>
      <c r="AG649" s="175"/>
      <c r="AH649" s="175"/>
    </row>
    <row r="650" spans="1:34" x14ac:dyDescent="0.3">
      <c r="A650" s="171" t="s">
        <v>368</v>
      </c>
      <c r="B650" s="171" t="s">
        <v>309</v>
      </c>
      <c r="C650" s="171">
        <v>142139</v>
      </c>
      <c r="D650" s="174">
        <v>44302</v>
      </c>
      <c r="E650" s="175">
        <v>13.1374</v>
      </c>
      <c r="F650" s="175">
        <v>0.36820000000000003</v>
      </c>
      <c r="G650" s="175">
        <v>0.84670000000000001</v>
      </c>
      <c r="H650" s="175">
        <v>-2.4401999999999999</v>
      </c>
      <c r="I650" s="175">
        <v>-1.9487000000000001</v>
      </c>
      <c r="J650" s="175">
        <v>-2.3473999999999999</v>
      </c>
      <c r="K650" s="175">
        <v>3.8489</v>
      </c>
      <c r="L650" s="175">
        <v>25.981999999999999</v>
      </c>
      <c r="M650" s="175">
        <v>39.947200000000002</v>
      </c>
      <c r="N650" s="175">
        <v>52.365400000000001</v>
      </c>
      <c r="O650" s="175">
        <v>8.9323999999999995</v>
      </c>
      <c r="P650" s="175"/>
      <c r="Q650" s="175">
        <v>9.3351000000000006</v>
      </c>
      <c r="R650" s="175">
        <v>14.1432</v>
      </c>
      <c r="S650" s="171"/>
      <c r="T650" s="174"/>
      <c r="U650" s="175"/>
      <c r="V650" s="175"/>
      <c r="W650" s="175"/>
      <c r="X650" s="175"/>
      <c r="Y650" s="175"/>
      <c r="Z650" s="175"/>
      <c r="AA650" s="175"/>
      <c r="AB650" s="175"/>
      <c r="AC650" s="175"/>
      <c r="AD650" s="175"/>
      <c r="AE650" s="175"/>
      <c r="AF650" s="175"/>
      <c r="AG650" s="175"/>
      <c r="AH650" s="175"/>
    </row>
    <row r="651" spans="1:34" x14ac:dyDescent="0.3">
      <c r="A651" s="171" t="s">
        <v>368</v>
      </c>
      <c r="B651" s="171" t="s">
        <v>206</v>
      </c>
      <c r="C651" s="171">
        <v>143178</v>
      </c>
      <c r="D651" s="174">
        <v>44302</v>
      </c>
      <c r="E651" s="175">
        <v>14.7319</v>
      </c>
      <c r="F651" s="175">
        <v>0.6401</v>
      </c>
      <c r="G651" s="175">
        <v>0.80469999999999997</v>
      </c>
      <c r="H651" s="175">
        <v>-1.2753000000000001</v>
      </c>
      <c r="I651" s="175">
        <v>-1.0558000000000001</v>
      </c>
      <c r="J651" s="175">
        <v>-0.75049999999999994</v>
      </c>
      <c r="K651" s="175">
        <v>4.5682999999999998</v>
      </c>
      <c r="L651" s="175">
        <v>30.337299999999999</v>
      </c>
      <c r="M651" s="175">
        <v>46.430199999999999</v>
      </c>
      <c r="N651" s="175">
        <v>66.462100000000007</v>
      </c>
      <c r="O651" s="175"/>
      <c r="P651" s="175"/>
      <c r="Q651" s="175">
        <v>15.125</v>
      </c>
      <c r="R651" s="175">
        <v>17.712</v>
      </c>
      <c r="S651" s="171"/>
      <c r="T651" s="174"/>
      <c r="U651" s="175"/>
      <c r="V651" s="175"/>
      <c r="W651" s="175"/>
      <c r="X651" s="175"/>
      <c r="Y651" s="175"/>
      <c r="Z651" s="175"/>
      <c r="AA651" s="175"/>
      <c r="AB651" s="175"/>
      <c r="AC651" s="175"/>
      <c r="AD651" s="175"/>
      <c r="AE651" s="175"/>
      <c r="AF651" s="175"/>
      <c r="AG651" s="175"/>
      <c r="AH651" s="175"/>
    </row>
    <row r="652" spans="1:34" x14ac:dyDescent="0.3">
      <c r="A652" s="171" t="s">
        <v>368</v>
      </c>
      <c r="B652" s="171" t="s">
        <v>308</v>
      </c>
      <c r="C652" s="171">
        <v>143176</v>
      </c>
      <c r="D652" s="174">
        <v>44302</v>
      </c>
      <c r="E652" s="175">
        <v>14.411799999999999</v>
      </c>
      <c r="F652" s="175">
        <v>0.63900000000000001</v>
      </c>
      <c r="G652" s="175">
        <v>0.80089999999999995</v>
      </c>
      <c r="H652" s="175">
        <v>-1.2829999999999999</v>
      </c>
      <c r="I652" s="175">
        <v>-1.0722</v>
      </c>
      <c r="J652" s="175">
        <v>-0.78280000000000005</v>
      </c>
      <c r="K652" s="175">
        <v>4.5091000000000001</v>
      </c>
      <c r="L652" s="175">
        <v>30.052800000000001</v>
      </c>
      <c r="M652" s="175">
        <v>45.871400000000001</v>
      </c>
      <c r="N652" s="175">
        <v>65.557699999999997</v>
      </c>
      <c r="O652" s="175"/>
      <c r="P652" s="175"/>
      <c r="Q652" s="175">
        <v>14.209300000000001</v>
      </c>
      <c r="R652" s="175">
        <v>16.9727</v>
      </c>
      <c r="S652" s="171"/>
      <c r="T652" s="174"/>
      <c r="U652" s="175"/>
      <c r="V652" s="175"/>
      <c r="W652" s="175"/>
      <c r="X652" s="175"/>
      <c r="Y652" s="175"/>
      <c r="Z652" s="175"/>
      <c r="AA652" s="175"/>
      <c r="AB652" s="175"/>
      <c r="AC652" s="175"/>
      <c r="AD652" s="175"/>
      <c r="AE652" s="175"/>
      <c r="AF652" s="175"/>
      <c r="AG652" s="175"/>
      <c r="AH652" s="175"/>
    </row>
    <row r="653" spans="1:34" x14ac:dyDescent="0.3">
      <c r="A653" s="171" t="s">
        <v>368</v>
      </c>
      <c r="B653" s="171" t="s">
        <v>310</v>
      </c>
      <c r="C653" s="171">
        <v>116352</v>
      </c>
      <c r="D653" s="174">
        <v>44302</v>
      </c>
      <c r="E653" s="175">
        <v>60.7913</v>
      </c>
      <c r="F653" s="175">
        <v>0.62290000000000001</v>
      </c>
      <c r="G653" s="175">
        <v>0.3916</v>
      </c>
      <c r="H653" s="175">
        <v>-1.3123</v>
      </c>
      <c r="I653" s="175">
        <v>0.26650000000000001</v>
      </c>
      <c r="J653" s="175">
        <v>-0.73929999999999996</v>
      </c>
      <c r="K653" s="175">
        <v>8.6419999999999995</v>
      </c>
      <c r="L653" s="175">
        <v>30.9297</v>
      </c>
      <c r="M653" s="175">
        <v>55.769300000000001</v>
      </c>
      <c r="N653" s="175">
        <v>79.465100000000007</v>
      </c>
      <c r="O653" s="175">
        <v>20.232600000000001</v>
      </c>
      <c r="P653" s="175">
        <v>22.432500000000001</v>
      </c>
      <c r="Q653" s="175">
        <v>22.0581</v>
      </c>
      <c r="R653" s="175">
        <v>30.478200000000001</v>
      </c>
      <c r="S653" s="171"/>
      <c r="T653" s="174"/>
      <c r="U653" s="175"/>
      <c r="V653" s="175"/>
      <c r="W653" s="175"/>
      <c r="X653" s="175"/>
      <c r="Y653" s="175"/>
      <c r="Z653" s="175"/>
      <c r="AA653" s="175"/>
      <c r="AB653" s="175"/>
      <c r="AC653" s="175"/>
      <c r="AD653" s="175"/>
      <c r="AE653" s="175"/>
      <c r="AF653" s="175"/>
      <c r="AG653" s="175"/>
      <c r="AH653" s="175"/>
    </row>
    <row r="654" spans="1:34" x14ac:dyDescent="0.3">
      <c r="A654" s="171" t="s">
        <v>368</v>
      </c>
      <c r="B654" s="171" t="s">
        <v>207</v>
      </c>
      <c r="C654" s="171">
        <v>126279</v>
      </c>
      <c r="D654" s="174">
        <v>44302</v>
      </c>
      <c r="E654" s="175">
        <v>44.448300000000003</v>
      </c>
      <c r="F654" s="175">
        <v>0.59089999999999998</v>
      </c>
      <c r="G654" s="175">
        <v>0.11600000000000001</v>
      </c>
      <c r="H654" s="175">
        <v>-1.6950000000000001</v>
      </c>
      <c r="I654" s="175">
        <v>5.1799999999999999E-2</v>
      </c>
      <c r="J654" s="175">
        <v>-0.98860000000000003</v>
      </c>
      <c r="K654" s="175">
        <v>9.0614000000000008</v>
      </c>
      <c r="L654" s="175">
        <v>31.136800000000001</v>
      </c>
      <c r="M654" s="175">
        <v>57.298499999999997</v>
      </c>
      <c r="N654" s="175">
        <v>75.310100000000006</v>
      </c>
      <c r="O654" s="175">
        <v>22.946999999999999</v>
      </c>
      <c r="P654" s="175">
        <v>23.128399999999999</v>
      </c>
      <c r="Q654" s="175">
        <v>23.536799999999999</v>
      </c>
      <c r="R654" s="175">
        <v>33.401800000000001</v>
      </c>
      <c r="S654" s="171"/>
      <c r="T654" s="174"/>
      <c r="U654" s="175"/>
      <c r="V654" s="175"/>
      <c r="W654" s="175"/>
      <c r="X654" s="175"/>
      <c r="Y654" s="175"/>
      <c r="Z654" s="175"/>
      <c r="AA654" s="175"/>
      <c r="AB654" s="175"/>
      <c r="AC654" s="175"/>
      <c r="AD654" s="175"/>
      <c r="AE654" s="175"/>
      <c r="AF654" s="175"/>
      <c r="AG654" s="175"/>
      <c r="AH654" s="175"/>
    </row>
    <row r="655" spans="1:34" x14ac:dyDescent="0.3">
      <c r="A655" s="171" t="s">
        <v>368</v>
      </c>
      <c r="B655" s="171" t="s">
        <v>311</v>
      </c>
      <c r="C655" s="171">
        <v>126379</v>
      </c>
      <c r="D655" s="174">
        <v>44302</v>
      </c>
      <c r="E655" s="175">
        <v>43.184600000000003</v>
      </c>
      <c r="F655" s="175">
        <v>0.58979999999999999</v>
      </c>
      <c r="G655" s="175">
        <v>0.1129</v>
      </c>
      <c r="H655" s="175">
        <v>-1.7025999999999999</v>
      </c>
      <c r="I655" s="175">
        <v>3.5400000000000001E-2</v>
      </c>
      <c r="J655" s="175">
        <v>-1.0243</v>
      </c>
      <c r="K655" s="175">
        <v>8.9468999999999994</v>
      </c>
      <c r="L655" s="175">
        <v>30.8355</v>
      </c>
      <c r="M655" s="175">
        <v>56.739699999999999</v>
      </c>
      <c r="N655" s="175">
        <v>74.469800000000006</v>
      </c>
      <c r="O655" s="175">
        <v>22.090399999999999</v>
      </c>
      <c r="P655" s="175">
        <v>22.527799999999999</v>
      </c>
      <c r="Q655" s="175">
        <v>23.032900000000001</v>
      </c>
      <c r="R655" s="175">
        <v>32.752600000000001</v>
      </c>
      <c r="S655" s="171"/>
      <c r="T655" s="174"/>
      <c r="U655" s="175"/>
      <c r="V655" s="175"/>
      <c r="W655" s="175"/>
      <c r="X655" s="175"/>
      <c r="Y655" s="175"/>
      <c r="Z655" s="175"/>
      <c r="AA655" s="175"/>
      <c r="AB655" s="175"/>
      <c r="AC655" s="175"/>
      <c r="AD655" s="175"/>
      <c r="AE655" s="175"/>
      <c r="AF655" s="175"/>
      <c r="AG655" s="175"/>
      <c r="AH655" s="175"/>
    </row>
    <row r="656" spans="1:34" x14ac:dyDescent="0.3">
      <c r="A656" s="171" t="s">
        <v>368</v>
      </c>
      <c r="B656" s="171" t="s">
        <v>208</v>
      </c>
      <c r="C656" s="171">
        <v>145819</v>
      </c>
      <c r="D656" s="174">
        <v>44302</v>
      </c>
      <c r="E656" s="175">
        <v>13.6561</v>
      </c>
      <c r="F656" s="175">
        <v>0.52929999999999999</v>
      </c>
      <c r="G656" s="175">
        <v>0.82769999999999999</v>
      </c>
      <c r="H656" s="175">
        <v>-1.5464</v>
      </c>
      <c r="I656" s="175">
        <v>-0.9839</v>
      </c>
      <c r="J656" s="175">
        <v>-1.5386</v>
      </c>
      <c r="K656" s="175">
        <v>-0.92569999999999997</v>
      </c>
      <c r="L656" s="175">
        <v>17.363800000000001</v>
      </c>
      <c r="M656" s="175">
        <v>25.452200000000001</v>
      </c>
      <c r="N656" s="175">
        <v>43.668300000000002</v>
      </c>
      <c r="O656" s="175"/>
      <c r="P656" s="175"/>
      <c r="Q656" s="175">
        <v>15.0351</v>
      </c>
      <c r="R656" s="175">
        <v>12.872199999999999</v>
      </c>
      <c r="S656" s="171"/>
      <c r="T656" s="174"/>
      <c r="U656" s="175"/>
      <c r="V656" s="175"/>
      <c r="W656" s="175"/>
      <c r="X656" s="175"/>
      <c r="Y656" s="175"/>
      <c r="Z656" s="175"/>
      <c r="AA656" s="175"/>
      <c r="AB656" s="175"/>
      <c r="AC656" s="175"/>
      <c r="AD656" s="175"/>
      <c r="AE656" s="175"/>
      <c r="AF656" s="175"/>
      <c r="AG656" s="175"/>
      <c r="AH656" s="175"/>
    </row>
    <row r="657" spans="1:34" x14ac:dyDescent="0.3">
      <c r="A657" s="171" t="s">
        <v>368</v>
      </c>
      <c r="B657" s="171" t="s">
        <v>312</v>
      </c>
      <c r="C657" s="171">
        <v>145820</v>
      </c>
      <c r="D657" s="174">
        <v>44302</v>
      </c>
      <c r="E657" s="175">
        <v>13.081</v>
      </c>
      <c r="F657" s="175">
        <v>0.52410000000000001</v>
      </c>
      <c r="G657" s="175">
        <v>0.81310000000000004</v>
      </c>
      <c r="H657" s="175">
        <v>-1.5808</v>
      </c>
      <c r="I657" s="175">
        <v>-1.0559000000000001</v>
      </c>
      <c r="J657" s="175">
        <v>-1.6960999999999999</v>
      </c>
      <c r="K657" s="175">
        <v>-1.3826000000000001</v>
      </c>
      <c r="L657" s="175">
        <v>16.2776</v>
      </c>
      <c r="M657" s="175">
        <v>23.720800000000001</v>
      </c>
      <c r="N657" s="175">
        <v>41.0259</v>
      </c>
      <c r="O657" s="175"/>
      <c r="P657" s="175"/>
      <c r="Q657" s="175">
        <v>12.8317</v>
      </c>
      <c r="R657" s="175">
        <v>10.7186</v>
      </c>
      <c r="S657" s="171"/>
      <c r="T657" s="174"/>
      <c r="U657" s="175"/>
      <c r="V657" s="175"/>
      <c r="W657" s="175"/>
      <c r="X657" s="175"/>
      <c r="Y657" s="175"/>
      <c r="Z657" s="175"/>
      <c r="AA657" s="175"/>
      <c r="AB657" s="175"/>
      <c r="AC657" s="175"/>
      <c r="AD657" s="175"/>
      <c r="AE657" s="175"/>
      <c r="AF657" s="175"/>
      <c r="AG657" s="175"/>
      <c r="AH657" s="175"/>
    </row>
    <row r="658" spans="1:34" x14ac:dyDescent="0.3">
      <c r="A658" s="171" t="s">
        <v>368</v>
      </c>
      <c r="B658" s="171" t="s">
        <v>313</v>
      </c>
      <c r="C658" s="171">
        <v>101853</v>
      </c>
      <c r="D658" s="174">
        <v>44302</v>
      </c>
      <c r="E658" s="175">
        <v>120.587</v>
      </c>
      <c r="F658" s="175">
        <v>0.56720000000000004</v>
      </c>
      <c r="G658" s="175">
        <v>1.0116000000000001</v>
      </c>
      <c r="H658" s="175">
        <v>-1.4527000000000001</v>
      </c>
      <c r="I658" s="175">
        <v>-1.8691</v>
      </c>
      <c r="J658" s="175">
        <v>-1.9863999999999999</v>
      </c>
      <c r="K658" s="175">
        <v>3.2679</v>
      </c>
      <c r="L658" s="175">
        <v>26.5609</v>
      </c>
      <c r="M658" s="175">
        <v>38.858199999999997</v>
      </c>
      <c r="N658" s="175">
        <v>59.96</v>
      </c>
      <c r="O658" s="175">
        <v>5.0515999999999996</v>
      </c>
      <c r="P658" s="175">
        <v>10.9262</v>
      </c>
      <c r="Q658" s="175">
        <v>14.8576</v>
      </c>
      <c r="R658" s="175">
        <v>8.5050000000000008</v>
      </c>
      <c r="S658" s="171"/>
      <c r="T658" s="174"/>
      <c r="U658" s="175"/>
      <c r="V658" s="175"/>
      <c r="W658" s="175"/>
      <c r="X658" s="175"/>
      <c r="Y658" s="175"/>
      <c r="Z658" s="175"/>
      <c r="AA658" s="175"/>
      <c r="AB658" s="175"/>
      <c r="AC658" s="175"/>
      <c r="AD658" s="175"/>
      <c r="AE658" s="175"/>
      <c r="AF658" s="175"/>
      <c r="AG658" s="175"/>
      <c r="AH658" s="175"/>
    </row>
    <row r="659" spans="1:34" x14ac:dyDescent="0.3">
      <c r="A659" s="171" t="s">
        <v>368</v>
      </c>
      <c r="B659" s="171" t="s">
        <v>209</v>
      </c>
      <c r="C659" s="171">
        <v>119549</v>
      </c>
      <c r="D659" s="174">
        <v>44302</v>
      </c>
      <c r="E659" s="175">
        <v>124.6811</v>
      </c>
      <c r="F659" s="175">
        <v>0.5696</v>
      </c>
      <c r="G659" s="175">
        <v>1.0188999999999999</v>
      </c>
      <c r="H659" s="175">
        <v>-1.4362999999999999</v>
      </c>
      <c r="I659" s="175">
        <v>-1.8346</v>
      </c>
      <c r="J659" s="175">
        <v>-1.9187000000000001</v>
      </c>
      <c r="K659" s="175">
        <v>3.3997999999999999</v>
      </c>
      <c r="L659" s="175">
        <v>26.834099999999999</v>
      </c>
      <c r="M659" s="175">
        <v>39.281999999999996</v>
      </c>
      <c r="N659" s="175">
        <v>60.585599999999999</v>
      </c>
      <c r="O659" s="175">
        <v>5.4939</v>
      </c>
      <c r="P659" s="175">
        <v>11.4322</v>
      </c>
      <c r="Q659" s="175">
        <v>12.0084</v>
      </c>
      <c r="R659" s="175">
        <v>8.9215999999999998</v>
      </c>
      <c r="S659" s="171"/>
      <c r="T659" s="174"/>
      <c r="U659" s="175"/>
      <c r="V659" s="175"/>
      <c r="W659" s="175"/>
      <c r="X659" s="175"/>
      <c r="Y659" s="175"/>
      <c r="Z659" s="175"/>
      <c r="AA659" s="175"/>
      <c r="AB659" s="175"/>
      <c r="AC659" s="175"/>
      <c r="AD659" s="175"/>
      <c r="AE659" s="175"/>
      <c r="AF659" s="175"/>
      <c r="AG659" s="175"/>
      <c r="AH659" s="175"/>
    </row>
    <row r="660" spans="1:34" x14ac:dyDescent="0.3">
      <c r="A660" s="171" t="s">
        <v>368</v>
      </c>
      <c r="B660" s="171" t="s">
        <v>210</v>
      </c>
      <c r="C660" s="171">
        <v>139711</v>
      </c>
      <c r="D660" s="174">
        <v>44302</v>
      </c>
      <c r="E660" s="175">
        <v>12.4148</v>
      </c>
      <c r="F660" s="175">
        <v>1.4870000000000001</v>
      </c>
      <c r="G660" s="175">
        <v>0.76870000000000005</v>
      </c>
      <c r="H660" s="175">
        <v>-3.4739</v>
      </c>
      <c r="I660" s="175">
        <v>-1.4730000000000001</v>
      </c>
      <c r="J660" s="175">
        <v>-2.0405000000000002</v>
      </c>
      <c r="K660" s="175">
        <v>7.5079000000000002</v>
      </c>
      <c r="L660" s="175">
        <v>40.091900000000003</v>
      </c>
      <c r="M660" s="175">
        <v>56.7209</v>
      </c>
      <c r="N660" s="175">
        <v>80.910499999999999</v>
      </c>
      <c r="O660" s="175">
        <v>-3.2841999999999998</v>
      </c>
      <c r="P660" s="175"/>
      <c r="Q660" s="175">
        <v>5.0259999999999998</v>
      </c>
      <c r="R660" s="175">
        <v>6.0275999999999996</v>
      </c>
      <c r="S660" s="171"/>
      <c r="T660" s="174"/>
      <c r="U660" s="175"/>
      <c r="V660" s="175"/>
      <c r="W660" s="175"/>
      <c r="X660" s="175"/>
      <c r="Y660" s="175"/>
      <c r="Z660" s="175"/>
      <c r="AA660" s="175"/>
      <c r="AB660" s="175"/>
      <c r="AC660" s="175"/>
      <c r="AD660" s="175"/>
      <c r="AE660" s="175"/>
      <c r="AF660" s="175"/>
      <c r="AG660" s="175"/>
      <c r="AH660" s="175"/>
    </row>
    <row r="661" spans="1:34" x14ac:dyDescent="0.3">
      <c r="A661" s="171" t="s">
        <v>368</v>
      </c>
      <c r="B661" s="171" t="s">
        <v>314</v>
      </c>
      <c r="C661" s="171">
        <v>139709</v>
      </c>
      <c r="D661" s="174">
        <v>44302</v>
      </c>
      <c r="E661" s="175">
        <v>12.145899999999999</v>
      </c>
      <c r="F661" s="175">
        <v>1.4864999999999999</v>
      </c>
      <c r="G661" s="175">
        <v>0.76739999999999997</v>
      </c>
      <c r="H661" s="175">
        <v>-3.4775999999999998</v>
      </c>
      <c r="I661" s="175">
        <v>-1.4802999999999999</v>
      </c>
      <c r="J661" s="175">
        <v>-2.0413000000000001</v>
      </c>
      <c r="K661" s="175">
        <v>7.4763000000000002</v>
      </c>
      <c r="L661" s="175">
        <v>39.991</v>
      </c>
      <c r="M661" s="175">
        <v>56.541499999999999</v>
      </c>
      <c r="N661" s="175">
        <v>80.624300000000005</v>
      </c>
      <c r="O661" s="175">
        <v>-3.548</v>
      </c>
      <c r="P661" s="175"/>
      <c r="Q661" s="175">
        <v>4.5058999999999996</v>
      </c>
      <c r="R661" s="175">
        <v>5.8665000000000003</v>
      </c>
      <c r="S661" s="171"/>
      <c r="T661" s="174"/>
      <c r="U661" s="175"/>
      <c r="V661" s="175"/>
      <c r="W661" s="175"/>
      <c r="X661" s="175"/>
      <c r="Y661" s="175"/>
      <c r="Z661" s="175"/>
      <c r="AA661" s="175"/>
      <c r="AB661" s="175"/>
      <c r="AC661" s="175"/>
      <c r="AD661" s="175"/>
      <c r="AE661" s="175"/>
      <c r="AF661" s="175"/>
      <c r="AG661" s="175"/>
      <c r="AH661" s="175"/>
    </row>
    <row r="662" spans="1:34" x14ac:dyDescent="0.3">
      <c r="A662" s="171" t="s">
        <v>368</v>
      </c>
      <c r="B662" s="171" t="s">
        <v>211</v>
      </c>
      <c r="C662" s="171">
        <v>139990</v>
      </c>
      <c r="D662" s="174">
        <v>44302</v>
      </c>
      <c r="E662" s="175">
        <v>10.6655</v>
      </c>
      <c r="F662" s="175">
        <v>1.3917999999999999</v>
      </c>
      <c r="G662" s="175">
        <v>0.67210000000000003</v>
      </c>
      <c r="H662" s="175">
        <v>-3.5434000000000001</v>
      </c>
      <c r="I662" s="175">
        <v>-1.4015</v>
      </c>
      <c r="J662" s="175">
        <v>-1.6677999999999999</v>
      </c>
      <c r="K662" s="175">
        <v>8.5934000000000008</v>
      </c>
      <c r="L662" s="175">
        <v>42.0154</v>
      </c>
      <c r="M662" s="175">
        <v>57.976999999999997</v>
      </c>
      <c r="N662" s="175">
        <v>82.503399999999999</v>
      </c>
      <c r="O662" s="175">
        <v>-2.8675999999999999</v>
      </c>
      <c r="P662" s="175"/>
      <c r="Q662" s="175">
        <v>1.5972999999999999</v>
      </c>
      <c r="R662" s="175">
        <v>6.9531999999999998</v>
      </c>
      <c r="S662" s="171"/>
      <c r="T662" s="174"/>
      <c r="U662" s="175"/>
      <c r="V662" s="175"/>
      <c r="W662" s="175"/>
      <c r="X662" s="175"/>
      <c r="Y662" s="175"/>
      <c r="Z662" s="175"/>
      <c r="AA662" s="175"/>
      <c r="AB662" s="175"/>
      <c r="AC662" s="175"/>
      <c r="AD662" s="175"/>
      <c r="AE662" s="175"/>
      <c r="AF662" s="175"/>
      <c r="AG662" s="175"/>
      <c r="AH662" s="175"/>
    </row>
    <row r="663" spans="1:34" x14ac:dyDescent="0.3">
      <c r="A663" s="171" t="s">
        <v>368</v>
      </c>
      <c r="B663" s="171" t="s">
        <v>315</v>
      </c>
      <c r="C663" s="171">
        <v>139992</v>
      </c>
      <c r="D663" s="174">
        <v>44302</v>
      </c>
      <c r="E663" s="175">
        <v>10.479900000000001</v>
      </c>
      <c r="F663" s="175">
        <v>1.3912</v>
      </c>
      <c r="G663" s="175">
        <v>0.67049999999999998</v>
      </c>
      <c r="H663" s="175">
        <v>-3.5461999999999998</v>
      </c>
      <c r="I663" s="175">
        <v>-1.4065000000000001</v>
      </c>
      <c r="J663" s="175">
        <v>-1.6775</v>
      </c>
      <c r="K663" s="175">
        <v>8.5640000000000001</v>
      </c>
      <c r="L663" s="175">
        <v>41.944400000000002</v>
      </c>
      <c r="M663" s="175">
        <v>57.865499999999997</v>
      </c>
      <c r="N663" s="175">
        <v>82.3352</v>
      </c>
      <c r="O663" s="175">
        <v>-3.1858</v>
      </c>
      <c r="P663" s="175"/>
      <c r="Q663" s="175">
        <v>1.1596</v>
      </c>
      <c r="R663" s="175">
        <v>6.8243999999999998</v>
      </c>
      <c r="S663" s="171"/>
      <c r="T663" s="174"/>
      <c r="U663" s="175"/>
      <c r="V663" s="175"/>
      <c r="W663" s="175"/>
      <c r="X663" s="175"/>
      <c r="Y663" s="175"/>
      <c r="Z663" s="175"/>
      <c r="AA663" s="175"/>
      <c r="AB663" s="175"/>
      <c r="AC663" s="175"/>
      <c r="AD663" s="175"/>
      <c r="AE663" s="175"/>
      <c r="AF663" s="175"/>
      <c r="AG663" s="175"/>
      <c r="AH663" s="175"/>
    </row>
    <row r="664" spans="1:34" x14ac:dyDescent="0.3">
      <c r="A664" s="171" t="s">
        <v>368</v>
      </c>
      <c r="B664" s="171" t="s">
        <v>212</v>
      </c>
      <c r="C664" s="171">
        <v>141141</v>
      </c>
      <c r="D664" s="174">
        <v>44302</v>
      </c>
      <c r="E664" s="175">
        <v>10.531700000000001</v>
      </c>
      <c r="F664" s="175">
        <v>1.4937</v>
      </c>
      <c r="G664" s="175">
        <v>0.77600000000000002</v>
      </c>
      <c r="H664" s="175">
        <v>-3.3717999999999999</v>
      </c>
      <c r="I664" s="175">
        <v>-1.0550999999999999</v>
      </c>
      <c r="J664" s="175">
        <v>-1.2314000000000001</v>
      </c>
      <c r="K664" s="175">
        <v>9.3816000000000006</v>
      </c>
      <c r="L664" s="175">
        <v>43.4602</v>
      </c>
      <c r="M664" s="175">
        <v>62.001199999999997</v>
      </c>
      <c r="N664" s="175">
        <v>85.655900000000003</v>
      </c>
      <c r="O664" s="175">
        <v>-1.9338</v>
      </c>
      <c r="P664" s="175"/>
      <c r="Q664" s="175">
        <v>1.3786</v>
      </c>
      <c r="R664" s="175">
        <v>7.7702999999999998</v>
      </c>
      <c r="S664" s="171"/>
      <c r="T664" s="174"/>
      <c r="U664" s="175"/>
      <c r="V664" s="175"/>
      <c r="W664" s="175"/>
      <c r="X664" s="175"/>
      <c r="Y664" s="175"/>
      <c r="Z664" s="175"/>
      <c r="AA664" s="175"/>
      <c r="AB664" s="175"/>
      <c r="AC664" s="175"/>
      <c r="AD664" s="175"/>
      <c r="AE664" s="175"/>
      <c r="AF664" s="175"/>
      <c r="AG664" s="175"/>
      <c r="AH664" s="175"/>
    </row>
    <row r="665" spans="1:34" x14ac:dyDescent="0.3">
      <c r="A665" s="171" t="s">
        <v>368</v>
      </c>
      <c r="B665" s="171" t="s">
        <v>317</v>
      </c>
      <c r="C665" s="171">
        <v>141139</v>
      </c>
      <c r="D665" s="174">
        <v>44302</v>
      </c>
      <c r="E665" s="175">
        <v>10.335599999999999</v>
      </c>
      <c r="F665" s="175">
        <v>1.4936</v>
      </c>
      <c r="G665" s="175">
        <v>0.7742</v>
      </c>
      <c r="H665" s="175">
        <v>-3.3748999999999998</v>
      </c>
      <c r="I665" s="175">
        <v>-1.0634999999999999</v>
      </c>
      <c r="J665" s="175">
        <v>-1.2544</v>
      </c>
      <c r="K665" s="175">
        <v>9.2986000000000004</v>
      </c>
      <c r="L665" s="175">
        <v>43.235700000000001</v>
      </c>
      <c r="M665" s="175">
        <v>61.615000000000002</v>
      </c>
      <c r="N665" s="175">
        <v>85.063299999999998</v>
      </c>
      <c r="O665" s="175">
        <v>-2.3382000000000001</v>
      </c>
      <c r="P665" s="175"/>
      <c r="Q665" s="175">
        <v>0.87629999999999997</v>
      </c>
      <c r="R665" s="175">
        <v>7.4253999999999998</v>
      </c>
      <c r="S665" s="171"/>
      <c r="T665" s="174"/>
      <c r="U665" s="175"/>
      <c r="V665" s="175"/>
      <c r="W665" s="175"/>
      <c r="X665" s="175"/>
      <c r="Y665" s="175"/>
      <c r="Z665" s="175"/>
      <c r="AA665" s="175"/>
      <c r="AB665" s="175"/>
      <c r="AC665" s="175"/>
      <c r="AD665" s="175"/>
      <c r="AE665" s="175"/>
      <c r="AF665" s="175"/>
      <c r="AG665" s="175"/>
      <c r="AH665" s="175"/>
    </row>
    <row r="666" spans="1:34" x14ac:dyDescent="0.3">
      <c r="A666" s="171" t="s">
        <v>368</v>
      </c>
      <c r="B666" s="171" t="s">
        <v>213</v>
      </c>
      <c r="C666" s="171">
        <v>141564</v>
      </c>
      <c r="D666" s="174">
        <v>44302</v>
      </c>
      <c r="E666" s="175">
        <v>9.8687000000000005</v>
      </c>
      <c r="F666" s="175">
        <v>1.5925</v>
      </c>
      <c r="G666" s="175">
        <v>0.84409999999999996</v>
      </c>
      <c r="H666" s="175">
        <v>-3.1265000000000001</v>
      </c>
      <c r="I666" s="175">
        <v>-0.58930000000000005</v>
      </c>
      <c r="J666" s="175">
        <v>-0.88180000000000003</v>
      </c>
      <c r="K666" s="175">
        <v>9.5670000000000002</v>
      </c>
      <c r="L666" s="175">
        <v>43.532200000000003</v>
      </c>
      <c r="M666" s="175">
        <v>60.026899999999998</v>
      </c>
      <c r="N666" s="175">
        <v>85.533299999999997</v>
      </c>
      <c r="O666" s="175">
        <v>-2.7345999999999999</v>
      </c>
      <c r="P666" s="175"/>
      <c r="Q666" s="175">
        <v>-0.3715</v>
      </c>
      <c r="R666" s="175">
        <v>6.6368</v>
      </c>
      <c r="S666" s="171"/>
      <c r="T666" s="174"/>
      <c r="U666" s="175"/>
      <c r="V666" s="175"/>
      <c r="W666" s="175"/>
      <c r="X666" s="175"/>
      <c r="Y666" s="175"/>
      <c r="Z666" s="175"/>
      <c r="AA666" s="175"/>
      <c r="AB666" s="175"/>
      <c r="AC666" s="175"/>
      <c r="AD666" s="175"/>
      <c r="AE666" s="175"/>
      <c r="AF666" s="175"/>
      <c r="AG666" s="175"/>
      <c r="AH666" s="175"/>
    </row>
    <row r="667" spans="1:34" x14ac:dyDescent="0.3">
      <c r="A667" s="171" t="s">
        <v>368</v>
      </c>
      <c r="B667" s="171" t="s">
        <v>316</v>
      </c>
      <c r="C667" s="171">
        <v>141565</v>
      </c>
      <c r="D667" s="174">
        <v>44302</v>
      </c>
      <c r="E667" s="175">
        <v>9.5081000000000007</v>
      </c>
      <c r="F667" s="175">
        <v>1.5920000000000001</v>
      </c>
      <c r="G667" s="175">
        <v>0.84319999999999995</v>
      </c>
      <c r="H667" s="175">
        <v>-3.1297999999999999</v>
      </c>
      <c r="I667" s="175">
        <v>-0.59699999999999998</v>
      </c>
      <c r="J667" s="175">
        <v>-0.90259999999999996</v>
      </c>
      <c r="K667" s="175">
        <v>9.4936000000000007</v>
      </c>
      <c r="L667" s="175">
        <v>43.334600000000002</v>
      </c>
      <c r="M667" s="175">
        <v>59.695300000000003</v>
      </c>
      <c r="N667" s="175">
        <v>85.018500000000003</v>
      </c>
      <c r="O667" s="175">
        <v>-3.5329000000000002</v>
      </c>
      <c r="P667" s="175"/>
      <c r="Q667" s="175">
        <v>-1.4106000000000001</v>
      </c>
      <c r="R667" s="175">
        <v>6.3395999999999999</v>
      </c>
      <c r="S667" s="171"/>
      <c r="T667" s="174"/>
      <c r="U667" s="175"/>
      <c r="V667" s="175"/>
      <c r="W667" s="175"/>
      <c r="X667" s="175"/>
      <c r="Y667" s="175"/>
      <c r="Z667" s="175"/>
      <c r="AA667" s="175"/>
      <c r="AB667" s="175"/>
      <c r="AC667" s="175"/>
      <c r="AD667" s="175"/>
      <c r="AE667" s="175"/>
      <c r="AF667" s="175"/>
      <c r="AG667" s="175"/>
      <c r="AH667" s="175"/>
    </row>
    <row r="668" spans="1:34" x14ac:dyDescent="0.3">
      <c r="A668" s="171" t="s">
        <v>368</v>
      </c>
      <c r="B668" s="171" t="s">
        <v>214</v>
      </c>
      <c r="C668" s="171">
        <v>133324</v>
      </c>
      <c r="D668" s="174">
        <v>44302</v>
      </c>
      <c r="E668" s="175">
        <v>17.825399999999998</v>
      </c>
      <c r="F668" s="175">
        <v>0.39419999999999999</v>
      </c>
      <c r="G668" s="175">
        <v>0.80700000000000005</v>
      </c>
      <c r="H668" s="175">
        <v>-1.6166</v>
      </c>
      <c r="I668" s="175">
        <v>-1.8501000000000001</v>
      </c>
      <c r="J668" s="175">
        <v>-1.8684000000000001</v>
      </c>
      <c r="K668" s="175">
        <v>2.8532999999999999</v>
      </c>
      <c r="L668" s="175">
        <v>28.101099999999999</v>
      </c>
      <c r="M668" s="175">
        <v>39.142400000000002</v>
      </c>
      <c r="N668" s="175">
        <v>65.531300000000002</v>
      </c>
      <c r="O668" s="175">
        <v>9.5298999999999996</v>
      </c>
      <c r="P668" s="175">
        <v>13.637499999999999</v>
      </c>
      <c r="Q668" s="175">
        <v>10.0031</v>
      </c>
      <c r="R668" s="175">
        <v>12.4833</v>
      </c>
      <c r="S668" s="171"/>
      <c r="T668" s="174"/>
      <c r="U668" s="175"/>
      <c r="V668" s="175"/>
      <c r="W668" s="175"/>
      <c r="X668" s="175"/>
      <c r="Y668" s="175"/>
      <c r="Z668" s="175"/>
      <c r="AA668" s="175"/>
      <c r="AB668" s="175"/>
      <c r="AC668" s="175"/>
      <c r="AD668" s="175"/>
      <c r="AE668" s="175"/>
      <c r="AF668" s="175"/>
      <c r="AG668" s="175"/>
      <c r="AH668" s="175"/>
    </row>
    <row r="669" spans="1:34" x14ac:dyDescent="0.3">
      <c r="A669" s="171" t="s">
        <v>368</v>
      </c>
      <c r="B669" s="171" t="s">
        <v>320</v>
      </c>
      <c r="C669" s="171">
        <v>133322</v>
      </c>
      <c r="D669" s="174">
        <v>44302</v>
      </c>
      <c r="E669" s="175">
        <v>17.447399999999998</v>
      </c>
      <c r="F669" s="175">
        <v>0.39419999999999999</v>
      </c>
      <c r="G669" s="175">
        <v>0.80659999999999998</v>
      </c>
      <c r="H669" s="175">
        <v>-1.6172</v>
      </c>
      <c r="I669" s="175">
        <v>-1.8508</v>
      </c>
      <c r="J669" s="175">
        <v>-1.8701000000000001</v>
      </c>
      <c r="K669" s="175">
        <v>2.8490000000000002</v>
      </c>
      <c r="L669" s="175">
        <v>28.09</v>
      </c>
      <c r="M669" s="175">
        <v>39.125100000000003</v>
      </c>
      <c r="N669" s="175">
        <v>65.494299999999996</v>
      </c>
      <c r="O669" s="175">
        <v>9.2399000000000004</v>
      </c>
      <c r="P669" s="175">
        <v>13.2941</v>
      </c>
      <c r="Q669" s="175">
        <v>9.6149000000000004</v>
      </c>
      <c r="R669" s="175">
        <v>12.2342</v>
      </c>
      <c r="S669" s="171"/>
      <c r="T669" s="174"/>
      <c r="U669" s="175"/>
      <c r="V669" s="175"/>
      <c r="W669" s="175"/>
      <c r="X669" s="175"/>
      <c r="Y669" s="175"/>
      <c r="Z669" s="175"/>
      <c r="AA669" s="175"/>
      <c r="AB669" s="175"/>
      <c r="AC669" s="175"/>
      <c r="AD669" s="175"/>
      <c r="AE669" s="175"/>
      <c r="AF669" s="175"/>
      <c r="AG669" s="175"/>
      <c r="AH669" s="175"/>
    </row>
    <row r="670" spans="1:34" x14ac:dyDescent="0.3">
      <c r="A670" s="171" t="s">
        <v>368</v>
      </c>
      <c r="B670" s="171" t="s">
        <v>215</v>
      </c>
      <c r="C670" s="171">
        <v>135682</v>
      </c>
      <c r="D670" s="174">
        <v>44302</v>
      </c>
      <c r="E670" s="175">
        <v>19.479500000000002</v>
      </c>
      <c r="F670" s="175">
        <v>0.41339999999999999</v>
      </c>
      <c r="G670" s="175">
        <v>0.82450000000000001</v>
      </c>
      <c r="H670" s="175">
        <v>-1.5654999999999999</v>
      </c>
      <c r="I670" s="175">
        <v>-1.7249000000000001</v>
      </c>
      <c r="J670" s="175">
        <v>-1.9944</v>
      </c>
      <c r="K670" s="175">
        <v>2.9201999999999999</v>
      </c>
      <c r="L670" s="175">
        <v>27.232199999999999</v>
      </c>
      <c r="M670" s="175">
        <v>38.715200000000003</v>
      </c>
      <c r="N670" s="175">
        <v>64.870900000000006</v>
      </c>
      <c r="O670" s="175">
        <v>10.1303</v>
      </c>
      <c r="P670" s="175">
        <v>14.12</v>
      </c>
      <c r="Q670" s="175">
        <v>14.043699999999999</v>
      </c>
      <c r="R670" s="175">
        <v>13.446999999999999</v>
      </c>
      <c r="S670" s="171"/>
      <c r="T670" s="174"/>
      <c r="U670" s="175"/>
      <c r="V670" s="175"/>
      <c r="W670" s="175"/>
      <c r="X670" s="175"/>
      <c r="Y670" s="175"/>
      <c r="Z670" s="175"/>
      <c r="AA670" s="175"/>
      <c r="AB670" s="175"/>
      <c r="AC670" s="175"/>
      <c r="AD670" s="175"/>
      <c r="AE670" s="175"/>
      <c r="AF670" s="175"/>
      <c r="AG670" s="175"/>
      <c r="AH670" s="175"/>
    </row>
    <row r="671" spans="1:34" x14ac:dyDescent="0.3">
      <c r="A671" s="171" t="s">
        <v>368</v>
      </c>
      <c r="B671" s="171" t="s">
        <v>319</v>
      </c>
      <c r="C671" s="171">
        <v>135684</v>
      </c>
      <c r="D671" s="174">
        <v>44302</v>
      </c>
      <c r="E671" s="175">
        <v>19.059899999999999</v>
      </c>
      <c r="F671" s="175">
        <v>0.41299999999999998</v>
      </c>
      <c r="G671" s="175">
        <v>0.8236</v>
      </c>
      <c r="H671" s="175">
        <v>-1.5679000000000001</v>
      </c>
      <c r="I671" s="175">
        <v>-1.7313000000000001</v>
      </c>
      <c r="J671" s="175">
        <v>-2.0076999999999998</v>
      </c>
      <c r="K671" s="175">
        <v>2.8791000000000002</v>
      </c>
      <c r="L671" s="175">
        <v>27.130400000000002</v>
      </c>
      <c r="M671" s="175">
        <v>38.547899999999998</v>
      </c>
      <c r="N671" s="175">
        <v>64.603200000000001</v>
      </c>
      <c r="O671" s="175">
        <v>9.7041000000000004</v>
      </c>
      <c r="P671" s="175">
        <v>13.650399999999999</v>
      </c>
      <c r="Q671" s="175">
        <v>13.555300000000001</v>
      </c>
      <c r="R671" s="175">
        <v>13.215</v>
      </c>
      <c r="S671" s="171"/>
      <c r="T671" s="174"/>
      <c r="U671" s="175"/>
      <c r="V671" s="175"/>
      <c r="W671" s="175"/>
      <c r="X671" s="175"/>
      <c r="Y671" s="175"/>
      <c r="Z671" s="175"/>
      <c r="AA671" s="175"/>
      <c r="AB671" s="175"/>
      <c r="AC671" s="175"/>
      <c r="AD671" s="175"/>
      <c r="AE671" s="175"/>
      <c r="AF671" s="175"/>
      <c r="AG671" s="175"/>
      <c r="AH671" s="175"/>
    </row>
    <row r="672" spans="1:34" x14ac:dyDescent="0.3">
      <c r="A672" s="171" t="s">
        <v>368</v>
      </c>
      <c r="B672" s="171" t="s">
        <v>216</v>
      </c>
      <c r="C672" s="171">
        <v>142153</v>
      </c>
      <c r="D672" s="174">
        <v>44302</v>
      </c>
      <c r="E672" s="175">
        <v>10.3619</v>
      </c>
      <c r="F672" s="175">
        <v>1.1113999999999999</v>
      </c>
      <c r="G672" s="175">
        <v>0.25159999999999999</v>
      </c>
      <c r="H672" s="175">
        <v>-4.0103</v>
      </c>
      <c r="I672" s="175">
        <v>-1.7643</v>
      </c>
      <c r="J672" s="175">
        <v>-2.0762</v>
      </c>
      <c r="K672" s="175">
        <v>8.4492999999999991</v>
      </c>
      <c r="L672" s="175">
        <v>40.001100000000001</v>
      </c>
      <c r="M672" s="175">
        <v>58.978499999999997</v>
      </c>
      <c r="N672" s="175">
        <v>82.710899999999995</v>
      </c>
      <c r="O672" s="175">
        <v>0.87919999999999998</v>
      </c>
      <c r="P672" s="175"/>
      <c r="Q672" s="175">
        <v>1.1706000000000001</v>
      </c>
      <c r="R672" s="175">
        <v>7.3357999999999999</v>
      </c>
      <c r="S672" s="171"/>
      <c r="T672" s="174"/>
      <c r="U672" s="175"/>
      <c r="V672" s="175"/>
      <c r="W672" s="175"/>
      <c r="X672" s="175"/>
      <c r="Y672" s="175"/>
      <c r="Z672" s="175"/>
      <c r="AA672" s="175"/>
      <c r="AB672" s="175"/>
      <c r="AC672" s="175"/>
      <c r="AD672" s="175"/>
      <c r="AE672" s="175"/>
      <c r="AF672" s="175"/>
      <c r="AG672" s="175"/>
      <c r="AH672" s="175"/>
    </row>
    <row r="673" spans="1:34" x14ac:dyDescent="0.3">
      <c r="A673" s="171" t="s">
        <v>368</v>
      </c>
      <c r="B673" s="171" t="s">
        <v>318</v>
      </c>
      <c r="C673" s="171">
        <v>142151</v>
      </c>
      <c r="D673" s="174">
        <v>44302</v>
      </c>
      <c r="E673" s="175">
        <v>10.136100000000001</v>
      </c>
      <c r="F673" s="175">
        <v>1.1123000000000001</v>
      </c>
      <c r="G673" s="175">
        <v>0.25119999999999998</v>
      </c>
      <c r="H673" s="175">
        <v>-4.0114999999999998</v>
      </c>
      <c r="I673" s="175">
        <v>-1.7677</v>
      </c>
      <c r="J673" s="175">
        <v>-2.0893999999999999</v>
      </c>
      <c r="K673" s="175">
        <v>8.3971</v>
      </c>
      <c r="L673" s="175">
        <v>39.860399999999998</v>
      </c>
      <c r="M673" s="175">
        <v>58.733699999999999</v>
      </c>
      <c r="N673" s="175">
        <v>82.336799999999997</v>
      </c>
      <c r="O673" s="175">
        <v>0.1741</v>
      </c>
      <c r="P673" s="175"/>
      <c r="Q673" s="175">
        <v>0.44350000000000001</v>
      </c>
      <c r="R673" s="175">
        <v>7.1125999999999996</v>
      </c>
      <c r="S673" s="171"/>
      <c r="T673" s="174"/>
      <c r="U673" s="175"/>
      <c r="V673" s="175"/>
      <c r="W673" s="175"/>
      <c r="X673" s="175"/>
      <c r="Y673" s="175"/>
      <c r="Z673" s="175"/>
      <c r="AA673" s="175"/>
      <c r="AB673" s="175"/>
      <c r="AC673" s="175"/>
      <c r="AD673" s="175"/>
      <c r="AE673" s="175"/>
      <c r="AF673" s="175"/>
      <c r="AG673" s="175"/>
      <c r="AH673" s="175"/>
    </row>
    <row r="674" spans="1:34" x14ac:dyDescent="0.3">
      <c r="A674" s="171" t="s">
        <v>368</v>
      </c>
      <c r="B674" s="171" t="s">
        <v>217</v>
      </c>
      <c r="C674" s="171">
        <v>143079</v>
      </c>
      <c r="D674" s="174">
        <v>44302</v>
      </c>
      <c r="E674" s="175">
        <v>11.9747</v>
      </c>
      <c r="F674" s="175">
        <v>1.1291</v>
      </c>
      <c r="G674" s="175">
        <v>0.2621</v>
      </c>
      <c r="H674" s="175">
        <v>-3.7774999999999999</v>
      </c>
      <c r="I674" s="175">
        <v>-1.7098</v>
      </c>
      <c r="J674" s="175">
        <v>-2.4098999999999999</v>
      </c>
      <c r="K674" s="175">
        <v>7.66</v>
      </c>
      <c r="L674" s="175">
        <v>40.158200000000001</v>
      </c>
      <c r="M674" s="175">
        <v>57.14</v>
      </c>
      <c r="N674" s="175">
        <v>75.515199999999993</v>
      </c>
      <c r="O674" s="175"/>
      <c r="P674" s="175"/>
      <c r="Q674" s="175">
        <v>6.6477000000000004</v>
      </c>
      <c r="R674" s="175">
        <v>8.0142000000000007</v>
      </c>
      <c r="S674" s="171"/>
      <c r="T674" s="174"/>
      <c r="U674" s="175"/>
      <c r="V674" s="175"/>
      <c r="W674" s="175"/>
      <c r="X674" s="175"/>
      <c r="Y674" s="175"/>
      <c r="Z674" s="175"/>
      <c r="AA674" s="175"/>
      <c r="AB674" s="175"/>
      <c r="AC674" s="175"/>
      <c r="AD674" s="175"/>
      <c r="AE674" s="175"/>
      <c r="AF674" s="175"/>
      <c r="AG674" s="175"/>
      <c r="AH674" s="175"/>
    </row>
    <row r="675" spans="1:34" x14ac:dyDescent="0.3">
      <c r="A675" s="171" t="s">
        <v>368</v>
      </c>
      <c r="B675" s="171" t="s">
        <v>321</v>
      </c>
      <c r="C675" s="171">
        <v>143077</v>
      </c>
      <c r="D675" s="174">
        <v>44302</v>
      </c>
      <c r="E675" s="175">
        <v>11.852</v>
      </c>
      <c r="F675" s="175">
        <v>1.1279999999999999</v>
      </c>
      <c r="G675" s="175">
        <v>0.25969999999999999</v>
      </c>
      <c r="H675" s="175">
        <v>-3.7831000000000001</v>
      </c>
      <c r="I675" s="175">
        <v>-1.7222999999999999</v>
      </c>
      <c r="J675" s="175">
        <v>-2.4342000000000001</v>
      </c>
      <c r="K675" s="175">
        <v>7.5820999999999996</v>
      </c>
      <c r="L675" s="175">
        <v>39.955599999999997</v>
      </c>
      <c r="M675" s="175">
        <v>56.797400000000003</v>
      </c>
      <c r="N675" s="175">
        <v>75.007000000000005</v>
      </c>
      <c r="O675" s="175"/>
      <c r="P675" s="175"/>
      <c r="Q675" s="175">
        <v>6.2561999999999998</v>
      </c>
      <c r="R675" s="175">
        <v>7.7026000000000003</v>
      </c>
      <c r="S675" s="171"/>
      <c r="T675" s="174"/>
      <c r="U675" s="175"/>
      <c r="V675" s="175"/>
      <c r="W675" s="175"/>
      <c r="X675" s="175"/>
      <c r="Y675" s="175"/>
      <c r="Z675" s="175"/>
      <c r="AA675" s="175"/>
      <c r="AB675" s="175"/>
      <c r="AC675" s="175"/>
      <c r="AD675" s="175"/>
      <c r="AE675" s="175"/>
      <c r="AF675" s="175"/>
      <c r="AG675" s="175"/>
      <c r="AH675" s="175"/>
    </row>
    <row r="676" spans="1:34" x14ac:dyDescent="0.3">
      <c r="A676" s="171" t="s">
        <v>368</v>
      </c>
      <c r="B676" s="171" t="s">
        <v>371</v>
      </c>
      <c r="C676" s="171"/>
      <c r="D676" s="174"/>
      <c r="E676" s="175"/>
      <c r="F676" s="175"/>
      <c r="G676" s="175"/>
      <c r="H676" s="175"/>
      <c r="I676" s="175"/>
      <c r="J676" s="175"/>
      <c r="K676" s="175"/>
      <c r="L676" s="175"/>
      <c r="M676" s="175"/>
      <c r="N676" s="175"/>
      <c r="O676" s="175"/>
      <c r="P676" s="175"/>
      <c r="Q676" s="175"/>
      <c r="R676" s="175"/>
      <c r="S676" s="171"/>
      <c r="T676" s="174"/>
      <c r="U676" s="175"/>
      <c r="V676" s="175"/>
      <c r="W676" s="175"/>
      <c r="X676" s="175"/>
      <c r="Y676" s="175"/>
      <c r="Z676" s="175"/>
      <c r="AA676" s="175"/>
      <c r="AB676" s="175"/>
      <c r="AC676" s="175"/>
      <c r="AD676" s="175"/>
      <c r="AE676" s="175"/>
      <c r="AF676" s="175"/>
      <c r="AG676" s="175"/>
      <c r="AH676" s="175"/>
    </row>
    <row r="677" spans="1:34" x14ac:dyDescent="0.3">
      <c r="A677" s="171" t="s">
        <v>368</v>
      </c>
      <c r="B677" s="171" t="s">
        <v>375</v>
      </c>
      <c r="C677" s="171"/>
      <c r="D677" s="174"/>
      <c r="E677" s="175"/>
      <c r="F677" s="175"/>
      <c r="G677" s="175"/>
      <c r="H677" s="175"/>
      <c r="I677" s="175"/>
      <c r="J677" s="175"/>
      <c r="K677" s="175"/>
      <c r="L677" s="175"/>
      <c r="M677" s="175"/>
      <c r="N677" s="175"/>
      <c r="O677" s="175"/>
      <c r="P677" s="175"/>
      <c r="Q677" s="175"/>
      <c r="R677" s="175"/>
      <c r="S677" s="171"/>
      <c r="T677" s="174"/>
      <c r="U677" s="175"/>
      <c r="V677" s="175"/>
      <c r="W677" s="175"/>
      <c r="X677" s="175"/>
      <c r="Y677" s="175"/>
      <c r="Z677" s="175"/>
      <c r="AA677" s="175"/>
      <c r="AB677" s="175"/>
      <c r="AC677" s="175"/>
      <c r="AD677" s="175"/>
      <c r="AE677" s="175"/>
      <c r="AF677" s="175"/>
      <c r="AG677" s="175"/>
      <c r="AH677" s="175"/>
    </row>
    <row r="678" spans="1:34" x14ac:dyDescent="0.3">
      <c r="A678" s="171" t="s">
        <v>368</v>
      </c>
      <c r="B678" s="171" t="s">
        <v>372</v>
      </c>
      <c r="C678" s="171"/>
      <c r="D678" s="174"/>
      <c r="E678" s="175"/>
      <c r="F678" s="175"/>
      <c r="G678" s="175"/>
      <c r="H678" s="175"/>
      <c r="I678" s="175"/>
      <c r="J678" s="175"/>
      <c r="K678" s="175"/>
      <c r="L678" s="175"/>
      <c r="M678" s="175"/>
      <c r="N678" s="175"/>
      <c r="O678" s="175"/>
      <c r="P678" s="175"/>
      <c r="Q678" s="175"/>
      <c r="R678" s="175"/>
      <c r="S678" s="171"/>
      <c r="T678" s="174"/>
      <c r="U678" s="175"/>
      <c r="V678" s="175"/>
      <c r="W678" s="175"/>
      <c r="X678" s="175"/>
      <c r="Y678" s="175"/>
      <c r="Z678" s="175"/>
      <c r="AA678" s="175"/>
      <c r="AB678" s="175"/>
      <c r="AC678" s="175"/>
      <c r="AD678" s="175"/>
      <c r="AE678" s="175"/>
      <c r="AF678" s="175"/>
      <c r="AG678" s="175"/>
      <c r="AH678" s="175"/>
    </row>
    <row r="679" spans="1:34" x14ac:dyDescent="0.3">
      <c r="A679" s="171" t="s">
        <v>368</v>
      </c>
      <c r="B679" s="171" t="s">
        <v>374</v>
      </c>
      <c r="C679" s="171"/>
      <c r="D679" s="174"/>
      <c r="E679" s="175"/>
      <c r="F679" s="175"/>
      <c r="G679" s="175"/>
      <c r="H679" s="175"/>
      <c r="I679" s="175"/>
      <c r="J679" s="175"/>
      <c r="K679" s="175"/>
      <c r="L679" s="175"/>
      <c r="M679" s="175"/>
      <c r="N679" s="175"/>
      <c r="O679" s="175"/>
      <c r="P679" s="175"/>
      <c r="Q679" s="175"/>
      <c r="R679" s="175"/>
      <c r="S679" s="171"/>
      <c r="T679" s="174"/>
      <c r="U679" s="175"/>
      <c r="V679" s="175"/>
      <c r="W679" s="175"/>
      <c r="X679" s="175"/>
      <c r="Y679" s="175"/>
      <c r="Z679" s="175"/>
      <c r="AA679" s="175"/>
      <c r="AB679" s="175"/>
      <c r="AC679" s="175"/>
      <c r="AD679" s="175"/>
      <c r="AE679" s="175"/>
      <c r="AF679" s="175"/>
      <c r="AG679" s="175"/>
      <c r="AH679" s="175"/>
    </row>
    <row r="680" spans="1:34" x14ac:dyDescent="0.3">
      <c r="A680" s="171" t="s">
        <v>368</v>
      </c>
      <c r="B680" s="171" t="s">
        <v>218</v>
      </c>
      <c r="C680" s="171">
        <v>132756</v>
      </c>
      <c r="D680" s="174">
        <v>44302</v>
      </c>
      <c r="E680" s="175">
        <v>24.9575</v>
      </c>
      <c r="F680" s="175">
        <v>0.31230000000000002</v>
      </c>
      <c r="G680" s="175">
        <v>0.70650000000000002</v>
      </c>
      <c r="H680" s="175">
        <v>-1.8542000000000001</v>
      </c>
      <c r="I680" s="175">
        <v>-2.1067</v>
      </c>
      <c r="J680" s="175">
        <v>-3.2437999999999998</v>
      </c>
      <c r="K680" s="175">
        <v>2.6579999999999999</v>
      </c>
      <c r="L680" s="175">
        <v>25.965900000000001</v>
      </c>
      <c r="M680" s="175">
        <v>39.442999999999998</v>
      </c>
      <c r="N680" s="175">
        <v>59.672800000000002</v>
      </c>
      <c r="O680" s="175">
        <v>10.4801</v>
      </c>
      <c r="P680" s="175">
        <v>15.2326</v>
      </c>
      <c r="Q680" s="175">
        <v>15.077999999999999</v>
      </c>
      <c r="R680" s="175">
        <v>13.860300000000001</v>
      </c>
      <c r="S680" s="171"/>
      <c r="T680" s="174"/>
      <c r="U680" s="175"/>
      <c r="V680" s="175"/>
      <c r="W680" s="175"/>
      <c r="X680" s="175"/>
      <c r="Y680" s="175"/>
      <c r="Z680" s="175"/>
      <c r="AA680" s="175"/>
      <c r="AB680" s="175"/>
      <c r="AC680" s="175"/>
      <c r="AD680" s="175"/>
      <c r="AE680" s="175"/>
      <c r="AF680" s="175"/>
      <c r="AG680" s="175"/>
      <c r="AH680" s="175"/>
    </row>
    <row r="681" spans="1:34" x14ac:dyDescent="0.3">
      <c r="A681" s="171" t="s">
        <v>368</v>
      </c>
      <c r="B681" s="171" t="s">
        <v>322</v>
      </c>
      <c r="C681" s="171">
        <v>132757</v>
      </c>
      <c r="D681" s="174">
        <v>44302</v>
      </c>
      <c r="E681" s="175">
        <v>22.915400000000002</v>
      </c>
      <c r="F681" s="175">
        <v>0.30859999999999999</v>
      </c>
      <c r="G681" s="175">
        <v>0.69650000000000001</v>
      </c>
      <c r="H681" s="175">
        <v>-1.8817999999999999</v>
      </c>
      <c r="I681" s="175">
        <v>-2.16</v>
      </c>
      <c r="J681" s="175">
        <v>-3.3595000000000002</v>
      </c>
      <c r="K681" s="175">
        <v>2.3027000000000002</v>
      </c>
      <c r="L681" s="175">
        <v>25.104500000000002</v>
      </c>
      <c r="M681" s="175">
        <v>38.014600000000002</v>
      </c>
      <c r="N681" s="175">
        <v>57.489800000000002</v>
      </c>
      <c r="O681" s="175">
        <v>8.9438999999999993</v>
      </c>
      <c r="P681" s="175">
        <v>13.7744</v>
      </c>
      <c r="Q681" s="175">
        <v>13.5793</v>
      </c>
      <c r="R681" s="175">
        <v>12.22</v>
      </c>
      <c r="S681" s="171"/>
      <c r="T681" s="174"/>
      <c r="U681" s="175"/>
      <c r="V681" s="175"/>
      <c r="W681" s="175"/>
      <c r="X681" s="175"/>
      <c r="Y681" s="175"/>
      <c r="Z681" s="175"/>
      <c r="AA681" s="175"/>
      <c r="AB681" s="175"/>
      <c r="AC681" s="175"/>
      <c r="AD681" s="175"/>
      <c r="AE681" s="175"/>
      <c r="AF681" s="175"/>
      <c r="AG681" s="175"/>
      <c r="AH681" s="175"/>
    </row>
    <row r="682" spans="1:34" x14ac:dyDescent="0.3">
      <c r="A682" s="171" t="s">
        <v>368</v>
      </c>
      <c r="B682" s="171" t="s">
        <v>219</v>
      </c>
      <c r="C682" s="171">
        <v>118866</v>
      </c>
      <c r="D682" s="174">
        <v>44302</v>
      </c>
      <c r="E682" s="175">
        <v>101.47</v>
      </c>
      <c r="F682" s="175">
        <v>0.30640000000000001</v>
      </c>
      <c r="G682" s="175">
        <v>0.6048</v>
      </c>
      <c r="H682" s="175">
        <v>-2.2917999999999998</v>
      </c>
      <c r="I682" s="175">
        <v>-1.0338000000000001</v>
      </c>
      <c r="J682" s="175">
        <v>-1.5523</v>
      </c>
      <c r="K682" s="175">
        <v>0.75460000000000005</v>
      </c>
      <c r="L682" s="175">
        <v>18.3324</v>
      </c>
      <c r="M682" s="175">
        <v>29.7239</v>
      </c>
      <c r="N682" s="175">
        <v>50.884799999999998</v>
      </c>
      <c r="O682" s="175">
        <v>7.9211</v>
      </c>
      <c r="P682" s="175">
        <v>14.2896</v>
      </c>
      <c r="Q682" s="175">
        <v>12.3291</v>
      </c>
      <c r="R682" s="175">
        <v>10.0246</v>
      </c>
      <c r="S682" s="171"/>
      <c r="T682" s="174"/>
      <c r="U682" s="175"/>
      <c r="V682" s="175"/>
      <c r="W682" s="175"/>
      <c r="X682" s="175"/>
      <c r="Y682" s="175"/>
      <c r="Z682" s="175"/>
      <c r="AA682" s="175"/>
      <c r="AB682" s="175"/>
      <c r="AC682" s="175"/>
      <c r="AD682" s="175"/>
      <c r="AE682" s="175"/>
      <c r="AF682" s="175"/>
      <c r="AG682" s="175"/>
      <c r="AH682" s="175"/>
    </row>
    <row r="683" spans="1:34" x14ac:dyDescent="0.3">
      <c r="A683" s="171" t="s">
        <v>368</v>
      </c>
      <c r="B683" s="171" t="s">
        <v>323</v>
      </c>
      <c r="C683" s="171">
        <v>100480</v>
      </c>
      <c r="D683" s="174">
        <v>44302</v>
      </c>
      <c r="E683" s="175">
        <v>145.40629891611599</v>
      </c>
      <c r="F683" s="175">
        <v>0.30380000000000001</v>
      </c>
      <c r="G683" s="175">
        <v>0.59889999999999999</v>
      </c>
      <c r="H683" s="175">
        <v>-2.3058999999999998</v>
      </c>
      <c r="I683" s="175">
        <v>-1.0643</v>
      </c>
      <c r="J683" s="175">
        <v>-1.6233</v>
      </c>
      <c r="K683" s="175">
        <v>0.63060000000000005</v>
      </c>
      <c r="L683" s="175">
        <v>18.020499999999998</v>
      </c>
      <c r="M683" s="175">
        <v>29.1998</v>
      </c>
      <c r="N683" s="175">
        <v>49.773200000000003</v>
      </c>
      <c r="O683" s="175">
        <v>7.1765999999999996</v>
      </c>
      <c r="P683" s="175">
        <v>13.5063</v>
      </c>
      <c r="Q683" s="175">
        <v>11.273400000000001</v>
      </c>
      <c r="R683" s="175">
        <v>9.2452000000000005</v>
      </c>
      <c r="S683" s="171"/>
      <c r="T683" s="174"/>
      <c r="U683" s="175"/>
      <c r="V683" s="175"/>
      <c r="W683" s="175"/>
      <c r="X683" s="175"/>
      <c r="Y683" s="175"/>
      <c r="Z683" s="175"/>
      <c r="AA683" s="175"/>
      <c r="AB683" s="175"/>
      <c r="AC683" s="175"/>
      <c r="AD683" s="175"/>
      <c r="AE683" s="175"/>
      <c r="AF683" s="175"/>
      <c r="AG683" s="175"/>
      <c r="AH683" s="175"/>
    </row>
    <row r="684" spans="1:34" x14ac:dyDescent="0.3">
      <c r="A684" s="171" t="s">
        <v>368</v>
      </c>
      <c r="B684" s="171" t="s">
        <v>324</v>
      </c>
      <c r="C684" s="171">
        <v>116051</v>
      </c>
      <c r="D684" s="174">
        <v>44302</v>
      </c>
      <c r="E684" s="175">
        <v>32.99</v>
      </c>
      <c r="F684" s="175">
        <v>0.30399999999999999</v>
      </c>
      <c r="G684" s="175">
        <v>0.67130000000000001</v>
      </c>
      <c r="H684" s="175">
        <v>-1.7569999999999999</v>
      </c>
      <c r="I684" s="175">
        <v>-1.7862</v>
      </c>
      <c r="J684" s="175">
        <v>-2.2808000000000002</v>
      </c>
      <c r="K684" s="175">
        <v>2.5171000000000001</v>
      </c>
      <c r="L684" s="175">
        <v>24.584599999999998</v>
      </c>
      <c r="M684" s="175">
        <v>38.207000000000001</v>
      </c>
      <c r="N684" s="175">
        <v>61.3992</v>
      </c>
      <c r="O684" s="175">
        <v>11.2079</v>
      </c>
      <c r="P684" s="175">
        <v>11.9954</v>
      </c>
      <c r="Q684" s="175">
        <v>13.6625</v>
      </c>
      <c r="R684" s="175">
        <v>15.8985</v>
      </c>
      <c r="S684" s="171"/>
      <c r="T684" s="174"/>
      <c r="U684" s="175"/>
      <c r="V684" s="175"/>
      <c r="W684" s="175"/>
      <c r="X684" s="175"/>
      <c r="Y684" s="175"/>
      <c r="Z684" s="175"/>
      <c r="AA684" s="175"/>
      <c r="AB684" s="175"/>
      <c r="AC684" s="175"/>
      <c r="AD684" s="175"/>
      <c r="AE684" s="175"/>
      <c r="AF684" s="175"/>
      <c r="AG684" s="175"/>
      <c r="AH684" s="175"/>
    </row>
    <row r="685" spans="1:34" x14ac:dyDescent="0.3">
      <c r="A685" s="171" t="s">
        <v>368</v>
      </c>
      <c r="B685" s="171" t="s">
        <v>220</v>
      </c>
      <c r="C685" s="171">
        <v>119307</v>
      </c>
      <c r="D685" s="174">
        <v>44302</v>
      </c>
      <c r="E685" s="175">
        <v>34.56</v>
      </c>
      <c r="F685" s="175">
        <v>0.31929999999999997</v>
      </c>
      <c r="G685" s="175">
        <v>0.67</v>
      </c>
      <c r="H685" s="175">
        <v>-1.7624</v>
      </c>
      <c r="I685" s="175">
        <v>-1.7624</v>
      </c>
      <c r="J685" s="175">
        <v>-2.2347999999999999</v>
      </c>
      <c r="K685" s="175">
        <v>2.6433</v>
      </c>
      <c r="L685" s="175">
        <v>24.900600000000001</v>
      </c>
      <c r="M685" s="175">
        <v>38.795200000000001</v>
      </c>
      <c r="N685" s="175">
        <v>62.253500000000003</v>
      </c>
      <c r="O685" s="175">
        <v>11.7456</v>
      </c>
      <c r="P685" s="175">
        <v>12.7402</v>
      </c>
      <c r="Q685" s="175">
        <v>12.378</v>
      </c>
      <c r="R685" s="175">
        <v>16.415700000000001</v>
      </c>
      <c r="S685" s="171"/>
      <c r="T685" s="174"/>
      <c r="U685" s="175"/>
      <c r="V685" s="175"/>
      <c r="W685" s="175"/>
      <c r="X685" s="175"/>
      <c r="Y685" s="175"/>
      <c r="Z685" s="175"/>
      <c r="AA685" s="175"/>
      <c r="AB685" s="175"/>
      <c r="AC685" s="175"/>
      <c r="AD685" s="175"/>
      <c r="AE685" s="175"/>
      <c r="AF685" s="175"/>
      <c r="AG685" s="175"/>
      <c r="AH685" s="175"/>
    </row>
    <row r="686" spans="1:34" x14ac:dyDescent="0.3">
      <c r="A686" s="171" t="s">
        <v>368</v>
      </c>
      <c r="B686" s="171" t="s">
        <v>325</v>
      </c>
      <c r="C686" s="171">
        <v>135964</v>
      </c>
      <c r="D686" s="174">
        <v>44302</v>
      </c>
      <c r="E686" s="175">
        <v>17.842700000000001</v>
      </c>
      <c r="F686" s="175">
        <v>1.1233</v>
      </c>
      <c r="G686" s="175">
        <v>1.1835</v>
      </c>
      <c r="H686" s="175">
        <v>-2.2719</v>
      </c>
      <c r="I686" s="175">
        <v>-1.8919999999999999</v>
      </c>
      <c r="J686" s="175">
        <v>-2.2864</v>
      </c>
      <c r="K686" s="175">
        <v>7.5930999999999997</v>
      </c>
      <c r="L686" s="175">
        <v>35.456200000000003</v>
      </c>
      <c r="M686" s="175">
        <v>48.898899999999998</v>
      </c>
      <c r="N686" s="175">
        <v>80.253</v>
      </c>
      <c r="O686" s="175">
        <v>6.1689999999999996</v>
      </c>
      <c r="P686" s="175">
        <v>12.1671</v>
      </c>
      <c r="Q686" s="175">
        <v>12.150399999999999</v>
      </c>
      <c r="R686" s="175">
        <v>12.931699999999999</v>
      </c>
      <c r="S686" s="171"/>
      <c r="T686" s="174"/>
      <c r="U686" s="175"/>
      <c r="V686" s="175"/>
      <c r="W686" s="175"/>
      <c r="X686" s="175"/>
      <c r="Y686" s="175"/>
      <c r="Z686" s="175"/>
      <c r="AA686" s="175"/>
      <c r="AB686" s="175"/>
      <c r="AC686" s="175"/>
      <c r="AD686" s="175"/>
      <c r="AE686" s="175"/>
      <c r="AF686" s="175"/>
      <c r="AG686" s="175"/>
      <c r="AH686" s="175"/>
    </row>
    <row r="687" spans="1:34" x14ac:dyDescent="0.3">
      <c r="A687" s="171" t="s">
        <v>368</v>
      </c>
      <c r="B687" s="171" t="s">
        <v>221</v>
      </c>
      <c r="C687" s="171">
        <v>135962</v>
      </c>
      <c r="D687" s="174">
        <v>44302</v>
      </c>
      <c r="E687" s="175">
        <v>18.8124</v>
      </c>
      <c r="F687" s="175">
        <v>1.1234999999999999</v>
      </c>
      <c r="G687" s="175">
        <v>1.1843999999999999</v>
      </c>
      <c r="H687" s="175">
        <v>-2.2696999999999998</v>
      </c>
      <c r="I687" s="175">
        <v>-1.8858999999999999</v>
      </c>
      <c r="J687" s="175">
        <v>-2.2743000000000002</v>
      </c>
      <c r="K687" s="175">
        <v>7.6334999999999997</v>
      </c>
      <c r="L687" s="175">
        <v>35.557499999999997</v>
      </c>
      <c r="M687" s="175">
        <v>49.090600000000002</v>
      </c>
      <c r="N687" s="175">
        <v>80.551699999999997</v>
      </c>
      <c r="O687" s="175">
        <v>6.6298000000000004</v>
      </c>
      <c r="P687" s="175">
        <v>13.336600000000001</v>
      </c>
      <c r="Q687" s="175">
        <v>13.332100000000001</v>
      </c>
      <c r="R687" s="175">
        <v>13.102600000000001</v>
      </c>
      <c r="S687" s="171"/>
      <c r="T687" s="174"/>
      <c r="U687" s="175"/>
      <c r="V687" s="175"/>
      <c r="W687" s="175"/>
      <c r="X687" s="175"/>
      <c r="Y687" s="175"/>
      <c r="Z687" s="175"/>
      <c r="AA687" s="175"/>
      <c r="AB687" s="175"/>
      <c r="AC687" s="175"/>
      <c r="AD687" s="175"/>
      <c r="AE687" s="175"/>
      <c r="AF687" s="175"/>
      <c r="AG687" s="175"/>
      <c r="AH687" s="175"/>
    </row>
    <row r="688" spans="1:34" x14ac:dyDescent="0.3">
      <c r="A688" s="171" t="s">
        <v>368</v>
      </c>
      <c r="B688" s="171" t="s">
        <v>326</v>
      </c>
      <c r="C688" s="171">
        <v>140045</v>
      </c>
      <c r="D688" s="174">
        <v>44302</v>
      </c>
      <c r="E688" s="175">
        <v>12.8192</v>
      </c>
      <c r="F688" s="175">
        <v>0.995</v>
      </c>
      <c r="G688" s="175">
        <v>1.3575999999999999</v>
      </c>
      <c r="H688" s="175">
        <v>-1.7513000000000001</v>
      </c>
      <c r="I688" s="175">
        <v>-1.9000999999999999</v>
      </c>
      <c r="J688" s="175">
        <v>-2.3365999999999998</v>
      </c>
      <c r="K688" s="175">
        <v>6.9184000000000001</v>
      </c>
      <c r="L688" s="175">
        <v>37.027500000000003</v>
      </c>
      <c r="M688" s="175">
        <v>47.9116</v>
      </c>
      <c r="N688" s="175">
        <v>71.742500000000007</v>
      </c>
      <c r="O688" s="175">
        <v>3.5369999999999999</v>
      </c>
      <c r="P688" s="175"/>
      <c r="Q688" s="175">
        <v>6.0549999999999997</v>
      </c>
      <c r="R688" s="175">
        <v>9.2863000000000007</v>
      </c>
      <c r="S688" s="171"/>
      <c r="T688" s="174"/>
      <c r="U688" s="175"/>
      <c r="V688" s="175"/>
      <c r="W688" s="175"/>
      <c r="X688" s="175"/>
      <c r="Y688" s="175"/>
      <c r="Z688" s="175"/>
      <c r="AA688" s="175"/>
      <c r="AB688" s="175"/>
      <c r="AC688" s="175"/>
      <c r="AD688" s="175"/>
      <c r="AE688" s="175"/>
      <c r="AF688" s="175"/>
      <c r="AG688" s="175"/>
      <c r="AH688" s="175"/>
    </row>
    <row r="689" spans="1:34" x14ac:dyDescent="0.3">
      <c r="A689" s="171" t="s">
        <v>368</v>
      </c>
      <c r="B689" s="171" t="s">
        <v>222</v>
      </c>
      <c r="C689" s="171">
        <v>140046</v>
      </c>
      <c r="D689" s="174">
        <v>44302</v>
      </c>
      <c r="E689" s="175">
        <v>13.444000000000001</v>
      </c>
      <c r="F689" s="175">
        <v>0.99539999999999995</v>
      </c>
      <c r="G689" s="175">
        <v>1.3586</v>
      </c>
      <c r="H689" s="175">
        <v>-1.7481</v>
      </c>
      <c r="I689" s="175">
        <v>-1.8944000000000001</v>
      </c>
      <c r="J689" s="175">
        <v>-2.3256000000000001</v>
      </c>
      <c r="K689" s="175">
        <v>6.9539</v>
      </c>
      <c r="L689" s="175">
        <v>37.117899999999999</v>
      </c>
      <c r="M689" s="175">
        <v>48.0535</v>
      </c>
      <c r="N689" s="175">
        <v>72.034800000000004</v>
      </c>
      <c r="O689" s="175">
        <v>4.2285000000000004</v>
      </c>
      <c r="P689" s="175"/>
      <c r="Q689" s="175">
        <v>7.2564000000000002</v>
      </c>
      <c r="R689" s="175">
        <v>9.5734999999999992</v>
      </c>
      <c r="S689" s="171"/>
      <c r="T689" s="174"/>
      <c r="U689" s="175"/>
      <c r="V689" s="175"/>
      <c r="W689" s="175"/>
      <c r="X689" s="175"/>
      <c r="Y689" s="175"/>
      <c r="Z689" s="175"/>
      <c r="AA689" s="175"/>
      <c r="AB689" s="175"/>
      <c r="AC689" s="175"/>
      <c r="AD689" s="175"/>
      <c r="AE689" s="175"/>
      <c r="AF689" s="175"/>
      <c r="AG689" s="175"/>
      <c r="AH689" s="175"/>
    </row>
    <row r="690" spans="1:34" x14ac:dyDescent="0.3">
      <c r="A690" s="171" t="s">
        <v>368</v>
      </c>
      <c r="B690" s="171" t="s">
        <v>327</v>
      </c>
      <c r="C690" s="171">
        <v>140455</v>
      </c>
      <c r="D690" s="174">
        <v>44302</v>
      </c>
      <c r="E690" s="175">
        <v>11.954499999999999</v>
      </c>
      <c r="F690" s="175">
        <v>0.91080000000000005</v>
      </c>
      <c r="G690" s="175">
        <v>1.2501</v>
      </c>
      <c r="H690" s="175">
        <v>-1.9013</v>
      </c>
      <c r="I690" s="175">
        <v>-1.9528000000000001</v>
      </c>
      <c r="J690" s="175">
        <v>-2.3635999999999999</v>
      </c>
      <c r="K690" s="175">
        <v>7.5103</v>
      </c>
      <c r="L690" s="175">
        <v>36.357900000000001</v>
      </c>
      <c r="M690" s="175">
        <v>45.8613</v>
      </c>
      <c r="N690" s="175">
        <v>69.704599999999999</v>
      </c>
      <c r="O690" s="175">
        <v>4.9768999999999997</v>
      </c>
      <c r="P690" s="175"/>
      <c r="Q690" s="175">
        <v>4.5042</v>
      </c>
      <c r="R690" s="175">
        <v>9.9237000000000002</v>
      </c>
      <c r="S690" s="171"/>
      <c r="T690" s="174"/>
      <c r="U690" s="175"/>
      <c r="V690" s="175"/>
      <c r="W690" s="175"/>
      <c r="X690" s="175"/>
      <c r="Y690" s="175"/>
      <c r="Z690" s="175"/>
      <c r="AA690" s="175"/>
      <c r="AB690" s="175"/>
      <c r="AC690" s="175"/>
      <c r="AD690" s="175"/>
      <c r="AE690" s="175"/>
      <c r="AF690" s="175"/>
      <c r="AG690" s="175"/>
      <c r="AH690" s="175"/>
    </row>
    <row r="691" spans="1:34" x14ac:dyDescent="0.3">
      <c r="A691" s="171" t="s">
        <v>368</v>
      </c>
      <c r="B691" s="171" t="s">
        <v>223</v>
      </c>
      <c r="C691" s="171">
        <v>140454</v>
      </c>
      <c r="D691" s="174">
        <v>44302</v>
      </c>
      <c r="E691" s="175">
        <v>12.5413</v>
      </c>
      <c r="F691" s="175">
        <v>0.91169999999999995</v>
      </c>
      <c r="G691" s="175">
        <v>1.2514000000000001</v>
      </c>
      <c r="H691" s="175">
        <v>-1.8985000000000001</v>
      </c>
      <c r="I691" s="175">
        <v>-1.9482999999999999</v>
      </c>
      <c r="J691" s="175">
        <v>-2.3552</v>
      </c>
      <c r="K691" s="175">
        <v>7.5380000000000003</v>
      </c>
      <c r="L691" s="175">
        <v>36.429699999999997</v>
      </c>
      <c r="M691" s="175">
        <v>45.975000000000001</v>
      </c>
      <c r="N691" s="175">
        <v>69.950100000000006</v>
      </c>
      <c r="O691" s="175">
        <v>5.8227000000000002</v>
      </c>
      <c r="P691" s="175"/>
      <c r="Q691" s="175">
        <v>5.7473999999999998</v>
      </c>
      <c r="R691" s="175">
        <v>10.2591</v>
      </c>
      <c r="S691" s="171"/>
      <c r="T691" s="174"/>
      <c r="U691" s="175"/>
      <c r="V691" s="175"/>
      <c r="W691" s="175"/>
      <c r="X691" s="175"/>
      <c r="Y691" s="175"/>
      <c r="Z691" s="175"/>
      <c r="AA691" s="175"/>
      <c r="AB691" s="175"/>
      <c r="AC691" s="175"/>
      <c r="AD691" s="175"/>
      <c r="AE691" s="175"/>
      <c r="AF691" s="175"/>
      <c r="AG691" s="175"/>
      <c r="AH691" s="175"/>
    </row>
    <row r="692" spans="1:34" x14ac:dyDescent="0.3">
      <c r="A692" s="171" t="s">
        <v>368</v>
      </c>
      <c r="B692" s="171" t="s">
        <v>328</v>
      </c>
      <c r="C692" s="171">
        <v>141893</v>
      </c>
      <c r="D692" s="174">
        <v>44302</v>
      </c>
      <c r="E692" s="175">
        <v>10.5442</v>
      </c>
      <c r="F692" s="175">
        <v>1.1201000000000001</v>
      </c>
      <c r="G692" s="175">
        <v>1.2454000000000001</v>
      </c>
      <c r="H692" s="175">
        <v>-1.1947000000000001</v>
      </c>
      <c r="I692" s="175">
        <v>-0.95250000000000001</v>
      </c>
      <c r="J692" s="175">
        <v>-1.35</v>
      </c>
      <c r="K692" s="175">
        <v>2.9927999999999999</v>
      </c>
      <c r="L692" s="175">
        <v>28.886399999999998</v>
      </c>
      <c r="M692" s="175">
        <v>32.365099999999998</v>
      </c>
      <c r="N692" s="175">
        <v>60.800899999999999</v>
      </c>
      <c r="O692" s="175">
        <v>1.1464000000000001</v>
      </c>
      <c r="P692" s="175"/>
      <c r="Q692" s="175">
        <v>1.647</v>
      </c>
      <c r="R692" s="175">
        <v>7.9298999999999999</v>
      </c>
      <c r="S692" s="171"/>
      <c r="T692" s="174"/>
      <c r="U692" s="175"/>
      <c r="V692" s="175"/>
      <c r="W692" s="175"/>
      <c r="X692" s="175"/>
      <c r="Y692" s="175"/>
      <c r="Z692" s="175"/>
      <c r="AA692" s="175"/>
      <c r="AB692" s="175"/>
      <c r="AC692" s="175"/>
      <c r="AD692" s="175"/>
      <c r="AE692" s="175"/>
      <c r="AF692" s="175"/>
      <c r="AG692" s="175"/>
      <c r="AH692" s="175"/>
    </row>
    <row r="693" spans="1:34" x14ac:dyDescent="0.3">
      <c r="A693" s="171" t="s">
        <v>368</v>
      </c>
      <c r="B693" s="171" t="s">
        <v>224</v>
      </c>
      <c r="C693" s="171">
        <v>141892</v>
      </c>
      <c r="D693" s="174">
        <v>44302</v>
      </c>
      <c r="E693" s="175">
        <v>10.9427</v>
      </c>
      <c r="F693" s="175">
        <v>1.1209</v>
      </c>
      <c r="G693" s="175">
        <v>1.2491000000000001</v>
      </c>
      <c r="H693" s="175">
        <v>-1.1866000000000001</v>
      </c>
      <c r="I693" s="175">
        <v>-0.93700000000000006</v>
      </c>
      <c r="J693" s="175">
        <v>-1.3184</v>
      </c>
      <c r="K693" s="175">
        <v>3.0910000000000002</v>
      </c>
      <c r="L693" s="175">
        <v>29.1342</v>
      </c>
      <c r="M693" s="175">
        <v>32.767499999999998</v>
      </c>
      <c r="N693" s="175">
        <v>61.465800000000002</v>
      </c>
      <c r="O693" s="175">
        <v>2.2269999999999999</v>
      </c>
      <c r="P693" s="175"/>
      <c r="Q693" s="175">
        <v>2.8161</v>
      </c>
      <c r="R693" s="175">
        <v>8.5002999999999993</v>
      </c>
      <c r="S693" s="171"/>
      <c r="T693" s="174"/>
      <c r="U693" s="175"/>
      <c r="V693" s="175"/>
      <c r="W693" s="175"/>
      <c r="X693" s="175"/>
      <c r="Y693" s="175"/>
      <c r="Z693" s="175"/>
      <c r="AA693" s="175"/>
      <c r="AB693" s="175"/>
      <c r="AC693" s="175"/>
      <c r="AD693" s="175"/>
      <c r="AE693" s="175"/>
      <c r="AF693" s="175"/>
      <c r="AG693" s="175"/>
      <c r="AH693" s="175"/>
    </row>
    <row r="694" spans="1:34" x14ac:dyDescent="0.3">
      <c r="A694" s="171" t="s">
        <v>368</v>
      </c>
      <c r="B694" s="171" t="s">
        <v>329</v>
      </c>
      <c r="C694" s="171">
        <v>142169</v>
      </c>
      <c r="D694" s="174">
        <v>44302</v>
      </c>
      <c r="E694" s="175">
        <v>10.9459</v>
      </c>
      <c r="F694" s="175">
        <v>1.0478000000000001</v>
      </c>
      <c r="G694" s="175">
        <v>1.1916</v>
      </c>
      <c r="H694" s="175">
        <v>-1.2450000000000001</v>
      </c>
      <c r="I694" s="175">
        <v>-1.1916</v>
      </c>
      <c r="J694" s="175">
        <v>-1.7856000000000001</v>
      </c>
      <c r="K694" s="175">
        <v>2.1739999999999999</v>
      </c>
      <c r="L694" s="175">
        <v>27.485399999999998</v>
      </c>
      <c r="M694" s="175">
        <v>30.778500000000001</v>
      </c>
      <c r="N694" s="175">
        <v>58.615499999999997</v>
      </c>
      <c r="O694" s="175">
        <v>2.7835999999999999</v>
      </c>
      <c r="P694" s="175"/>
      <c r="Q694" s="175">
        <v>3.0001000000000002</v>
      </c>
      <c r="R694" s="175">
        <v>8.5955999999999992</v>
      </c>
      <c r="S694" s="171"/>
      <c r="T694" s="174"/>
      <c r="U694" s="175"/>
      <c r="V694" s="175"/>
      <c r="W694" s="175"/>
      <c r="X694" s="175"/>
      <c r="Y694" s="175"/>
      <c r="Z694" s="175"/>
      <c r="AA694" s="175"/>
      <c r="AB694" s="175"/>
      <c r="AC694" s="175"/>
      <c r="AD694" s="175"/>
      <c r="AE694" s="175"/>
      <c r="AF694" s="175"/>
      <c r="AG694" s="175"/>
      <c r="AH694" s="175"/>
    </row>
    <row r="695" spans="1:34" x14ac:dyDescent="0.3">
      <c r="A695" s="171" t="s">
        <v>368</v>
      </c>
      <c r="B695" s="171" t="s">
        <v>225</v>
      </c>
      <c r="C695" s="171">
        <v>142172</v>
      </c>
      <c r="D695" s="174">
        <v>44302</v>
      </c>
      <c r="E695" s="175">
        <v>11.3127</v>
      </c>
      <c r="F695" s="175">
        <v>1.0487</v>
      </c>
      <c r="G695" s="175">
        <v>1.1941999999999999</v>
      </c>
      <c r="H695" s="175">
        <v>-1.2387999999999999</v>
      </c>
      <c r="I695" s="175">
        <v>-1.1775</v>
      </c>
      <c r="J695" s="175">
        <v>-1.7567999999999999</v>
      </c>
      <c r="K695" s="175">
        <v>2.2625999999999999</v>
      </c>
      <c r="L695" s="175">
        <v>27.7059</v>
      </c>
      <c r="M695" s="175">
        <v>31.117699999999999</v>
      </c>
      <c r="N695" s="175">
        <v>59.167900000000003</v>
      </c>
      <c r="O695" s="175">
        <v>3.8759000000000001</v>
      </c>
      <c r="P695" s="175"/>
      <c r="Q695" s="175">
        <v>4.1165000000000003</v>
      </c>
      <c r="R695" s="175">
        <v>9.0710999999999995</v>
      </c>
      <c r="S695" s="171"/>
      <c r="T695" s="174"/>
      <c r="U695" s="175"/>
      <c r="V695" s="175"/>
      <c r="W695" s="175"/>
      <c r="X695" s="175"/>
      <c r="Y695" s="175"/>
      <c r="Z695" s="175"/>
      <c r="AA695" s="175"/>
      <c r="AB695" s="175"/>
      <c r="AC695" s="175"/>
      <c r="AD695" s="175"/>
      <c r="AE695" s="175"/>
      <c r="AF695" s="175"/>
      <c r="AG695" s="175"/>
      <c r="AH695" s="175"/>
    </row>
    <row r="696" spans="1:34" x14ac:dyDescent="0.3">
      <c r="A696" s="171" t="s">
        <v>368</v>
      </c>
      <c r="B696" s="171" t="s">
        <v>226</v>
      </c>
      <c r="C696" s="171">
        <v>120715</v>
      </c>
      <c r="D696" s="174">
        <v>44302</v>
      </c>
      <c r="E696" s="175">
        <v>125.306</v>
      </c>
      <c r="F696" s="175">
        <v>0.33229999999999998</v>
      </c>
      <c r="G696" s="175">
        <v>0.4219</v>
      </c>
      <c r="H696" s="175">
        <v>-2.1831999999999998</v>
      </c>
      <c r="I696" s="175">
        <v>-2.1823000000000001</v>
      </c>
      <c r="J696" s="175">
        <v>-2.5045000000000002</v>
      </c>
      <c r="K696" s="175">
        <v>1.2448999999999999</v>
      </c>
      <c r="L696" s="175">
        <v>29.992999999999999</v>
      </c>
      <c r="M696" s="175">
        <v>41.287300000000002</v>
      </c>
      <c r="N696" s="175">
        <v>63.098100000000002</v>
      </c>
      <c r="O696" s="175">
        <v>11.47</v>
      </c>
      <c r="P696" s="175">
        <v>14.129799999999999</v>
      </c>
      <c r="Q696" s="175">
        <v>13.9374</v>
      </c>
      <c r="R696" s="175">
        <v>15.7906</v>
      </c>
      <c r="S696" s="171"/>
      <c r="T696" s="174"/>
      <c r="U696" s="175"/>
      <c r="V696" s="175"/>
      <c r="W696" s="175"/>
      <c r="X696" s="175"/>
      <c r="Y696" s="175"/>
      <c r="Z696" s="175"/>
      <c r="AA696" s="175"/>
      <c r="AB696" s="175"/>
      <c r="AC696" s="175"/>
      <c r="AD696" s="175"/>
      <c r="AE696" s="175"/>
      <c r="AF696" s="175"/>
      <c r="AG696" s="175"/>
      <c r="AH696" s="175"/>
    </row>
    <row r="697" spans="1:34" x14ac:dyDescent="0.3">
      <c r="A697" s="171" t="s">
        <v>368</v>
      </c>
      <c r="B697" s="171" t="s">
        <v>330</v>
      </c>
      <c r="C697" s="171">
        <v>100821</v>
      </c>
      <c r="D697" s="174">
        <v>44302</v>
      </c>
      <c r="E697" s="175">
        <v>116.8077</v>
      </c>
      <c r="F697" s="175">
        <v>0.32929999999999998</v>
      </c>
      <c r="G697" s="175">
        <v>0.41320000000000001</v>
      </c>
      <c r="H697" s="175">
        <v>-2.2031999999999998</v>
      </c>
      <c r="I697" s="175">
        <v>-2.2216999999999998</v>
      </c>
      <c r="J697" s="175">
        <v>-2.5891000000000002</v>
      </c>
      <c r="K697" s="175">
        <v>0.99560000000000004</v>
      </c>
      <c r="L697" s="175">
        <v>29.386199999999999</v>
      </c>
      <c r="M697" s="175">
        <v>40.284799999999997</v>
      </c>
      <c r="N697" s="175">
        <v>61.5749</v>
      </c>
      <c r="O697" s="175">
        <v>10.4518</v>
      </c>
      <c r="P697" s="175">
        <v>13.0831</v>
      </c>
      <c r="Q697" s="175">
        <v>11.428599999999999</v>
      </c>
      <c r="R697" s="175">
        <v>14.7179</v>
      </c>
      <c r="S697" s="171"/>
      <c r="T697" s="174"/>
      <c r="U697" s="175"/>
      <c r="V697" s="175"/>
      <c r="W697" s="175"/>
      <c r="X697" s="175"/>
      <c r="Y697" s="175"/>
      <c r="Z697" s="175"/>
      <c r="AA697" s="175"/>
      <c r="AB697" s="175"/>
      <c r="AC697" s="175"/>
      <c r="AD697" s="175"/>
      <c r="AE697" s="175"/>
      <c r="AF697" s="175"/>
      <c r="AG697" s="175"/>
      <c r="AH697" s="175"/>
    </row>
    <row r="698" spans="1:34" x14ac:dyDescent="0.3">
      <c r="A698" s="171" t="s">
        <v>368</v>
      </c>
      <c r="B698" s="171" t="s">
        <v>331</v>
      </c>
      <c r="C698" s="171">
        <v>101834</v>
      </c>
      <c r="D698" s="174">
        <v>44302</v>
      </c>
      <c r="E698" s="175">
        <v>187.814855676245</v>
      </c>
      <c r="F698" s="175">
        <v>0.11940000000000001</v>
      </c>
      <c r="G698" s="175">
        <v>0.54210000000000003</v>
      </c>
      <c r="H698" s="175">
        <v>-2.169</v>
      </c>
      <c r="I698" s="175">
        <v>-2.1958000000000002</v>
      </c>
      <c r="J698" s="175">
        <v>-2.8418999999999999</v>
      </c>
      <c r="K698" s="175">
        <v>1.3246</v>
      </c>
      <c r="L698" s="175">
        <v>24.059799999999999</v>
      </c>
      <c r="M698" s="175">
        <v>35.302300000000002</v>
      </c>
      <c r="N698" s="175">
        <v>56.336199999999998</v>
      </c>
      <c r="O698" s="175">
        <v>8.3562999999999992</v>
      </c>
      <c r="P698" s="175">
        <v>12.407500000000001</v>
      </c>
      <c r="Q698" s="175">
        <v>17.6265</v>
      </c>
      <c r="R698" s="175">
        <v>9.1127000000000002</v>
      </c>
      <c r="S698" s="171"/>
      <c r="T698" s="174"/>
      <c r="U698" s="175"/>
      <c r="V698" s="175"/>
      <c r="W698" s="175"/>
      <c r="X698" s="175"/>
      <c r="Y698" s="175"/>
      <c r="Z698" s="175"/>
      <c r="AA698" s="175"/>
      <c r="AB698" s="175"/>
      <c r="AC698" s="175"/>
      <c r="AD698" s="175"/>
      <c r="AE698" s="175"/>
      <c r="AF698" s="175"/>
      <c r="AG698" s="175"/>
      <c r="AH698" s="175"/>
    </row>
    <row r="699" spans="1:34" x14ac:dyDescent="0.3">
      <c r="A699" s="176" t="s">
        <v>27</v>
      </c>
      <c r="B699" s="171"/>
      <c r="C699" s="171"/>
      <c r="D699" s="171"/>
      <c r="E699" s="171"/>
      <c r="F699" s="177">
        <v>0.62596590909090888</v>
      </c>
      <c r="G699" s="177">
        <v>0.7976719696969693</v>
      </c>
      <c r="H699" s="177">
        <v>-2.0039742424242415</v>
      </c>
      <c r="I699" s="177">
        <v>-1.4637348484848482</v>
      </c>
      <c r="J699" s="177">
        <v>-1.8928045454545463</v>
      </c>
      <c r="K699" s="177">
        <v>4.1567909090909092</v>
      </c>
      <c r="L699" s="177">
        <v>29.430794696969695</v>
      </c>
      <c r="M699" s="177">
        <v>42.946440909090931</v>
      </c>
      <c r="N699" s="177">
        <v>64.915977272727261</v>
      </c>
      <c r="O699" s="177">
        <v>8.4009316666666667</v>
      </c>
      <c r="P699" s="177">
        <v>14.15745333333334</v>
      </c>
      <c r="Q699" s="177">
        <v>12.921662878787878</v>
      </c>
      <c r="R699" s="177">
        <v>13.643690625000003</v>
      </c>
      <c r="S699" s="171"/>
      <c r="T699" s="171"/>
      <c r="U699" s="177" t="e">
        <v>#DIV/0!</v>
      </c>
      <c r="V699" s="177" t="e">
        <v>#DIV/0!</v>
      </c>
      <c r="W699" s="177" t="e">
        <v>#DIV/0!</v>
      </c>
      <c r="X699" s="177" t="e">
        <v>#DIV/0!</v>
      </c>
      <c r="Y699" s="177" t="e">
        <v>#DIV/0!</v>
      </c>
      <c r="Z699" s="177" t="e">
        <v>#DIV/0!</v>
      </c>
      <c r="AA699" s="177" t="e">
        <v>#DIV/0!</v>
      </c>
      <c r="AB699" s="177" t="e">
        <v>#DIV/0!</v>
      </c>
      <c r="AC699" s="177" t="e">
        <v>#DIV/0!</v>
      </c>
      <c r="AD699" s="177" t="e">
        <v>#DIV/0!</v>
      </c>
      <c r="AE699" s="177" t="e">
        <v>#DIV/0!</v>
      </c>
      <c r="AF699" s="177" t="e">
        <v>#DIV/0!</v>
      </c>
      <c r="AG699" s="177" t="e">
        <v>#DIV/0!</v>
      </c>
      <c r="AH699" s="177" t="e">
        <v>#DIV/0!</v>
      </c>
    </row>
    <row r="700" spans="1:34" x14ac:dyDescent="0.3">
      <c r="A700" s="176" t="s">
        <v>408</v>
      </c>
      <c r="B700" s="171"/>
      <c r="C700" s="171"/>
      <c r="D700" s="171"/>
      <c r="E700" s="171"/>
      <c r="F700" s="177">
        <v>0.54354999999999998</v>
      </c>
      <c r="G700" s="177">
        <v>0.81005000000000005</v>
      </c>
      <c r="H700" s="177">
        <v>-1.9142000000000001</v>
      </c>
      <c r="I700" s="177">
        <v>-1.73675</v>
      </c>
      <c r="J700" s="177">
        <v>-2.0924499999999999</v>
      </c>
      <c r="K700" s="177">
        <v>3.2594000000000003</v>
      </c>
      <c r="L700" s="177">
        <v>28.634250000000002</v>
      </c>
      <c r="M700" s="177">
        <v>40.372199999999999</v>
      </c>
      <c r="N700" s="177">
        <v>63.015900000000002</v>
      </c>
      <c r="O700" s="177">
        <v>8.3683999999999994</v>
      </c>
      <c r="P700" s="177">
        <v>13.64395</v>
      </c>
      <c r="Q700" s="177">
        <v>13.567299999999999</v>
      </c>
      <c r="R700" s="177">
        <v>12.26155</v>
      </c>
      <c r="S700" s="171"/>
      <c r="T700" s="171"/>
      <c r="U700" s="177" t="e">
        <v>#NUM!</v>
      </c>
      <c r="V700" s="177" t="e">
        <v>#NUM!</v>
      </c>
      <c r="W700" s="177" t="e">
        <v>#NUM!</v>
      </c>
      <c r="X700" s="177" t="e">
        <v>#NUM!</v>
      </c>
      <c r="Y700" s="177" t="e">
        <v>#NUM!</v>
      </c>
      <c r="Z700" s="177" t="e">
        <v>#NUM!</v>
      </c>
      <c r="AA700" s="177" t="e">
        <v>#NUM!</v>
      </c>
      <c r="AB700" s="177" t="e">
        <v>#NUM!</v>
      </c>
      <c r="AC700" s="177" t="e">
        <v>#NUM!</v>
      </c>
      <c r="AD700" s="177" t="e">
        <v>#NUM!</v>
      </c>
      <c r="AE700" s="177" t="e">
        <v>#NUM!</v>
      </c>
      <c r="AF700" s="177" t="e">
        <v>#NUM!</v>
      </c>
      <c r="AG700" s="177" t="e">
        <v>#NUM!</v>
      </c>
      <c r="AH700" s="177" t="e">
        <v>#NUM!</v>
      </c>
    </row>
    <row r="701" spans="1:34" x14ac:dyDescent="0.3">
      <c r="A701" s="119"/>
      <c r="B701" s="119"/>
      <c r="C701" s="119"/>
      <c r="D701" s="121"/>
      <c r="E701" s="122"/>
      <c r="F701" s="122"/>
      <c r="G701" s="122"/>
      <c r="H701" s="122"/>
      <c r="I701" s="122"/>
      <c r="J701" s="122"/>
      <c r="K701" s="122"/>
      <c r="L701" s="122"/>
      <c r="M701" s="122"/>
      <c r="N701" s="122"/>
      <c r="O701" s="122"/>
      <c r="P701" s="122"/>
      <c r="Q701" s="122"/>
      <c r="R701" s="122"/>
      <c r="S701" s="119"/>
      <c r="T701" s="119"/>
      <c r="U701" s="119"/>
      <c r="V701" s="119"/>
      <c r="W701" s="119"/>
      <c r="X701" s="119"/>
      <c r="Y701" s="119"/>
      <c r="Z701" s="119"/>
      <c r="AA701" s="119"/>
      <c r="AB701" s="119"/>
      <c r="AC701" s="119"/>
      <c r="AD701" s="119"/>
      <c r="AE701" s="119"/>
      <c r="AF701" s="119"/>
      <c r="AG701" s="119"/>
      <c r="AH701" s="119"/>
    </row>
    <row r="702" spans="1:34" x14ac:dyDescent="0.3">
      <c r="A702" s="173" t="s">
        <v>780</v>
      </c>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row>
    <row r="703" spans="1:34" x14ac:dyDescent="0.3">
      <c r="A703" s="171" t="s">
        <v>781</v>
      </c>
      <c r="B703" s="171" t="s">
        <v>782</v>
      </c>
      <c r="C703" s="171">
        <v>132180</v>
      </c>
      <c r="D703" s="174">
        <v>44302</v>
      </c>
      <c r="E703" s="175">
        <v>29.115400000000001</v>
      </c>
      <c r="F703" s="175">
        <v>0.37019999999999997</v>
      </c>
      <c r="G703" s="175">
        <v>1.4038999999999999</v>
      </c>
      <c r="H703" s="175">
        <v>-1.3879999999999999</v>
      </c>
      <c r="I703" s="175">
        <v>-7.4499999999999997E-2</v>
      </c>
      <c r="J703" s="175">
        <v>-0.98660000000000003</v>
      </c>
      <c r="K703" s="175">
        <v>2.0697999999999999</v>
      </c>
      <c r="L703" s="175">
        <v>19.1511</v>
      </c>
      <c r="M703" s="175">
        <v>27.228200000000001</v>
      </c>
      <c r="N703" s="175">
        <v>40.7316</v>
      </c>
      <c r="O703" s="175">
        <v>9.5266999999999999</v>
      </c>
      <c r="P703" s="175">
        <v>11.9298</v>
      </c>
      <c r="Q703" s="175">
        <v>11.3443</v>
      </c>
      <c r="R703" s="175">
        <v>13.033200000000001</v>
      </c>
      <c r="S703" s="171"/>
      <c r="T703" s="174"/>
      <c r="U703" s="175"/>
      <c r="V703" s="175"/>
      <c r="W703" s="175"/>
      <c r="X703" s="175"/>
      <c r="Y703" s="175"/>
      <c r="Z703" s="175"/>
      <c r="AA703" s="175"/>
      <c r="AB703" s="175"/>
      <c r="AC703" s="175"/>
      <c r="AD703" s="175"/>
      <c r="AE703" s="175"/>
      <c r="AF703" s="175"/>
      <c r="AG703" s="175"/>
      <c r="AH703" s="175"/>
    </row>
    <row r="704" spans="1:34" x14ac:dyDescent="0.3">
      <c r="A704" s="171" t="s">
        <v>781</v>
      </c>
      <c r="B704" s="171" t="s">
        <v>783</v>
      </c>
      <c r="C704" s="171">
        <v>132186</v>
      </c>
      <c r="D704" s="174">
        <v>44302</v>
      </c>
      <c r="E704" s="175">
        <v>30.890499999999999</v>
      </c>
      <c r="F704" s="175">
        <v>0.373</v>
      </c>
      <c r="G704" s="175">
        <v>1.4157</v>
      </c>
      <c r="H704" s="175">
        <v>-1.3678999999999999</v>
      </c>
      <c r="I704" s="175">
        <v>-2.7799999999999998E-2</v>
      </c>
      <c r="J704" s="175">
        <v>-0.89129999999999998</v>
      </c>
      <c r="K704" s="175">
        <v>2.3317999999999999</v>
      </c>
      <c r="L704" s="175">
        <v>19.817900000000002</v>
      </c>
      <c r="M704" s="175">
        <v>28.287600000000001</v>
      </c>
      <c r="N704" s="175">
        <v>42.127200000000002</v>
      </c>
      <c r="O704" s="175">
        <v>10.473800000000001</v>
      </c>
      <c r="P704" s="175">
        <v>12.848800000000001</v>
      </c>
      <c r="Q704" s="175">
        <v>12.659800000000001</v>
      </c>
      <c r="R704" s="175">
        <v>14.0739</v>
      </c>
      <c r="S704" s="171"/>
      <c r="T704" s="174"/>
      <c r="U704" s="175"/>
      <c r="V704" s="175"/>
      <c r="W704" s="175"/>
      <c r="X704" s="175"/>
      <c r="Y704" s="175"/>
      <c r="Z704" s="175"/>
      <c r="AA704" s="175"/>
      <c r="AB704" s="175"/>
      <c r="AC704" s="175"/>
      <c r="AD704" s="175"/>
      <c r="AE704" s="175"/>
      <c r="AF704" s="175"/>
      <c r="AG704" s="175"/>
      <c r="AH704" s="175"/>
    </row>
    <row r="705" spans="1:34" x14ac:dyDescent="0.3">
      <c r="A705" s="171" t="s">
        <v>781</v>
      </c>
      <c r="B705" s="171" t="s">
        <v>784</v>
      </c>
      <c r="C705" s="171">
        <v>102107</v>
      </c>
      <c r="D705" s="174">
        <v>44302</v>
      </c>
      <c r="E705" s="175">
        <v>98.797799999999995</v>
      </c>
      <c r="F705" s="175">
        <v>0.2681</v>
      </c>
      <c r="G705" s="175">
        <v>1.8572</v>
      </c>
      <c r="H705" s="175">
        <v>-1.2093</v>
      </c>
      <c r="I705" s="175">
        <v>-0.7228</v>
      </c>
      <c r="J705" s="175">
        <v>-2.3793000000000002</v>
      </c>
      <c r="K705" s="175">
        <v>5.2751000000000001</v>
      </c>
      <c r="L705" s="175">
        <v>31.035</v>
      </c>
      <c r="M705" s="175">
        <v>39.402000000000001</v>
      </c>
      <c r="N705" s="175">
        <v>46.252899999999997</v>
      </c>
      <c r="O705" s="175">
        <v>6.7447999999999997</v>
      </c>
      <c r="P705" s="175">
        <v>9.6595999999999993</v>
      </c>
      <c r="Q705" s="175">
        <v>14.081300000000001</v>
      </c>
      <c r="R705" s="175">
        <v>8.1782000000000004</v>
      </c>
      <c r="S705" s="171"/>
      <c r="T705" s="174"/>
      <c r="U705" s="175"/>
      <c r="V705" s="175"/>
      <c r="W705" s="175"/>
      <c r="X705" s="175"/>
      <c r="Y705" s="175"/>
      <c r="Z705" s="175"/>
      <c r="AA705" s="175"/>
      <c r="AB705" s="175"/>
      <c r="AC705" s="175"/>
      <c r="AD705" s="175"/>
      <c r="AE705" s="175"/>
      <c r="AF705" s="175"/>
      <c r="AG705" s="175"/>
      <c r="AH705" s="175"/>
    </row>
    <row r="706" spans="1:34" x14ac:dyDescent="0.3">
      <c r="A706" s="171" t="s">
        <v>781</v>
      </c>
      <c r="B706" s="171" t="s">
        <v>785</v>
      </c>
      <c r="C706" s="171">
        <v>118512</v>
      </c>
      <c r="D706" s="174">
        <v>44302</v>
      </c>
      <c r="E706" s="175">
        <v>102.7927</v>
      </c>
      <c r="F706" s="175">
        <v>0.26919999999999999</v>
      </c>
      <c r="G706" s="175">
        <v>1.8616999999999999</v>
      </c>
      <c r="H706" s="175">
        <v>-1.2017</v>
      </c>
      <c r="I706" s="175">
        <v>-0.70540000000000003</v>
      </c>
      <c r="J706" s="175">
        <v>-2.3422000000000001</v>
      </c>
      <c r="K706" s="175">
        <v>5.4093</v>
      </c>
      <c r="L706" s="175">
        <v>31.418199999999999</v>
      </c>
      <c r="M706" s="175">
        <v>40.1096</v>
      </c>
      <c r="N706" s="175">
        <v>47.370899999999999</v>
      </c>
      <c r="O706" s="175">
        <v>7.3531000000000004</v>
      </c>
      <c r="P706" s="175">
        <v>10.213200000000001</v>
      </c>
      <c r="Q706" s="175">
        <v>11.399800000000001</v>
      </c>
      <c r="R706" s="175">
        <v>8.8727999999999998</v>
      </c>
      <c r="S706" s="171"/>
      <c r="T706" s="174"/>
      <c r="U706" s="175"/>
      <c r="V706" s="175"/>
      <c r="W706" s="175"/>
      <c r="X706" s="175"/>
      <c r="Y706" s="175"/>
      <c r="Z706" s="175"/>
      <c r="AA706" s="175"/>
      <c r="AB706" s="175"/>
      <c r="AC706" s="175"/>
      <c r="AD706" s="175"/>
      <c r="AE706" s="175"/>
      <c r="AF706" s="175"/>
      <c r="AG706" s="175"/>
      <c r="AH706" s="175"/>
    </row>
    <row r="707" spans="1:34" x14ac:dyDescent="0.3">
      <c r="A707" s="171" t="s">
        <v>781</v>
      </c>
      <c r="B707" s="171" t="s">
        <v>786</v>
      </c>
      <c r="C707" s="171">
        <v>102109</v>
      </c>
      <c r="D707" s="174">
        <v>44302</v>
      </c>
      <c r="E707" s="175">
        <v>66.44</v>
      </c>
      <c r="F707" s="175">
        <v>0.16869999999999999</v>
      </c>
      <c r="G707" s="175">
        <v>1.2353000000000001</v>
      </c>
      <c r="H707" s="175">
        <v>-0.25969999999999999</v>
      </c>
      <c r="I707" s="175">
        <v>0.1618</v>
      </c>
      <c r="J707" s="175">
        <v>-0.69059999999999999</v>
      </c>
      <c r="K707" s="175">
        <v>8.0097000000000005</v>
      </c>
      <c r="L707" s="175">
        <v>26.302399999999999</v>
      </c>
      <c r="M707" s="175">
        <v>32.285800000000002</v>
      </c>
      <c r="N707" s="175">
        <v>25.744700000000002</v>
      </c>
      <c r="O707" s="175">
        <v>4.7698999999999998</v>
      </c>
      <c r="P707" s="175">
        <v>7.7249999999999996</v>
      </c>
      <c r="Q707" s="175">
        <v>11.507300000000001</v>
      </c>
      <c r="R707" s="175">
        <v>4.6820000000000004</v>
      </c>
      <c r="S707" s="171"/>
      <c r="T707" s="174"/>
      <c r="U707" s="175"/>
      <c r="V707" s="175"/>
      <c r="W707" s="175"/>
      <c r="X707" s="175"/>
      <c r="Y707" s="175"/>
      <c r="Z707" s="175"/>
      <c r="AA707" s="175"/>
      <c r="AB707" s="175"/>
      <c r="AC707" s="175"/>
      <c r="AD707" s="175"/>
      <c r="AE707" s="175"/>
      <c r="AF707" s="175"/>
      <c r="AG707" s="175"/>
      <c r="AH707" s="175"/>
    </row>
    <row r="708" spans="1:34" x14ac:dyDescent="0.3">
      <c r="A708" s="171" t="s">
        <v>781</v>
      </c>
      <c r="B708" s="171" t="s">
        <v>787</v>
      </c>
      <c r="C708" s="171">
        <v>118514</v>
      </c>
      <c r="D708" s="174">
        <v>44302</v>
      </c>
      <c r="E708" s="175">
        <v>69.739500000000007</v>
      </c>
      <c r="F708" s="175">
        <v>0.1699</v>
      </c>
      <c r="G708" s="175">
        <v>1.2405999999999999</v>
      </c>
      <c r="H708" s="175">
        <v>-0.25059999999999999</v>
      </c>
      <c r="I708" s="175">
        <v>0.1827</v>
      </c>
      <c r="J708" s="175">
        <v>-0.64810000000000001</v>
      </c>
      <c r="K708" s="175">
        <v>8.1555</v>
      </c>
      <c r="L708" s="175">
        <v>26.667999999999999</v>
      </c>
      <c r="M708" s="175">
        <v>32.918900000000001</v>
      </c>
      <c r="N708" s="175">
        <v>26.619299999999999</v>
      </c>
      <c r="O708" s="175">
        <v>5.4226000000000001</v>
      </c>
      <c r="P708" s="175">
        <v>8.407</v>
      </c>
      <c r="Q708" s="175">
        <v>9.7449999999999992</v>
      </c>
      <c r="R708" s="175">
        <v>5.3258999999999999</v>
      </c>
      <c r="S708" s="171"/>
      <c r="T708" s="174"/>
      <c r="U708" s="175"/>
      <c r="V708" s="175"/>
      <c r="W708" s="175"/>
      <c r="X708" s="175"/>
      <c r="Y708" s="175"/>
      <c r="Z708" s="175"/>
      <c r="AA708" s="175"/>
      <c r="AB708" s="175"/>
      <c r="AC708" s="175"/>
      <c r="AD708" s="175"/>
      <c r="AE708" s="175"/>
      <c r="AF708" s="175"/>
      <c r="AG708" s="175"/>
      <c r="AH708" s="175"/>
    </row>
    <row r="709" spans="1:34" x14ac:dyDescent="0.3">
      <c r="A709" s="171" t="s">
        <v>781</v>
      </c>
      <c r="B709" s="171" t="s">
        <v>788</v>
      </c>
      <c r="C709" s="171">
        <v>129065</v>
      </c>
      <c r="D709" s="174">
        <v>44302</v>
      </c>
      <c r="E709" s="175">
        <v>22.527699999999999</v>
      </c>
      <c r="F709" s="175">
        <v>0.25140000000000001</v>
      </c>
      <c r="G709" s="175">
        <v>1.5640000000000001</v>
      </c>
      <c r="H709" s="175">
        <v>-1.8418000000000001</v>
      </c>
      <c r="I709" s="175">
        <v>-1.0471999999999999</v>
      </c>
      <c r="J709" s="175">
        <v>-2.2172000000000001</v>
      </c>
      <c r="K709" s="175">
        <v>1.6578999999999999</v>
      </c>
      <c r="L709" s="175">
        <v>21.4831</v>
      </c>
      <c r="M709" s="175">
        <v>32.040500000000002</v>
      </c>
      <c r="N709" s="175">
        <v>51.336799999999997</v>
      </c>
      <c r="O709" s="175">
        <v>7.8860999999999999</v>
      </c>
      <c r="P709" s="175">
        <v>12.030900000000001</v>
      </c>
      <c r="Q709" s="175">
        <v>12.3637</v>
      </c>
      <c r="R709" s="175">
        <v>11.879899999999999</v>
      </c>
      <c r="S709" s="171" t="s">
        <v>2023</v>
      </c>
      <c r="T709" s="174">
        <v>44302</v>
      </c>
      <c r="U709" s="175">
        <v>3847.7537000000002</v>
      </c>
      <c r="V709" s="175">
        <v>-13.5212</v>
      </c>
      <c r="W709" s="175">
        <v>-37.631100000000004</v>
      </c>
      <c r="X709" s="175">
        <v>-14.154400000000001</v>
      </c>
      <c r="Y709" s="175">
        <v>5.57</v>
      </c>
      <c r="Z709" s="175">
        <v>17.7211</v>
      </c>
      <c r="AA709" s="175">
        <v>-0.12280000000000001</v>
      </c>
      <c r="AB709" s="175">
        <v>2.6629999999999998</v>
      </c>
      <c r="AC709" s="175">
        <v>3.2505000000000002</v>
      </c>
      <c r="AD709" s="175">
        <v>8.9678000000000004</v>
      </c>
      <c r="AE709" s="175">
        <v>9.0890000000000004</v>
      </c>
      <c r="AF709" s="175">
        <v>8.4783000000000008</v>
      </c>
      <c r="AG709" s="175"/>
      <c r="AH709" s="175">
        <v>10.385400000000001</v>
      </c>
    </row>
    <row r="710" spans="1:34" x14ac:dyDescent="0.3">
      <c r="A710" s="171" t="s">
        <v>781</v>
      </c>
      <c r="B710" s="171" t="s">
        <v>789</v>
      </c>
      <c r="C710" s="171">
        <v>129200</v>
      </c>
      <c r="D710" s="174">
        <v>44302</v>
      </c>
      <c r="E710" s="175">
        <v>22.992599999999999</v>
      </c>
      <c r="F710" s="175">
        <v>0.252</v>
      </c>
      <c r="G710" s="175">
        <v>1.5677000000000001</v>
      </c>
      <c r="H710" s="175">
        <v>-1.8353999999999999</v>
      </c>
      <c r="I710" s="175">
        <v>-1.0322</v>
      </c>
      <c r="J710" s="175">
        <v>-2.1882999999999999</v>
      </c>
      <c r="K710" s="175">
        <v>1.7465999999999999</v>
      </c>
      <c r="L710" s="175">
        <v>21.694500000000001</v>
      </c>
      <c r="M710" s="175">
        <v>32.390900000000002</v>
      </c>
      <c r="N710" s="175">
        <v>51.875599999999999</v>
      </c>
      <c r="O710" s="175">
        <v>8.2357999999999993</v>
      </c>
      <c r="P710" s="175">
        <v>12.370100000000001</v>
      </c>
      <c r="Q710" s="175">
        <v>12.6936</v>
      </c>
      <c r="R710" s="175">
        <v>12.275</v>
      </c>
      <c r="S710" s="171" t="s">
        <v>2023</v>
      </c>
      <c r="T710" s="174">
        <v>44302</v>
      </c>
      <c r="U710" s="175">
        <v>3847.7537000000002</v>
      </c>
      <c r="V710" s="175">
        <v>-13.5212</v>
      </c>
      <c r="W710" s="175">
        <v>-37.631100000000004</v>
      </c>
      <c r="X710" s="175">
        <v>-14.154400000000001</v>
      </c>
      <c r="Y710" s="175">
        <v>5.57</v>
      </c>
      <c r="Z710" s="175">
        <v>17.7211</v>
      </c>
      <c r="AA710" s="175">
        <v>-0.12280000000000001</v>
      </c>
      <c r="AB710" s="175">
        <v>2.6629999999999998</v>
      </c>
      <c r="AC710" s="175">
        <v>3.2505000000000002</v>
      </c>
      <c r="AD710" s="175">
        <v>8.9678000000000004</v>
      </c>
      <c r="AE710" s="175">
        <v>9.0890000000000004</v>
      </c>
      <c r="AF710" s="175">
        <v>8.4783000000000008</v>
      </c>
      <c r="AG710" s="175"/>
      <c r="AH710" s="175">
        <v>10.385400000000001</v>
      </c>
    </row>
    <row r="711" spans="1:34" x14ac:dyDescent="0.3">
      <c r="A711" s="171" t="s">
        <v>781</v>
      </c>
      <c r="B711" s="171" t="s">
        <v>790</v>
      </c>
      <c r="C711" s="171">
        <v>129191</v>
      </c>
      <c r="D711" s="174">
        <v>44302</v>
      </c>
      <c r="E711" s="175">
        <v>21.135000000000002</v>
      </c>
      <c r="F711" s="175">
        <v>0.1953</v>
      </c>
      <c r="G711" s="175">
        <v>1.2281</v>
      </c>
      <c r="H711" s="175">
        <v>-1.5456000000000001</v>
      </c>
      <c r="I711" s="175">
        <v>-0.82489999999999997</v>
      </c>
      <c r="J711" s="175">
        <v>-1.6268</v>
      </c>
      <c r="K711" s="175">
        <v>1.2988999999999999</v>
      </c>
      <c r="L711" s="175">
        <v>17.371700000000001</v>
      </c>
      <c r="M711" s="175">
        <v>25.678599999999999</v>
      </c>
      <c r="N711" s="175">
        <v>41.076799999999999</v>
      </c>
      <c r="O711" s="175">
        <v>7.6837</v>
      </c>
      <c r="P711" s="175">
        <v>10.9999</v>
      </c>
      <c r="Q711" s="175">
        <v>11.3392</v>
      </c>
      <c r="R711" s="175">
        <v>10.936199999999999</v>
      </c>
      <c r="S711" s="171"/>
      <c r="T711" s="174"/>
      <c r="U711" s="175"/>
      <c r="V711" s="175"/>
      <c r="W711" s="175"/>
      <c r="X711" s="175"/>
      <c r="Y711" s="175"/>
      <c r="Z711" s="175"/>
      <c r="AA711" s="175"/>
      <c r="AB711" s="175"/>
      <c r="AC711" s="175"/>
      <c r="AD711" s="175"/>
      <c r="AE711" s="175"/>
      <c r="AF711" s="175"/>
      <c r="AG711" s="175"/>
      <c r="AH711" s="175"/>
    </row>
    <row r="712" spans="1:34" x14ac:dyDescent="0.3">
      <c r="A712" s="171" t="s">
        <v>781</v>
      </c>
      <c r="B712" s="171" t="s">
        <v>791</v>
      </c>
      <c r="C712" s="171">
        <v>129193</v>
      </c>
      <c r="D712" s="174">
        <v>44302</v>
      </c>
      <c r="E712" s="175">
        <v>21.6601</v>
      </c>
      <c r="F712" s="175">
        <v>0.1971</v>
      </c>
      <c r="G712" s="175">
        <v>1.2347999999999999</v>
      </c>
      <c r="H712" s="175">
        <v>-1.5347</v>
      </c>
      <c r="I712" s="175">
        <v>-0.79920000000000002</v>
      </c>
      <c r="J712" s="175">
        <v>-1.5777000000000001</v>
      </c>
      <c r="K712" s="175">
        <v>1.4477</v>
      </c>
      <c r="L712" s="175">
        <v>17.717300000000002</v>
      </c>
      <c r="M712" s="175">
        <v>26.2361</v>
      </c>
      <c r="N712" s="175">
        <v>41.911499999999997</v>
      </c>
      <c r="O712" s="175">
        <v>8.2096999999999998</v>
      </c>
      <c r="P712" s="175">
        <v>11.4361</v>
      </c>
      <c r="Q712" s="175">
        <v>11.732100000000001</v>
      </c>
      <c r="R712" s="175">
        <v>11.6066</v>
      </c>
      <c r="S712" s="171"/>
      <c r="T712" s="174"/>
      <c r="U712" s="175"/>
      <c r="V712" s="175"/>
      <c r="W712" s="175"/>
      <c r="X712" s="175"/>
      <c r="Y712" s="175"/>
      <c r="Z712" s="175"/>
      <c r="AA712" s="175"/>
      <c r="AB712" s="175"/>
      <c r="AC712" s="175"/>
      <c r="AD712" s="175"/>
      <c r="AE712" s="175"/>
      <c r="AF712" s="175"/>
      <c r="AG712" s="175"/>
      <c r="AH712" s="175"/>
    </row>
    <row r="713" spans="1:34" x14ac:dyDescent="0.3">
      <c r="A713" s="171" t="s">
        <v>781</v>
      </c>
      <c r="B713" s="171" t="s">
        <v>792</v>
      </c>
      <c r="C713" s="171">
        <v>143904</v>
      </c>
      <c r="D713" s="174">
        <v>44302</v>
      </c>
      <c r="E713" s="175">
        <v>10.3508</v>
      </c>
      <c r="F713" s="175">
        <v>0.315</v>
      </c>
      <c r="G713" s="175">
        <v>3.6105999999999998</v>
      </c>
      <c r="H713" s="175">
        <v>-1.3129</v>
      </c>
      <c r="I713" s="175">
        <v>-3.1078000000000001</v>
      </c>
      <c r="J713" s="175">
        <v>-6.9156000000000004</v>
      </c>
      <c r="K713" s="175">
        <v>3.1069</v>
      </c>
      <c r="L713" s="175">
        <v>45.278500000000001</v>
      </c>
      <c r="M713" s="175">
        <v>38.261400000000002</v>
      </c>
      <c r="N713" s="175">
        <v>41.543599999999998</v>
      </c>
      <c r="O713" s="175"/>
      <c r="P713" s="175"/>
      <c r="Q713" s="175">
        <v>1.2390000000000001</v>
      </c>
      <c r="R713" s="175">
        <v>-3.9864000000000002</v>
      </c>
      <c r="S713" s="171"/>
      <c r="T713" s="174"/>
      <c r="U713" s="175"/>
      <c r="V713" s="175"/>
      <c r="W713" s="175"/>
      <c r="X713" s="175"/>
      <c r="Y713" s="175"/>
      <c r="Z713" s="175"/>
      <c r="AA713" s="175"/>
      <c r="AB713" s="175"/>
      <c r="AC713" s="175"/>
      <c r="AD713" s="175"/>
      <c r="AE713" s="175"/>
      <c r="AF713" s="175"/>
      <c r="AG713" s="175"/>
      <c r="AH713" s="175"/>
    </row>
    <row r="714" spans="1:34" x14ac:dyDescent="0.3">
      <c r="A714" s="171" t="s">
        <v>781</v>
      </c>
      <c r="B714" s="171" t="s">
        <v>793</v>
      </c>
      <c r="C714" s="171">
        <v>143903</v>
      </c>
      <c r="D714" s="174">
        <v>44302</v>
      </c>
      <c r="E714" s="175">
        <v>10.3507</v>
      </c>
      <c r="F714" s="175">
        <v>0.315</v>
      </c>
      <c r="G714" s="175">
        <v>3.6095999999999999</v>
      </c>
      <c r="H714" s="175">
        <v>-1.3138000000000001</v>
      </c>
      <c r="I714" s="175">
        <v>-3.1078000000000001</v>
      </c>
      <c r="J714" s="175">
        <v>-6.9157000000000002</v>
      </c>
      <c r="K714" s="175">
        <v>3.1069</v>
      </c>
      <c r="L714" s="175">
        <v>45.277099999999997</v>
      </c>
      <c r="M714" s="175">
        <v>38.26</v>
      </c>
      <c r="N714" s="175">
        <v>41.542200000000001</v>
      </c>
      <c r="O714" s="175"/>
      <c r="P714" s="175"/>
      <c r="Q714" s="175">
        <v>1.2385999999999999</v>
      </c>
      <c r="R714" s="175">
        <v>-3.9868000000000001</v>
      </c>
      <c r="S714" s="171"/>
      <c r="T714" s="174"/>
      <c r="U714" s="175"/>
      <c r="V714" s="175"/>
      <c r="W714" s="175"/>
      <c r="X714" s="175"/>
      <c r="Y714" s="175"/>
      <c r="Z714" s="175"/>
      <c r="AA714" s="175"/>
      <c r="AB714" s="175"/>
      <c r="AC714" s="175"/>
      <c r="AD714" s="175"/>
      <c r="AE714" s="175"/>
      <c r="AF714" s="175"/>
      <c r="AG714" s="175"/>
      <c r="AH714" s="175"/>
    </row>
    <row r="715" spans="1:34" x14ac:dyDescent="0.3">
      <c r="A715" s="171" t="s">
        <v>781</v>
      </c>
      <c r="B715" s="171" t="s">
        <v>794</v>
      </c>
      <c r="C715" s="171">
        <v>148033</v>
      </c>
      <c r="D715" s="174">
        <v>44302</v>
      </c>
      <c r="E715" s="175">
        <v>13.0685</v>
      </c>
      <c r="F715" s="175">
        <v>0.96809999999999996</v>
      </c>
      <c r="G715" s="175">
        <v>3.0158999999999998</v>
      </c>
      <c r="H715" s="175">
        <v>-1.3631</v>
      </c>
      <c r="I715" s="175">
        <v>0.3448</v>
      </c>
      <c r="J715" s="175">
        <v>-2.5327999999999999</v>
      </c>
      <c r="K715" s="175">
        <v>6.2790999999999997</v>
      </c>
      <c r="L715" s="175">
        <v>36.218200000000003</v>
      </c>
      <c r="M715" s="175">
        <v>45.9026</v>
      </c>
      <c r="N715" s="175">
        <v>63.125799999999998</v>
      </c>
      <c r="O715" s="175"/>
      <c r="P715" s="175"/>
      <c r="Q715" s="175">
        <v>26.466899999999999</v>
      </c>
      <c r="R715" s="175"/>
      <c r="S715" s="171"/>
      <c r="T715" s="174"/>
      <c r="U715" s="175"/>
      <c r="V715" s="175"/>
      <c r="W715" s="175"/>
      <c r="X715" s="175"/>
      <c r="Y715" s="175"/>
      <c r="Z715" s="175"/>
      <c r="AA715" s="175"/>
      <c r="AB715" s="175"/>
      <c r="AC715" s="175"/>
      <c r="AD715" s="175"/>
      <c r="AE715" s="175"/>
      <c r="AF715" s="175"/>
      <c r="AG715" s="175"/>
      <c r="AH715" s="175"/>
    </row>
    <row r="716" spans="1:34" x14ac:dyDescent="0.3">
      <c r="A716" s="171" t="s">
        <v>781</v>
      </c>
      <c r="B716" s="171" t="s">
        <v>795</v>
      </c>
      <c r="C716" s="171">
        <v>148035</v>
      </c>
      <c r="D716" s="174">
        <v>44302</v>
      </c>
      <c r="E716" s="175">
        <v>13.2026</v>
      </c>
      <c r="F716" s="175">
        <v>0.97199999999999998</v>
      </c>
      <c r="G716" s="175">
        <v>3.0286</v>
      </c>
      <c r="H716" s="175">
        <v>-1.3435999999999999</v>
      </c>
      <c r="I716" s="175">
        <v>0.38629999999999998</v>
      </c>
      <c r="J716" s="175">
        <v>-2.4529999999999998</v>
      </c>
      <c r="K716" s="175">
        <v>6.5353000000000003</v>
      </c>
      <c r="L716" s="175">
        <v>36.866999999999997</v>
      </c>
      <c r="M716" s="175">
        <v>46.948599999999999</v>
      </c>
      <c r="N716" s="175">
        <v>64.651700000000005</v>
      </c>
      <c r="O716" s="175"/>
      <c r="P716" s="175"/>
      <c r="Q716" s="175">
        <v>27.604800000000001</v>
      </c>
      <c r="R716" s="175"/>
      <c r="S716" s="171"/>
      <c r="T716" s="174"/>
      <c r="U716" s="175"/>
      <c r="V716" s="175"/>
      <c r="W716" s="175"/>
      <c r="X716" s="175"/>
      <c r="Y716" s="175"/>
      <c r="Z716" s="175"/>
      <c r="AA716" s="175"/>
      <c r="AB716" s="175"/>
      <c r="AC716" s="175"/>
      <c r="AD716" s="175"/>
      <c r="AE716" s="175"/>
      <c r="AF716" s="175"/>
      <c r="AG716" s="175"/>
      <c r="AH716" s="175"/>
    </row>
    <row r="717" spans="1:34" x14ac:dyDescent="0.3">
      <c r="A717" s="171" t="s">
        <v>781</v>
      </c>
      <c r="B717" s="171" t="s">
        <v>796</v>
      </c>
      <c r="C717" s="171">
        <v>102133</v>
      </c>
      <c r="D717" s="174">
        <v>44302</v>
      </c>
      <c r="E717" s="175">
        <v>82.09</v>
      </c>
      <c r="F717" s="175">
        <v>0.56479999999999997</v>
      </c>
      <c r="G717" s="175">
        <v>1.0333000000000001</v>
      </c>
      <c r="H717" s="175">
        <v>-1.5798000000000001</v>
      </c>
      <c r="I717" s="175">
        <v>-1.1979</v>
      </c>
      <c r="J717" s="175">
        <v>-1.7985</v>
      </c>
      <c r="K717" s="175">
        <v>3.7004000000000001</v>
      </c>
      <c r="L717" s="175">
        <v>29.981400000000001</v>
      </c>
      <c r="M717" s="175">
        <v>42.539900000000003</v>
      </c>
      <c r="N717" s="175">
        <v>61.993699999999997</v>
      </c>
      <c r="O717" s="175">
        <v>9.4686000000000003</v>
      </c>
      <c r="P717" s="175">
        <v>11.643599999999999</v>
      </c>
      <c r="Q717" s="175">
        <v>12.908899999999999</v>
      </c>
      <c r="R717" s="175">
        <v>10.1777</v>
      </c>
      <c r="S717" s="171"/>
      <c r="T717" s="174"/>
      <c r="U717" s="175"/>
      <c r="V717" s="175"/>
      <c r="W717" s="175"/>
      <c r="X717" s="175"/>
      <c r="Y717" s="175"/>
      <c r="Z717" s="175"/>
      <c r="AA717" s="175"/>
      <c r="AB717" s="175"/>
      <c r="AC717" s="175"/>
      <c r="AD717" s="175"/>
      <c r="AE717" s="175"/>
      <c r="AF717" s="175"/>
      <c r="AG717" s="175"/>
      <c r="AH717" s="175"/>
    </row>
    <row r="718" spans="1:34" x14ac:dyDescent="0.3">
      <c r="A718" s="171" t="s">
        <v>781</v>
      </c>
      <c r="B718" s="171" t="s">
        <v>797</v>
      </c>
      <c r="C718" s="171">
        <v>120242</v>
      </c>
      <c r="D718" s="174">
        <v>44302</v>
      </c>
      <c r="E718" s="175">
        <v>84.912400000000005</v>
      </c>
      <c r="F718" s="175">
        <v>0.56559999999999999</v>
      </c>
      <c r="G718" s="175">
        <v>1.0364</v>
      </c>
      <c r="H718" s="175">
        <v>-1.5730999999999999</v>
      </c>
      <c r="I718" s="175">
        <v>-1.1826000000000001</v>
      </c>
      <c r="J718" s="175">
        <v>-1.7655000000000001</v>
      </c>
      <c r="K718" s="175">
        <v>3.8056999999999999</v>
      </c>
      <c r="L718" s="175">
        <v>30.2593</v>
      </c>
      <c r="M718" s="175">
        <v>42.9634</v>
      </c>
      <c r="N718" s="175">
        <v>62.598599999999998</v>
      </c>
      <c r="O718" s="175">
        <v>9.8659999999999997</v>
      </c>
      <c r="P718" s="175">
        <v>12.0433</v>
      </c>
      <c r="Q718" s="175">
        <v>10.9895</v>
      </c>
      <c r="R718" s="175">
        <v>10.590999999999999</v>
      </c>
      <c r="S718" s="171"/>
      <c r="T718" s="174"/>
      <c r="U718" s="175"/>
      <c r="V718" s="175"/>
      <c r="W718" s="175"/>
      <c r="X718" s="175"/>
      <c r="Y718" s="175"/>
      <c r="Z718" s="175"/>
      <c r="AA718" s="175"/>
      <c r="AB718" s="175"/>
      <c r="AC718" s="175"/>
      <c r="AD718" s="175"/>
      <c r="AE718" s="175"/>
      <c r="AF718" s="175"/>
      <c r="AG718" s="175"/>
      <c r="AH718" s="175"/>
    </row>
    <row r="719" spans="1:34" x14ac:dyDescent="0.3">
      <c r="A719" s="171" t="s">
        <v>781</v>
      </c>
      <c r="B719" s="171" t="s">
        <v>798</v>
      </c>
      <c r="C719" s="171">
        <v>102135</v>
      </c>
      <c r="D719" s="174">
        <v>44302</v>
      </c>
      <c r="E719" s="175">
        <v>101.48</v>
      </c>
      <c r="F719" s="175">
        <v>0.49440000000000001</v>
      </c>
      <c r="G719" s="175">
        <v>1.1243000000000001</v>
      </c>
      <c r="H719" s="175">
        <v>-1.4461999999999999</v>
      </c>
      <c r="I719" s="175">
        <v>-1.8353999999999999</v>
      </c>
      <c r="J719" s="175">
        <v>-2.6183999999999998</v>
      </c>
      <c r="K719" s="175">
        <v>6.2165999999999997</v>
      </c>
      <c r="L719" s="175">
        <v>43.520800000000001</v>
      </c>
      <c r="M719" s="175">
        <v>48.552799999999998</v>
      </c>
      <c r="N719" s="175">
        <v>68.406099999999995</v>
      </c>
      <c r="O719" s="175">
        <v>12.764099999999999</v>
      </c>
      <c r="P719" s="175">
        <v>13.7049</v>
      </c>
      <c r="Q719" s="175">
        <v>14.2981</v>
      </c>
      <c r="R719" s="175">
        <v>17.687899999999999</v>
      </c>
      <c r="S719" s="171"/>
      <c r="T719" s="174"/>
      <c r="U719" s="175"/>
      <c r="V719" s="175"/>
      <c r="W719" s="175"/>
      <c r="X719" s="175"/>
      <c r="Y719" s="175"/>
      <c r="Z719" s="175"/>
      <c r="AA719" s="175"/>
      <c r="AB719" s="175"/>
      <c r="AC719" s="175"/>
      <c r="AD719" s="175"/>
      <c r="AE719" s="175"/>
      <c r="AF719" s="175"/>
      <c r="AG719" s="175"/>
      <c r="AH719" s="175"/>
    </row>
    <row r="720" spans="1:34" x14ac:dyDescent="0.3">
      <c r="A720" s="171" t="s">
        <v>781</v>
      </c>
      <c r="B720" s="171" t="s">
        <v>799</v>
      </c>
      <c r="C720" s="171">
        <v>120700</v>
      </c>
      <c r="D720" s="174">
        <v>44302</v>
      </c>
      <c r="E720" s="175">
        <v>103.2311</v>
      </c>
      <c r="F720" s="175">
        <v>0.49519999999999997</v>
      </c>
      <c r="G720" s="175">
        <v>1.1269</v>
      </c>
      <c r="H720" s="175">
        <v>-1.4411</v>
      </c>
      <c r="I720" s="175">
        <v>-1.8266</v>
      </c>
      <c r="J720" s="175">
        <v>-2.5912999999999999</v>
      </c>
      <c r="K720" s="175">
        <v>6.3114999999999997</v>
      </c>
      <c r="L720" s="175">
        <v>43.748100000000001</v>
      </c>
      <c r="M720" s="175">
        <v>48.8917</v>
      </c>
      <c r="N720" s="175">
        <v>67.892600000000002</v>
      </c>
      <c r="O720" s="175">
        <v>13.0855</v>
      </c>
      <c r="P720" s="175">
        <v>13.9984</v>
      </c>
      <c r="Q720" s="175">
        <v>13.9122</v>
      </c>
      <c r="R720" s="175">
        <v>17.971399999999999</v>
      </c>
      <c r="S720" s="171"/>
      <c r="T720" s="174"/>
      <c r="U720" s="175"/>
      <c r="V720" s="175"/>
      <c r="W720" s="175"/>
      <c r="X720" s="175"/>
      <c r="Y720" s="175"/>
      <c r="Z720" s="175"/>
      <c r="AA720" s="175"/>
      <c r="AB720" s="175"/>
      <c r="AC720" s="175"/>
      <c r="AD720" s="175"/>
      <c r="AE720" s="175"/>
      <c r="AF720" s="175"/>
      <c r="AG720" s="175"/>
      <c r="AH720" s="175"/>
    </row>
    <row r="721" spans="1:34" x14ac:dyDescent="0.3">
      <c r="A721" s="171" t="s">
        <v>781</v>
      </c>
      <c r="B721" s="171" t="s">
        <v>800</v>
      </c>
      <c r="C721" s="171">
        <v>118485</v>
      </c>
      <c r="D721" s="174">
        <v>44302</v>
      </c>
      <c r="E721" s="175">
        <v>28.349499999999999</v>
      </c>
      <c r="F721" s="175">
        <v>0.27229999999999999</v>
      </c>
      <c r="G721" s="175">
        <v>1.5543</v>
      </c>
      <c r="H721" s="175">
        <v>-1.2312000000000001</v>
      </c>
      <c r="I721" s="175">
        <v>-0.24</v>
      </c>
      <c r="J721" s="175">
        <v>-1.3886000000000001</v>
      </c>
      <c r="K721" s="175">
        <v>0.52190000000000003</v>
      </c>
      <c r="L721" s="175">
        <v>14.946999999999999</v>
      </c>
      <c r="M721" s="175">
        <v>25.443000000000001</v>
      </c>
      <c r="N721" s="175">
        <v>41.484999999999999</v>
      </c>
      <c r="O721" s="175">
        <v>6.4305000000000003</v>
      </c>
      <c r="P721" s="175">
        <v>9.3582000000000001</v>
      </c>
      <c r="Q721" s="175">
        <v>9.5927000000000007</v>
      </c>
      <c r="R721" s="175">
        <v>8.8170000000000002</v>
      </c>
      <c r="S721" s="171"/>
      <c r="T721" s="174"/>
      <c r="U721" s="175"/>
      <c r="V721" s="175"/>
      <c r="W721" s="175"/>
      <c r="X721" s="175"/>
      <c r="Y721" s="175"/>
      <c r="Z721" s="175"/>
      <c r="AA721" s="175"/>
      <c r="AB721" s="175"/>
      <c r="AC721" s="175"/>
      <c r="AD721" s="175"/>
      <c r="AE721" s="175"/>
      <c r="AF721" s="175"/>
      <c r="AG721" s="175"/>
      <c r="AH721" s="175"/>
    </row>
    <row r="722" spans="1:34" x14ac:dyDescent="0.3">
      <c r="A722" s="171" t="s">
        <v>781</v>
      </c>
      <c r="B722" s="171" t="s">
        <v>801</v>
      </c>
      <c r="C722" s="171">
        <v>112332</v>
      </c>
      <c r="D722" s="174">
        <v>44302</v>
      </c>
      <c r="E722" s="175">
        <v>27.056999999999999</v>
      </c>
      <c r="F722" s="175">
        <v>0.26979999999999998</v>
      </c>
      <c r="G722" s="175">
        <v>1.5455000000000001</v>
      </c>
      <c r="H722" s="175">
        <v>-1.2464</v>
      </c>
      <c r="I722" s="175">
        <v>-0.27679999999999999</v>
      </c>
      <c r="J722" s="175">
        <v>-1.4572000000000001</v>
      </c>
      <c r="K722" s="175">
        <v>0.30249999999999999</v>
      </c>
      <c r="L722" s="175">
        <v>14.433999999999999</v>
      </c>
      <c r="M722" s="175">
        <v>24.642399999999999</v>
      </c>
      <c r="N722" s="175">
        <v>40.305100000000003</v>
      </c>
      <c r="O722" s="175">
        <v>5.5149999999999997</v>
      </c>
      <c r="P722" s="175">
        <v>8.5586000000000002</v>
      </c>
      <c r="Q722" s="175">
        <v>9.3082999999999991</v>
      </c>
      <c r="R722" s="175">
        <v>7.8775000000000004</v>
      </c>
      <c r="S722" s="171"/>
      <c r="T722" s="174"/>
      <c r="U722" s="175"/>
      <c r="V722" s="175"/>
      <c r="W722" s="175"/>
      <c r="X722" s="175"/>
      <c r="Y722" s="175"/>
      <c r="Z722" s="175"/>
      <c r="AA722" s="175"/>
      <c r="AB722" s="175"/>
      <c r="AC722" s="175"/>
      <c r="AD722" s="175"/>
      <c r="AE722" s="175"/>
      <c r="AF722" s="175"/>
      <c r="AG722" s="175"/>
      <c r="AH722" s="175"/>
    </row>
    <row r="723" spans="1:34" x14ac:dyDescent="0.3">
      <c r="A723" s="171" t="s">
        <v>781</v>
      </c>
      <c r="B723" s="171" t="s">
        <v>802</v>
      </c>
      <c r="C723" s="171">
        <v>146513</v>
      </c>
      <c r="D723" s="174">
        <v>44302</v>
      </c>
      <c r="E723" s="175">
        <v>12.744899999999999</v>
      </c>
      <c r="F723" s="175">
        <v>1.3816999999999999</v>
      </c>
      <c r="G723" s="175">
        <v>1.7533000000000001</v>
      </c>
      <c r="H723" s="175">
        <v>-1.8460000000000001</v>
      </c>
      <c r="I723" s="175">
        <v>-4.0800000000000003E-2</v>
      </c>
      <c r="J723" s="175">
        <v>0.13669999999999999</v>
      </c>
      <c r="K723" s="175">
        <v>2.5028999999999999</v>
      </c>
      <c r="L723" s="175">
        <v>27.494900000000001</v>
      </c>
      <c r="M723" s="175">
        <v>34.124400000000001</v>
      </c>
      <c r="N723" s="175">
        <v>49.169600000000003</v>
      </c>
      <c r="O723" s="175"/>
      <c r="P723" s="175"/>
      <c r="Q723" s="175">
        <v>12.1843</v>
      </c>
      <c r="R723" s="175">
        <v>10.724399999999999</v>
      </c>
      <c r="S723" s="171"/>
      <c r="T723" s="174"/>
      <c r="U723" s="175"/>
      <c r="V723" s="175"/>
      <c r="W723" s="175"/>
      <c r="X723" s="175"/>
      <c r="Y723" s="175"/>
      <c r="Z723" s="175"/>
      <c r="AA723" s="175"/>
      <c r="AB723" s="175"/>
      <c r="AC723" s="175"/>
      <c r="AD723" s="175"/>
      <c r="AE723" s="175"/>
      <c r="AF723" s="175"/>
      <c r="AG723" s="175"/>
      <c r="AH723" s="175"/>
    </row>
    <row r="724" spans="1:34" x14ac:dyDescent="0.3">
      <c r="A724" s="171" t="s">
        <v>781</v>
      </c>
      <c r="B724" s="171" t="s">
        <v>803</v>
      </c>
      <c r="C724" s="171">
        <v>146514</v>
      </c>
      <c r="D724" s="174">
        <v>44302</v>
      </c>
      <c r="E724" s="175">
        <v>12.672599999999999</v>
      </c>
      <c r="F724" s="175">
        <v>1.3808</v>
      </c>
      <c r="G724" s="175">
        <v>1.7512000000000001</v>
      </c>
      <c r="H724" s="175">
        <v>-1.851</v>
      </c>
      <c r="I724" s="175">
        <v>-5.1299999999999998E-2</v>
      </c>
      <c r="J724" s="175">
        <v>0.11459999999999999</v>
      </c>
      <c r="K724" s="175">
        <v>2.4355000000000002</v>
      </c>
      <c r="L724" s="175">
        <v>27.334700000000002</v>
      </c>
      <c r="M724" s="175">
        <v>33.856499999999997</v>
      </c>
      <c r="N724" s="175">
        <v>48.767400000000002</v>
      </c>
      <c r="O724" s="175"/>
      <c r="P724" s="175"/>
      <c r="Q724" s="175">
        <v>11.882199999999999</v>
      </c>
      <c r="R724" s="175">
        <v>10.43</v>
      </c>
      <c r="S724" s="171"/>
      <c r="T724" s="174"/>
      <c r="U724" s="175"/>
      <c r="V724" s="175"/>
      <c r="W724" s="175"/>
      <c r="X724" s="175"/>
      <c r="Y724" s="175"/>
      <c r="Z724" s="175"/>
      <c r="AA724" s="175"/>
      <c r="AB724" s="175"/>
      <c r="AC724" s="175"/>
      <c r="AD724" s="175"/>
      <c r="AE724" s="175"/>
      <c r="AF724" s="175"/>
      <c r="AG724" s="175"/>
      <c r="AH724" s="175"/>
    </row>
    <row r="725" spans="1:34" x14ac:dyDescent="0.3">
      <c r="A725" s="171" t="s">
        <v>781</v>
      </c>
      <c r="B725" s="171" t="s">
        <v>804</v>
      </c>
      <c r="C725" s="171">
        <v>112039</v>
      </c>
      <c r="D725" s="174">
        <v>44302</v>
      </c>
      <c r="E725" s="175">
        <v>44.539000000000001</v>
      </c>
      <c r="F725" s="175">
        <v>0.39450000000000002</v>
      </c>
      <c r="G725" s="175">
        <v>0.53720000000000001</v>
      </c>
      <c r="H725" s="175">
        <v>-2.0087000000000002</v>
      </c>
      <c r="I725" s="175">
        <v>-1.7990999999999999</v>
      </c>
      <c r="J725" s="175">
        <v>-2.1680000000000001</v>
      </c>
      <c r="K725" s="175">
        <v>2.4215</v>
      </c>
      <c r="L725" s="175">
        <v>24.462800000000001</v>
      </c>
      <c r="M725" s="175">
        <v>35.814500000000002</v>
      </c>
      <c r="N725" s="175">
        <v>55.383099999999999</v>
      </c>
      <c r="O725" s="175">
        <v>8.6174999999999997</v>
      </c>
      <c r="P725" s="175">
        <v>12.742699999999999</v>
      </c>
      <c r="Q725" s="175">
        <v>13.558999999999999</v>
      </c>
      <c r="R725" s="175">
        <v>11.260899999999999</v>
      </c>
      <c r="S725" s="171"/>
      <c r="T725" s="174"/>
      <c r="U725" s="175"/>
      <c r="V725" s="175"/>
      <c r="W725" s="175"/>
      <c r="X725" s="175"/>
      <c r="Y725" s="175"/>
      <c r="Z725" s="175"/>
      <c r="AA725" s="175"/>
      <c r="AB725" s="175"/>
      <c r="AC725" s="175"/>
      <c r="AD725" s="175"/>
      <c r="AE725" s="175"/>
      <c r="AF725" s="175"/>
      <c r="AG725" s="175"/>
      <c r="AH725" s="175"/>
    </row>
    <row r="726" spans="1:34" x14ac:dyDescent="0.3">
      <c r="A726" s="176" t="s">
        <v>27</v>
      </c>
      <c r="B726" s="171"/>
      <c r="C726" s="171"/>
      <c r="D726" s="171"/>
      <c r="E726" s="171"/>
      <c r="F726" s="177">
        <v>0.47409130434782609</v>
      </c>
      <c r="G726" s="177">
        <v>1.7102652173913042</v>
      </c>
      <c r="H726" s="177">
        <v>-1.3909391304347825</v>
      </c>
      <c r="I726" s="177">
        <v>-0.81845652173913064</v>
      </c>
      <c r="J726" s="177">
        <v>-2.0826695652173912</v>
      </c>
      <c r="K726" s="177">
        <v>3.6803913043478262</v>
      </c>
      <c r="L726" s="177">
        <v>28.368826086956524</v>
      </c>
      <c r="M726" s="177">
        <v>35.77301739130435</v>
      </c>
      <c r="N726" s="177">
        <v>48.77877391304348</v>
      </c>
      <c r="O726" s="177">
        <v>8.3560823529411756</v>
      </c>
      <c r="P726" s="177">
        <v>11.157064705882355</v>
      </c>
      <c r="Q726" s="177">
        <v>12.350026086956525</v>
      </c>
      <c r="R726" s="177">
        <v>9.4489666666666672</v>
      </c>
      <c r="S726" s="171"/>
      <c r="T726" s="171"/>
      <c r="U726" s="177">
        <v>3847.7537000000002</v>
      </c>
      <c r="V726" s="177">
        <v>-13.5212</v>
      </c>
      <c r="W726" s="177">
        <v>-37.631100000000004</v>
      </c>
      <c r="X726" s="177">
        <v>-14.154400000000001</v>
      </c>
      <c r="Y726" s="177">
        <v>5.57</v>
      </c>
      <c r="Z726" s="177">
        <v>17.7211</v>
      </c>
      <c r="AA726" s="177">
        <v>-0.12280000000000001</v>
      </c>
      <c r="AB726" s="177">
        <v>2.6629999999999998</v>
      </c>
      <c r="AC726" s="177">
        <v>3.2505000000000002</v>
      </c>
      <c r="AD726" s="177">
        <v>8.9678000000000004</v>
      </c>
      <c r="AE726" s="177">
        <v>9.0890000000000004</v>
      </c>
      <c r="AF726" s="177">
        <v>8.4783000000000008</v>
      </c>
      <c r="AG726" s="177" t="e">
        <v>#DIV/0!</v>
      </c>
      <c r="AH726" s="177">
        <v>10.385400000000001</v>
      </c>
    </row>
    <row r="727" spans="1:34" x14ac:dyDescent="0.3">
      <c r="A727" s="176" t="s">
        <v>408</v>
      </c>
      <c r="B727" s="171"/>
      <c r="C727" s="171"/>
      <c r="D727" s="171"/>
      <c r="E727" s="171"/>
      <c r="F727" s="177">
        <v>0.315</v>
      </c>
      <c r="G727" s="177">
        <v>1.5455000000000001</v>
      </c>
      <c r="H727" s="177">
        <v>-1.3879999999999999</v>
      </c>
      <c r="I727" s="177">
        <v>-0.7228</v>
      </c>
      <c r="J727" s="177">
        <v>-1.7985</v>
      </c>
      <c r="K727" s="177">
        <v>3.1069</v>
      </c>
      <c r="L727" s="177">
        <v>27.334700000000002</v>
      </c>
      <c r="M727" s="177">
        <v>34.124400000000001</v>
      </c>
      <c r="N727" s="177">
        <v>47.370899999999999</v>
      </c>
      <c r="O727" s="177">
        <v>8.2096999999999998</v>
      </c>
      <c r="P727" s="177">
        <v>11.643599999999999</v>
      </c>
      <c r="Q727" s="177">
        <v>11.882199999999999</v>
      </c>
      <c r="R727" s="177">
        <v>10.590999999999999</v>
      </c>
      <c r="S727" s="171"/>
      <c r="T727" s="171"/>
      <c r="U727" s="177">
        <v>3847.7537000000002</v>
      </c>
      <c r="V727" s="177">
        <v>-13.5212</v>
      </c>
      <c r="W727" s="177">
        <v>-37.631100000000004</v>
      </c>
      <c r="X727" s="177">
        <v>-14.154400000000001</v>
      </c>
      <c r="Y727" s="177">
        <v>5.57</v>
      </c>
      <c r="Z727" s="177">
        <v>17.7211</v>
      </c>
      <c r="AA727" s="177">
        <v>-0.12280000000000001</v>
      </c>
      <c r="AB727" s="177">
        <v>2.6629999999999998</v>
      </c>
      <c r="AC727" s="177">
        <v>3.2505000000000002</v>
      </c>
      <c r="AD727" s="177">
        <v>8.9678000000000004</v>
      </c>
      <c r="AE727" s="177">
        <v>9.0890000000000004</v>
      </c>
      <c r="AF727" s="177">
        <v>8.4783000000000008</v>
      </c>
      <c r="AG727" s="177" t="e">
        <v>#NUM!</v>
      </c>
      <c r="AH727" s="177">
        <v>10.385400000000001</v>
      </c>
    </row>
    <row r="728" spans="1:34" x14ac:dyDescent="0.3">
      <c r="A728" s="119"/>
      <c r="B728" s="119"/>
      <c r="C728" s="119"/>
      <c r="D728" s="121"/>
      <c r="E728" s="122"/>
      <c r="F728" s="122"/>
      <c r="G728" s="122"/>
      <c r="H728" s="122"/>
      <c r="I728" s="122"/>
      <c r="J728" s="122"/>
      <c r="K728" s="122"/>
      <c r="L728" s="122"/>
      <c r="M728" s="122"/>
      <c r="N728" s="122"/>
      <c r="O728" s="122"/>
      <c r="P728" s="122"/>
      <c r="Q728" s="122"/>
      <c r="R728" s="122"/>
      <c r="S728" s="119"/>
      <c r="T728" s="119"/>
      <c r="U728" s="119"/>
      <c r="V728" s="119"/>
      <c r="W728" s="119"/>
      <c r="X728" s="119"/>
      <c r="Y728" s="119"/>
      <c r="Z728" s="119"/>
      <c r="AA728" s="119"/>
      <c r="AB728" s="119"/>
      <c r="AC728" s="119"/>
      <c r="AD728" s="119"/>
      <c r="AE728" s="119"/>
      <c r="AF728" s="119"/>
      <c r="AG728" s="119"/>
      <c r="AH728" s="119"/>
    </row>
    <row r="729" spans="1:34" x14ac:dyDescent="0.3">
      <c r="A729" s="173" t="s">
        <v>1787</v>
      </c>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row>
    <row r="730" spans="1:34" x14ac:dyDescent="0.3">
      <c r="A730" s="171" t="s">
        <v>1788</v>
      </c>
      <c r="B730" s="171" t="s">
        <v>1679</v>
      </c>
      <c r="C730" s="171">
        <v>132995</v>
      </c>
      <c r="D730" s="174">
        <v>44302</v>
      </c>
      <c r="E730" s="175">
        <v>17.22</v>
      </c>
      <c r="F730" s="175">
        <v>0.34970000000000001</v>
      </c>
      <c r="G730" s="175">
        <v>0.40820000000000001</v>
      </c>
      <c r="H730" s="175">
        <v>-0.80649999999999999</v>
      </c>
      <c r="I730" s="175">
        <v>-0.46239999999999998</v>
      </c>
      <c r="J730" s="175">
        <v>-0.74929999999999997</v>
      </c>
      <c r="K730" s="175">
        <v>2.4390000000000001</v>
      </c>
      <c r="L730" s="175">
        <v>13.5884</v>
      </c>
      <c r="M730" s="175">
        <v>20.0837</v>
      </c>
      <c r="N730" s="175">
        <v>28.315899999999999</v>
      </c>
      <c r="O730" s="175">
        <v>7.9919000000000002</v>
      </c>
      <c r="P730" s="175">
        <v>9.9611999999999998</v>
      </c>
      <c r="Q730" s="175">
        <v>8.8827999999999996</v>
      </c>
      <c r="R730" s="175">
        <v>10.810600000000001</v>
      </c>
      <c r="S730" s="171"/>
      <c r="T730" s="174"/>
      <c r="U730" s="175"/>
      <c r="V730" s="175"/>
      <c r="W730" s="175"/>
      <c r="X730" s="175"/>
      <c r="Y730" s="175"/>
      <c r="Z730" s="175"/>
      <c r="AA730" s="175"/>
      <c r="AB730" s="175"/>
      <c r="AC730" s="175"/>
      <c r="AD730" s="175"/>
      <c r="AE730" s="175"/>
      <c r="AF730" s="175"/>
      <c r="AG730" s="175"/>
      <c r="AH730" s="175"/>
    </row>
    <row r="731" spans="1:34" x14ac:dyDescent="0.3">
      <c r="A731" s="171" t="s">
        <v>1788</v>
      </c>
      <c r="B731" s="171" t="s">
        <v>1704</v>
      </c>
      <c r="C731" s="171">
        <v>132998</v>
      </c>
      <c r="D731" s="174">
        <v>44302</v>
      </c>
      <c r="E731" s="175">
        <v>16.09</v>
      </c>
      <c r="F731" s="175">
        <v>0.37430000000000002</v>
      </c>
      <c r="G731" s="175">
        <v>0.437</v>
      </c>
      <c r="H731" s="175">
        <v>-0.86260000000000003</v>
      </c>
      <c r="I731" s="175">
        <v>-0.49469999999999997</v>
      </c>
      <c r="J731" s="175">
        <v>-0.86260000000000003</v>
      </c>
      <c r="K731" s="175">
        <v>2.2235999999999998</v>
      </c>
      <c r="L731" s="175">
        <v>12.9916</v>
      </c>
      <c r="M731" s="175">
        <v>19.185199999999998</v>
      </c>
      <c r="N731" s="175">
        <v>27.0932</v>
      </c>
      <c r="O731" s="175">
        <v>6.9236000000000004</v>
      </c>
      <c r="P731" s="175">
        <v>8.7879000000000005</v>
      </c>
      <c r="Q731" s="175">
        <v>7.7317</v>
      </c>
      <c r="R731" s="175">
        <v>9.7696000000000005</v>
      </c>
      <c r="S731" s="171"/>
      <c r="T731" s="174"/>
      <c r="U731" s="175"/>
      <c r="V731" s="175"/>
      <c r="W731" s="175"/>
      <c r="X731" s="175"/>
      <c r="Y731" s="175"/>
      <c r="Z731" s="175"/>
      <c r="AA731" s="175"/>
      <c r="AB731" s="175"/>
      <c r="AC731" s="175"/>
      <c r="AD731" s="175"/>
      <c r="AE731" s="175"/>
      <c r="AF731" s="175"/>
      <c r="AG731" s="175"/>
      <c r="AH731" s="175"/>
    </row>
    <row r="732" spans="1:34" x14ac:dyDescent="0.3">
      <c r="A732" s="171" t="s">
        <v>1788</v>
      </c>
      <c r="B732" s="171" t="s">
        <v>1680</v>
      </c>
      <c r="C732" s="171">
        <v>135120</v>
      </c>
      <c r="D732" s="174">
        <v>44302</v>
      </c>
      <c r="E732" s="175">
        <v>16.25</v>
      </c>
      <c r="F732" s="175">
        <v>0.1232</v>
      </c>
      <c r="G732" s="175">
        <v>0.30859999999999999</v>
      </c>
      <c r="H732" s="175">
        <v>-0.73299999999999998</v>
      </c>
      <c r="I732" s="175">
        <v>-0.73299999999999998</v>
      </c>
      <c r="J732" s="175">
        <v>-0.79369999999999996</v>
      </c>
      <c r="K732" s="175">
        <v>0.93169999999999997</v>
      </c>
      <c r="L732" s="175">
        <v>11.607100000000001</v>
      </c>
      <c r="M732" s="175">
        <v>16.738499999999998</v>
      </c>
      <c r="N732" s="175">
        <v>26.459099999999999</v>
      </c>
      <c r="O732" s="175">
        <v>9.3934999999999995</v>
      </c>
      <c r="P732" s="175">
        <v>10.0642</v>
      </c>
      <c r="Q732" s="175">
        <v>8.9290000000000003</v>
      </c>
      <c r="R732" s="175">
        <v>9.9846000000000004</v>
      </c>
      <c r="S732" s="171"/>
      <c r="T732" s="174"/>
      <c r="U732" s="175"/>
      <c r="V732" s="175"/>
      <c r="W732" s="175"/>
      <c r="X732" s="175"/>
      <c r="Y732" s="175"/>
      <c r="Z732" s="175"/>
      <c r="AA732" s="175"/>
      <c r="AB732" s="175"/>
      <c r="AC732" s="175"/>
      <c r="AD732" s="175"/>
      <c r="AE732" s="175"/>
      <c r="AF732" s="175"/>
      <c r="AG732" s="175"/>
      <c r="AH732" s="175"/>
    </row>
    <row r="733" spans="1:34" x14ac:dyDescent="0.3">
      <c r="A733" s="171" t="s">
        <v>1788</v>
      </c>
      <c r="B733" s="171" t="s">
        <v>1705</v>
      </c>
      <c r="C733" s="171">
        <v>135122</v>
      </c>
      <c r="D733" s="174">
        <v>44302</v>
      </c>
      <c r="E733" s="175">
        <v>15.17</v>
      </c>
      <c r="F733" s="175">
        <v>0.13200000000000001</v>
      </c>
      <c r="G733" s="175">
        <v>0.26440000000000002</v>
      </c>
      <c r="H733" s="175">
        <v>-0.71989999999999998</v>
      </c>
      <c r="I733" s="175">
        <v>-0.78480000000000005</v>
      </c>
      <c r="J733" s="175">
        <v>-0.91439999999999999</v>
      </c>
      <c r="K733" s="175">
        <v>0.5968</v>
      </c>
      <c r="L733" s="175">
        <v>10.8108</v>
      </c>
      <c r="M733" s="175">
        <v>15.536899999999999</v>
      </c>
      <c r="N733" s="175">
        <v>24.753299999999999</v>
      </c>
      <c r="O733" s="175">
        <v>8.0894999999999992</v>
      </c>
      <c r="P733" s="175">
        <v>8.7372999999999994</v>
      </c>
      <c r="Q733" s="175">
        <v>7.6173000000000002</v>
      </c>
      <c r="R733" s="175">
        <v>8.5562000000000005</v>
      </c>
      <c r="S733" s="171"/>
      <c r="T733" s="174"/>
      <c r="U733" s="175"/>
      <c r="V733" s="175"/>
      <c r="W733" s="175"/>
      <c r="X733" s="175"/>
      <c r="Y733" s="175"/>
      <c r="Z733" s="175"/>
      <c r="AA733" s="175"/>
      <c r="AB733" s="175"/>
      <c r="AC733" s="175"/>
      <c r="AD733" s="175"/>
      <c r="AE733" s="175"/>
      <c r="AF733" s="175"/>
      <c r="AG733" s="175"/>
      <c r="AH733" s="175"/>
    </row>
    <row r="734" spans="1:34" x14ac:dyDescent="0.3">
      <c r="A734" s="171" t="s">
        <v>1788</v>
      </c>
      <c r="B734" s="171" t="s">
        <v>1681</v>
      </c>
      <c r="C734" s="171">
        <v>147496</v>
      </c>
      <c r="D734" s="174">
        <v>44302</v>
      </c>
      <c r="E734" s="175">
        <v>11.92</v>
      </c>
      <c r="F734" s="175">
        <v>8.4000000000000005E-2</v>
      </c>
      <c r="G734" s="175">
        <v>0.1681</v>
      </c>
      <c r="H734" s="175">
        <v>8.4000000000000005E-2</v>
      </c>
      <c r="I734" s="175">
        <v>0.25230000000000002</v>
      </c>
      <c r="J734" s="175">
        <v>0.50590000000000002</v>
      </c>
      <c r="K734" s="175">
        <v>0.93140000000000001</v>
      </c>
      <c r="L734" s="175">
        <v>4.9295999999999998</v>
      </c>
      <c r="M734" s="175">
        <v>8.66</v>
      </c>
      <c r="N734" s="175">
        <v>16.977399999999999</v>
      </c>
      <c r="O734" s="175"/>
      <c r="P734" s="175"/>
      <c r="Q734" s="175">
        <v>10.6934</v>
      </c>
      <c r="R734" s="175"/>
      <c r="S734" s="171"/>
      <c r="T734" s="174"/>
      <c r="U734" s="175"/>
      <c r="V734" s="175"/>
      <c r="W734" s="175"/>
      <c r="X734" s="175"/>
      <c r="Y734" s="175"/>
      <c r="Z734" s="175"/>
      <c r="AA734" s="175"/>
      <c r="AB734" s="175"/>
      <c r="AC734" s="175"/>
      <c r="AD734" s="175"/>
      <c r="AE734" s="175"/>
      <c r="AF734" s="175"/>
      <c r="AG734" s="175"/>
      <c r="AH734" s="175"/>
    </row>
    <row r="735" spans="1:34" x14ac:dyDescent="0.3">
      <c r="A735" s="171" t="s">
        <v>1788</v>
      </c>
      <c r="B735" s="171" t="s">
        <v>1706</v>
      </c>
      <c r="C735" s="171">
        <v>147494</v>
      </c>
      <c r="D735" s="174">
        <v>44302</v>
      </c>
      <c r="E735" s="175">
        <v>11.7</v>
      </c>
      <c r="F735" s="175">
        <v>8.5500000000000007E-2</v>
      </c>
      <c r="G735" s="175">
        <v>8.5500000000000007E-2</v>
      </c>
      <c r="H735" s="175">
        <v>8.5500000000000007E-2</v>
      </c>
      <c r="I735" s="175">
        <v>0.17119999999999999</v>
      </c>
      <c r="J735" s="175">
        <v>0.42920000000000003</v>
      </c>
      <c r="K735" s="175">
        <v>0.60189999999999999</v>
      </c>
      <c r="L735" s="175">
        <v>4.3711000000000002</v>
      </c>
      <c r="M735" s="175">
        <v>7.7347999999999999</v>
      </c>
      <c r="N735" s="175">
        <v>15.727</v>
      </c>
      <c r="O735" s="175"/>
      <c r="P735" s="175"/>
      <c r="Q735" s="175">
        <v>9.5069999999999997</v>
      </c>
      <c r="R735" s="175"/>
      <c r="S735" s="171"/>
      <c r="T735" s="174"/>
      <c r="U735" s="175"/>
      <c r="V735" s="175"/>
      <c r="W735" s="175"/>
      <c r="X735" s="175"/>
      <c r="Y735" s="175"/>
      <c r="Z735" s="175"/>
      <c r="AA735" s="175"/>
      <c r="AB735" s="175"/>
      <c r="AC735" s="175"/>
      <c r="AD735" s="175"/>
      <c r="AE735" s="175"/>
      <c r="AF735" s="175"/>
      <c r="AG735" s="175"/>
      <c r="AH735" s="175"/>
    </row>
    <row r="736" spans="1:34" x14ac:dyDescent="0.3">
      <c r="A736" s="171" t="s">
        <v>1788</v>
      </c>
      <c r="B736" s="171" t="s">
        <v>1682</v>
      </c>
      <c r="C736" s="171">
        <v>136567</v>
      </c>
      <c r="D736" s="174">
        <v>44302</v>
      </c>
      <c r="E736" s="175">
        <v>15.935</v>
      </c>
      <c r="F736" s="175">
        <v>0.31480000000000002</v>
      </c>
      <c r="G736" s="175">
        <v>0.67600000000000005</v>
      </c>
      <c r="H736" s="175">
        <v>-0.27539999999999998</v>
      </c>
      <c r="I736" s="175">
        <v>-6.2700000000000006E-2</v>
      </c>
      <c r="J736" s="175">
        <v>0.66969999999999996</v>
      </c>
      <c r="K736" s="175">
        <v>3.4672999999999998</v>
      </c>
      <c r="L736" s="175">
        <v>13.0463</v>
      </c>
      <c r="M736" s="175">
        <v>19.5334</v>
      </c>
      <c r="N736" s="175">
        <v>30.721900000000002</v>
      </c>
      <c r="O736" s="175">
        <v>7.7004000000000001</v>
      </c>
      <c r="P736" s="175">
        <v>9.4381000000000004</v>
      </c>
      <c r="Q736" s="175">
        <v>9.6557999999999993</v>
      </c>
      <c r="R736" s="175">
        <v>9.8625000000000007</v>
      </c>
      <c r="S736" s="171"/>
      <c r="T736" s="174"/>
      <c r="U736" s="175"/>
      <c r="V736" s="175"/>
      <c r="W736" s="175"/>
      <c r="X736" s="175"/>
      <c r="Y736" s="175"/>
      <c r="Z736" s="175"/>
      <c r="AA736" s="175"/>
      <c r="AB736" s="175"/>
      <c r="AC736" s="175"/>
      <c r="AD736" s="175"/>
      <c r="AE736" s="175"/>
      <c r="AF736" s="175"/>
      <c r="AG736" s="175"/>
      <c r="AH736" s="175"/>
    </row>
    <row r="737" spans="1:34" x14ac:dyDescent="0.3">
      <c r="A737" s="171" t="s">
        <v>1788</v>
      </c>
      <c r="B737" s="171" t="s">
        <v>1707</v>
      </c>
      <c r="C737" s="171">
        <v>136563</v>
      </c>
      <c r="D737" s="174">
        <v>44302</v>
      </c>
      <c r="E737" s="175">
        <v>14.805999999999999</v>
      </c>
      <c r="F737" s="175">
        <v>0.3049</v>
      </c>
      <c r="G737" s="175">
        <v>0.65949999999999998</v>
      </c>
      <c r="H737" s="175">
        <v>-0.30969999999999998</v>
      </c>
      <c r="I737" s="175">
        <v>-0.12820000000000001</v>
      </c>
      <c r="J737" s="175">
        <v>0.53639999999999999</v>
      </c>
      <c r="K737" s="175">
        <v>3.0556000000000001</v>
      </c>
      <c r="L737" s="175">
        <v>12.166700000000001</v>
      </c>
      <c r="M737" s="175">
        <v>18.145499999999998</v>
      </c>
      <c r="N737" s="175">
        <v>28.703099999999999</v>
      </c>
      <c r="O737" s="175">
        <v>6.0636999999999999</v>
      </c>
      <c r="P737" s="175">
        <v>7.8555000000000001</v>
      </c>
      <c r="Q737" s="175">
        <v>8.0731999999999999</v>
      </c>
      <c r="R737" s="175">
        <v>8.2005999999999997</v>
      </c>
      <c r="S737" s="171"/>
      <c r="T737" s="174"/>
      <c r="U737" s="175"/>
      <c r="V737" s="175"/>
      <c r="W737" s="175"/>
      <c r="X737" s="175"/>
      <c r="Y737" s="175"/>
      <c r="Z737" s="175"/>
      <c r="AA737" s="175"/>
      <c r="AB737" s="175"/>
      <c r="AC737" s="175"/>
      <c r="AD737" s="175"/>
      <c r="AE737" s="175"/>
      <c r="AF737" s="175"/>
      <c r="AG737" s="175"/>
      <c r="AH737" s="175"/>
    </row>
    <row r="738" spans="1:34" x14ac:dyDescent="0.3">
      <c r="A738" s="171" t="s">
        <v>1788</v>
      </c>
      <c r="B738" s="171" t="s">
        <v>1683</v>
      </c>
      <c r="C738" s="171">
        <v>140347</v>
      </c>
      <c r="D738" s="174">
        <v>44302</v>
      </c>
      <c r="E738" s="175">
        <v>17.614699999999999</v>
      </c>
      <c r="F738" s="175">
        <v>0.18090000000000001</v>
      </c>
      <c r="G738" s="175">
        <v>0.375</v>
      </c>
      <c r="H738" s="175">
        <v>-0.53979999999999995</v>
      </c>
      <c r="I738" s="175">
        <v>-0.4234</v>
      </c>
      <c r="J738" s="175">
        <v>-0.47349999999999998</v>
      </c>
      <c r="K738" s="175">
        <v>1.3236000000000001</v>
      </c>
      <c r="L738" s="175">
        <v>9.9756999999999998</v>
      </c>
      <c r="M738" s="175">
        <v>13.2887</v>
      </c>
      <c r="N738" s="175">
        <v>20.016500000000001</v>
      </c>
      <c r="O738" s="175">
        <v>9.4016999999999999</v>
      </c>
      <c r="P738" s="175">
        <v>9.8668999999999993</v>
      </c>
      <c r="Q738" s="175">
        <v>9.0825999999999993</v>
      </c>
      <c r="R738" s="175">
        <v>10.952299999999999</v>
      </c>
      <c r="S738" s="171"/>
      <c r="T738" s="174"/>
      <c r="U738" s="175"/>
      <c r="V738" s="175"/>
      <c r="W738" s="175"/>
      <c r="X738" s="175"/>
      <c r="Y738" s="175"/>
      <c r="Z738" s="175"/>
      <c r="AA738" s="175"/>
      <c r="AB738" s="175"/>
      <c r="AC738" s="175"/>
      <c r="AD738" s="175"/>
      <c r="AE738" s="175"/>
      <c r="AF738" s="175"/>
      <c r="AG738" s="175"/>
      <c r="AH738" s="175"/>
    </row>
    <row r="739" spans="1:34" x14ac:dyDescent="0.3">
      <c r="A739" s="171" t="s">
        <v>1788</v>
      </c>
      <c r="B739" s="171" t="s">
        <v>1708</v>
      </c>
      <c r="C739" s="171">
        <v>140351</v>
      </c>
      <c r="D739" s="174">
        <v>44302</v>
      </c>
      <c r="E739" s="175">
        <v>16.778099999999998</v>
      </c>
      <c r="F739" s="175">
        <v>0.1779</v>
      </c>
      <c r="G739" s="175">
        <v>0.36609999999999998</v>
      </c>
      <c r="H739" s="175">
        <v>-0.56069999999999998</v>
      </c>
      <c r="I739" s="175">
        <v>-0.46810000000000002</v>
      </c>
      <c r="J739" s="175">
        <v>-0.56130000000000002</v>
      </c>
      <c r="K739" s="175">
        <v>1.0710999999999999</v>
      </c>
      <c r="L739" s="175">
        <v>9.4283000000000001</v>
      </c>
      <c r="M739" s="175">
        <v>12.441700000000001</v>
      </c>
      <c r="N739" s="175">
        <v>18.822500000000002</v>
      </c>
      <c r="O739" s="175">
        <v>8.2657000000000007</v>
      </c>
      <c r="P739" s="175">
        <v>8.9505999999999997</v>
      </c>
      <c r="Q739" s="175">
        <v>8.2706</v>
      </c>
      <c r="R739" s="175">
        <v>9.8547999999999991</v>
      </c>
      <c r="S739" s="171"/>
      <c r="T739" s="174"/>
      <c r="U739" s="175"/>
      <c r="V739" s="175"/>
      <c r="W739" s="175"/>
      <c r="X739" s="175"/>
      <c r="Y739" s="175"/>
      <c r="Z739" s="175"/>
      <c r="AA739" s="175"/>
      <c r="AB739" s="175"/>
      <c r="AC739" s="175"/>
      <c r="AD739" s="175"/>
      <c r="AE739" s="175"/>
      <c r="AF739" s="175"/>
      <c r="AG739" s="175"/>
      <c r="AH739" s="175"/>
    </row>
    <row r="740" spans="1:34" x14ac:dyDescent="0.3">
      <c r="A740" s="171" t="s">
        <v>1788</v>
      </c>
      <c r="B740" s="171" t="s">
        <v>1709</v>
      </c>
      <c r="C740" s="171">
        <v>144461</v>
      </c>
      <c r="D740" s="174">
        <v>44302</v>
      </c>
      <c r="E740" s="175">
        <v>11.488799999999999</v>
      </c>
      <c r="F740" s="175">
        <v>6.0100000000000001E-2</v>
      </c>
      <c r="G740" s="175">
        <v>5.7500000000000002E-2</v>
      </c>
      <c r="H740" s="175">
        <v>-0.79010000000000002</v>
      </c>
      <c r="I740" s="175">
        <v>-1.2438</v>
      </c>
      <c r="J740" s="175">
        <v>-1.8680000000000001</v>
      </c>
      <c r="K740" s="175">
        <v>-0.1825</v>
      </c>
      <c r="L740" s="175">
        <v>11.9908</v>
      </c>
      <c r="M740" s="175">
        <v>15.614100000000001</v>
      </c>
      <c r="N740" s="175">
        <v>23.408100000000001</v>
      </c>
      <c r="O740" s="175"/>
      <c r="P740" s="175"/>
      <c r="Q740" s="175">
        <v>5.4012000000000002</v>
      </c>
      <c r="R740" s="175">
        <v>5.9097999999999997</v>
      </c>
      <c r="S740" s="171"/>
      <c r="T740" s="174"/>
      <c r="U740" s="175"/>
      <c r="V740" s="175"/>
      <c r="W740" s="175"/>
      <c r="X740" s="175"/>
      <c r="Y740" s="175"/>
      <c r="Z740" s="175"/>
      <c r="AA740" s="175"/>
      <c r="AB740" s="175"/>
      <c r="AC740" s="175"/>
      <c r="AD740" s="175"/>
      <c r="AE740" s="175"/>
      <c r="AF740" s="175"/>
      <c r="AG740" s="175"/>
      <c r="AH740" s="175"/>
    </row>
    <row r="741" spans="1:34" x14ac:dyDescent="0.3">
      <c r="A741" s="171" t="s">
        <v>1788</v>
      </c>
      <c r="B741" s="171" t="s">
        <v>1684</v>
      </c>
      <c r="C741" s="171">
        <v>144466</v>
      </c>
      <c r="D741" s="174">
        <v>44302</v>
      </c>
      <c r="E741" s="175">
        <v>12.0077</v>
      </c>
      <c r="F741" s="175">
        <v>6.4199999999999993E-2</v>
      </c>
      <c r="G741" s="175">
        <v>6.9199999999999998E-2</v>
      </c>
      <c r="H741" s="175">
        <v>-0.76359999999999995</v>
      </c>
      <c r="I741" s="175">
        <v>-1.1875</v>
      </c>
      <c r="J741" s="175">
        <v>-1.7518</v>
      </c>
      <c r="K741" s="175">
        <v>0.16600000000000001</v>
      </c>
      <c r="L741" s="175">
        <v>12.745200000000001</v>
      </c>
      <c r="M741" s="175">
        <v>16.7485</v>
      </c>
      <c r="N741" s="175">
        <v>25.1676</v>
      </c>
      <c r="O741" s="175"/>
      <c r="P741" s="175"/>
      <c r="Q741" s="175">
        <v>7.1807999999999996</v>
      </c>
      <c r="R741" s="175">
        <v>7.6470000000000002</v>
      </c>
      <c r="S741" s="171"/>
      <c r="T741" s="174"/>
      <c r="U741" s="175"/>
      <c r="V741" s="175"/>
      <c r="W741" s="175"/>
      <c r="X741" s="175"/>
      <c r="Y741" s="175"/>
      <c r="Z741" s="175"/>
      <c r="AA741" s="175"/>
      <c r="AB741" s="175"/>
      <c r="AC741" s="175"/>
      <c r="AD741" s="175"/>
      <c r="AE741" s="175"/>
      <c r="AF741" s="175"/>
      <c r="AG741" s="175"/>
      <c r="AH741" s="175"/>
    </row>
    <row r="742" spans="1:34" x14ac:dyDescent="0.3">
      <c r="A742" s="171" t="s">
        <v>1788</v>
      </c>
      <c r="B742" s="171" t="s">
        <v>1710</v>
      </c>
      <c r="C742" s="171">
        <v>101585</v>
      </c>
      <c r="D742" s="174">
        <v>44302</v>
      </c>
      <c r="E742" s="175">
        <v>42.66</v>
      </c>
      <c r="F742" s="175">
        <v>5.6300000000000003E-2</v>
      </c>
      <c r="G742" s="175">
        <v>0.30570000000000003</v>
      </c>
      <c r="H742" s="175">
        <v>-0.72840000000000005</v>
      </c>
      <c r="I742" s="175">
        <v>-0.88290000000000002</v>
      </c>
      <c r="J742" s="175">
        <v>-1.3117000000000001</v>
      </c>
      <c r="K742" s="175">
        <v>2.1454</v>
      </c>
      <c r="L742" s="175">
        <v>15.4283</v>
      </c>
      <c r="M742" s="175">
        <v>19.072199999999999</v>
      </c>
      <c r="N742" s="175">
        <v>25.9968</v>
      </c>
      <c r="O742" s="175">
        <v>6.8914999999999997</v>
      </c>
      <c r="P742" s="175">
        <v>9.8536000000000001</v>
      </c>
      <c r="Q742" s="175">
        <v>9.1385000000000005</v>
      </c>
      <c r="R742" s="175">
        <v>7.5316999999999998</v>
      </c>
      <c r="S742" s="171"/>
      <c r="T742" s="174"/>
      <c r="U742" s="175"/>
      <c r="V742" s="175"/>
      <c r="W742" s="175"/>
      <c r="X742" s="175"/>
      <c r="Y742" s="175"/>
      <c r="Z742" s="175"/>
      <c r="AA742" s="175"/>
      <c r="AB742" s="175"/>
      <c r="AC742" s="175"/>
      <c r="AD742" s="175"/>
      <c r="AE742" s="175"/>
      <c r="AF742" s="175"/>
      <c r="AG742" s="175"/>
      <c r="AH742" s="175"/>
    </row>
    <row r="743" spans="1:34" x14ac:dyDescent="0.3">
      <c r="A743" s="171" t="s">
        <v>1788</v>
      </c>
      <c r="B743" s="171" t="s">
        <v>1685</v>
      </c>
      <c r="C743" s="171">
        <v>119128</v>
      </c>
      <c r="D743" s="174">
        <v>44302</v>
      </c>
      <c r="E743" s="175">
        <v>45.942</v>
      </c>
      <c r="F743" s="175">
        <v>5.8799999999999998E-2</v>
      </c>
      <c r="G743" s="175">
        <v>0.31219999999999998</v>
      </c>
      <c r="H743" s="175">
        <v>-0.71530000000000005</v>
      </c>
      <c r="I743" s="175">
        <v>-0.85670000000000002</v>
      </c>
      <c r="J743" s="175">
        <v>-1.2487999999999999</v>
      </c>
      <c r="K743" s="175">
        <v>2.3412000000000002</v>
      </c>
      <c r="L743" s="175">
        <v>15.874700000000001</v>
      </c>
      <c r="M743" s="175">
        <v>19.7654</v>
      </c>
      <c r="N743" s="175">
        <v>26.967700000000001</v>
      </c>
      <c r="O743" s="175">
        <v>7.9267000000000003</v>
      </c>
      <c r="P743" s="175">
        <v>11.1439</v>
      </c>
      <c r="Q743" s="175">
        <v>9.8671000000000006</v>
      </c>
      <c r="R743" s="175">
        <v>8.3295999999999992</v>
      </c>
      <c r="S743" s="171"/>
      <c r="T743" s="174"/>
      <c r="U743" s="175"/>
      <c r="V743" s="175"/>
      <c r="W743" s="175"/>
      <c r="X743" s="175"/>
      <c r="Y743" s="175"/>
      <c r="Z743" s="175"/>
      <c r="AA743" s="175"/>
      <c r="AB743" s="175"/>
      <c r="AC743" s="175"/>
      <c r="AD743" s="175"/>
      <c r="AE743" s="175"/>
      <c r="AF743" s="175"/>
      <c r="AG743" s="175"/>
      <c r="AH743" s="175"/>
    </row>
    <row r="744" spans="1:34" x14ac:dyDescent="0.3">
      <c r="A744" s="171" t="s">
        <v>1788</v>
      </c>
      <c r="B744" s="171" t="s">
        <v>1890</v>
      </c>
      <c r="C744" s="171"/>
      <c r="D744" s="174"/>
      <c r="E744" s="175"/>
      <c r="F744" s="175"/>
      <c r="G744" s="175"/>
      <c r="H744" s="175"/>
      <c r="I744" s="175"/>
      <c r="J744" s="175"/>
      <c r="K744" s="175"/>
      <c r="L744" s="175"/>
      <c r="M744" s="175"/>
      <c r="N744" s="175"/>
      <c r="O744" s="175"/>
      <c r="P744" s="175"/>
      <c r="Q744" s="175"/>
      <c r="R744" s="175"/>
      <c r="S744" s="171"/>
      <c r="T744" s="174"/>
      <c r="U744" s="175"/>
      <c r="V744" s="175"/>
      <c r="W744" s="175"/>
      <c r="X744" s="175"/>
      <c r="Y744" s="175"/>
      <c r="Z744" s="175"/>
      <c r="AA744" s="175"/>
      <c r="AB744" s="175"/>
      <c r="AC744" s="175"/>
      <c r="AD744" s="175"/>
      <c r="AE744" s="175"/>
      <c r="AF744" s="175"/>
      <c r="AG744" s="175"/>
      <c r="AH744" s="175"/>
    </row>
    <row r="745" spans="1:34" x14ac:dyDescent="0.3">
      <c r="A745" s="171" t="s">
        <v>1788</v>
      </c>
      <c r="B745" s="171" t="s">
        <v>1891</v>
      </c>
      <c r="C745" s="171"/>
      <c r="D745" s="174"/>
      <c r="E745" s="175"/>
      <c r="F745" s="175"/>
      <c r="G745" s="175"/>
      <c r="H745" s="175"/>
      <c r="I745" s="175"/>
      <c r="J745" s="175"/>
      <c r="K745" s="175"/>
      <c r="L745" s="175"/>
      <c r="M745" s="175"/>
      <c r="N745" s="175"/>
      <c r="O745" s="175"/>
      <c r="P745" s="175"/>
      <c r="Q745" s="175"/>
      <c r="R745" s="175"/>
      <c r="S745" s="171"/>
      <c r="T745" s="174"/>
      <c r="U745" s="175"/>
      <c r="V745" s="175"/>
      <c r="W745" s="175"/>
      <c r="X745" s="175"/>
      <c r="Y745" s="175"/>
      <c r="Z745" s="175"/>
      <c r="AA745" s="175"/>
      <c r="AB745" s="175"/>
      <c r="AC745" s="175"/>
      <c r="AD745" s="175"/>
      <c r="AE745" s="175"/>
      <c r="AF745" s="175"/>
      <c r="AG745" s="175"/>
      <c r="AH745" s="175"/>
    </row>
    <row r="746" spans="1:34" x14ac:dyDescent="0.3">
      <c r="A746" s="171" t="s">
        <v>1788</v>
      </c>
      <c r="B746" s="171" t="s">
        <v>1711</v>
      </c>
      <c r="C746" s="171">
        <v>133051</v>
      </c>
      <c r="D746" s="174">
        <v>44302</v>
      </c>
      <c r="E746" s="175">
        <v>15.98</v>
      </c>
      <c r="F746" s="175">
        <v>6.2600000000000003E-2</v>
      </c>
      <c r="G746" s="175">
        <v>0.12529999999999999</v>
      </c>
      <c r="H746" s="175">
        <v>-0.18740000000000001</v>
      </c>
      <c r="I746" s="175">
        <v>0</v>
      </c>
      <c r="J746" s="175">
        <v>0.50309999999999999</v>
      </c>
      <c r="K746" s="175">
        <v>2.3047</v>
      </c>
      <c r="L746" s="175">
        <v>11.826499999999999</v>
      </c>
      <c r="M746" s="175">
        <v>14.224399999999999</v>
      </c>
      <c r="N746" s="175">
        <v>21.520900000000001</v>
      </c>
      <c r="O746" s="175">
        <v>7.3078000000000003</v>
      </c>
      <c r="P746" s="175">
        <v>8.6595999999999993</v>
      </c>
      <c r="Q746" s="175">
        <v>7.6398999999999999</v>
      </c>
      <c r="R746" s="175">
        <v>7.4428999999999998</v>
      </c>
      <c r="S746" s="171"/>
      <c r="T746" s="174"/>
      <c r="U746" s="175"/>
      <c r="V746" s="175"/>
      <c r="W746" s="175"/>
      <c r="X746" s="175"/>
      <c r="Y746" s="175"/>
      <c r="Z746" s="175"/>
      <c r="AA746" s="175"/>
      <c r="AB746" s="175"/>
      <c r="AC746" s="175"/>
      <c r="AD746" s="175"/>
      <c r="AE746" s="175"/>
      <c r="AF746" s="175"/>
      <c r="AG746" s="175"/>
      <c r="AH746" s="175"/>
    </row>
    <row r="747" spans="1:34" x14ac:dyDescent="0.3">
      <c r="A747" s="171" t="s">
        <v>1788</v>
      </c>
      <c r="B747" s="171" t="s">
        <v>1686</v>
      </c>
      <c r="C747" s="171">
        <v>133054</v>
      </c>
      <c r="D747" s="174">
        <v>44302</v>
      </c>
      <c r="E747" s="175">
        <v>16.78</v>
      </c>
      <c r="F747" s="175">
        <v>0</v>
      </c>
      <c r="G747" s="175">
        <v>0.1193</v>
      </c>
      <c r="H747" s="175">
        <v>-0.17849999999999999</v>
      </c>
      <c r="I747" s="175">
        <v>0</v>
      </c>
      <c r="J747" s="175">
        <v>0.53920000000000001</v>
      </c>
      <c r="K747" s="175">
        <v>2.5045999999999999</v>
      </c>
      <c r="L747" s="175">
        <v>12.165800000000001</v>
      </c>
      <c r="M747" s="175">
        <v>14.7743</v>
      </c>
      <c r="N747" s="175">
        <v>22.3032</v>
      </c>
      <c r="O747" s="175">
        <v>7.9938000000000002</v>
      </c>
      <c r="P747" s="175">
        <v>9.4559999999999995</v>
      </c>
      <c r="Q747" s="175">
        <v>8.4688999999999997</v>
      </c>
      <c r="R747" s="175">
        <v>8.1243999999999996</v>
      </c>
      <c r="S747" s="171"/>
      <c r="T747" s="174"/>
      <c r="U747" s="175"/>
      <c r="V747" s="175"/>
      <c r="W747" s="175"/>
      <c r="X747" s="175"/>
      <c r="Y747" s="175"/>
      <c r="Z747" s="175"/>
      <c r="AA747" s="175"/>
      <c r="AB747" s="175"/>
      <c r="AC747" s="175"/>
      <c r="AD747" s="175"/>
      <c r="AE747" s="175"/>
      <c r="AF747" s="175"/>
      <c r="AG747" s="175"/>
      <c r="AH747" s="175"/>
    </row>
    <row r="748" spans="1:34" x14ac:dyDescent="0.3">
      <c r="A748" s="171" t="s">
        <v>1788</v>
      </c>
      <c r="B748" s="171" t="s">
        <v>1712</v>
      </c>
      <c r="C748" s="171">
        <v>114982</v>
      </c>
      <c r="D748" s="174">
        <v>44302</v>
      </c>
      <c r="E748" s="175">
        <v>19.341699999999999</v>
      </c>
      <c r="F748" s="175">
        <v>0.12989999999999999</v>
      </c>
      <c r="G748" s="175">
        <v>0.31269999999999998</v>
      </c>
      <c r="H748" s="175">
        <v>-0.31180000000000002</v>
      </c>
      <c r="I748" s="175">
        <v>-0.92810000000000004</v>
      </c>
      <c r="J748" s="175">
        <v>-1.3696999999999999</v>
      </c>
      <c r="K748" s="175">
        <v>0.8488</v>
      </c>
      <c r="L748" s="175">
        <v>11.036</v>
      </c>
      <c r="M748" s="175">
        <v>16.234100000000002</v>
      </c>
      <c r="N748" s="175">
        <v>22.130600000000001</v>
      </c>
      <c r="O748" s="175">
        <v>6.2784000000000004</v>
      </c>
      <c r="P748" s="175">
        <v>5.8455000000000004</v>
      </c>
      <c r="Q748" s="175">
        <v>6.7371999999999996</v>
      </c>
      <c r="R748" s="175">
        <v>8.4170999999999996</v>
      </c>
      <c r="S748" s="171"/>
      <c r="T748" s="174"/>
      <c r="U748" s="175"/>
      <c r="V748" s="175"/>
      <c r="W748" s="175"/>
      <c r="X748" s="175"/>
      <c r="Y748" s="175"/>
      <c r="Z748" s="175"/>
      <c r="AA748" s="175"/>
      <c r="AB748" s="175"/>
      <c r="AC748" s="175"/>
      <c r="AD748" s="175"/>
      <c r="AE748" s="175"/>
      <c r="AF748" s="175"/>
      <c r="AG748" s="175"/>
      <c r="AH748" s="175"/>
    </row>
    <row r="749" spans="1:34" x14ac:dyDescent="0.3">
      <c r="A749" s="171" t="s">
        <v>1788</v>
      </c>
      <c r="B749" s="171" t="s">
        <v>1687</v>
      </c>
      <c r="C749" s="171">
        <v>118452</v>
      </c>
      <c r="D749" s="174">
        <v>44302</v>
      </c>
      <c r="E749" s="175">
        <v>20.9236</v>
      </c>
      <c r="F749" s="175">
        <v>0.1326</v>
      </c>
      <c r="G749" s="175">
        <v>0.32119999999999999</v>
      </c>
      <c r="H749" s="175">
        <v>-0.29260000000000003</v>
      </c>
      <c r="I749" s="175">
        <v>-0.92010000000000003</v>
      </c>
      <c r="J749" s="175">
        <v>-1.3182</v>
      </c>
      <c r="K749" s="175">
        <v>1.0602</v>
      </c>
      <c r="L749" s="175">
        <v>11.5253</v>
      </c>
      <c r="M749" s="175">
        <v>17.072800000000001</v>
      </c>
      <c r="N749" s="175">
        <v>23.319400000000002</v>
      </c>
      <c r="O749" s="175">
        <v>7.7095000000000002</v>
      </c>
      <c r="P749" s="175">
        <v>7.1920999999999999</v>
      </c>
      <c r="Q749" s="175">
        <v>7.4077999999999999</v>
      </c>
      <c r="R749" s="175">
        <v>9.4861000000000004</v>
      </c>
      <c r="S749" s="171"/>
      <c r="T749" s="174"/>
      <c r="U749" s="175"/>
      <c r="V749" s="175"/>
      <c r="W749" s="175"/>
      <c r="X749" s="175"/>
      <c r="Y749" s="175"/>
      <c r="Z749" s="175"/>
      <c r="AA749" s="175"/>
      <c r="AB749" s="175"/>
      <c r="AC749" s="175"/>
      <c r="AD749" s="175"/>
      <c r="AE749" s="175"/>
      <c r="AF749" s="175"/>
      <c r="AG749" s="175"/>
      <c r="AH749" s="175"/>
    </row>
    <row r="750" spans="1:34" x14ac:dyDescent="0.3">
      <c r="A750" s="171" t="s">
        <v>1788</v>
      </c>
      <c r="B750" s="171" t="s">
        <v>1688</v>
      </c>
      <c r="C750" s="171">
        <v>118477</v>
      </c>
      <c r="D750" s="174">
        <v>44302</v>
      </c>
      <c r="E750" s="175">
        <v>24.5</v>
      </c>
      <c r="F750" s="175">
        <v>0.28649999999999998</v>
      </c>
      <c r="G750" s="175">
        <v>0.4098</v>
      </c>
      <c r="H750" s="175">
        <v>-0.44700000000000001</v>
      </c>
      <c r="I750" s="175">
        <v>-0.44700000000000001</v>
      </c>
      <c r="J750" s="175">
        <v>-0.44700000000000001</v>
      </c>
      <c r="K750" s="175">
        <v>0.90610000000000002</v>
      </c>
      <c r="L750" s="175">
        <v>8.4070999999999998</v>
      </c>
      <c r="M750" s="175">
        <v>12.385300000000001</v>
      </c>
      <c r="N750" s="175">
        <v>22.5</v>
      </c>
      <c r="O750" s="175">
        <v>7.2755000000000001</v>
      </c>
      <c r="P750" s="175">
        <v>7.0467000000000004</v>
      </c>
      <c r="Q750" s="175">
        <v>7.5090000000000003</v>
      </c>
      <c r="R750" s="175">
        <v>8.3103999999999996</v>
      </c>
      <c r="S750" s="171"/>
      <c r="T750" s="174"/>
      <c r="U750" s="175"/>
      <c r="V750" s="175"/>
      <c r="W750" s="175"/>
      <c r="X750" s="175"/>
      <c r="Y750" s="175"/>
      <c r="Z750" s="175"/>
      <c r="AA750" s="175"/>
      <c r="AB750" s="175"/>
      <c r="AC750" s="175"/>
      <c r="AD750" s="175"/>
      <c r="AE750" s="175"/>
      <c r="AF750" s="175"/>
      <c r="AG750" s="175"/>
      <c r="AH750" s="175"/>
    </row>
    <row r="751" spans="1:34" x14ac:dyDescent="0.3">
      <c r="A751" s="171" t="s">
        <v>1788</v>
      </c>
      <c r="B751" s="171" t="s">
        <v>1713</v>
      </c>
      <c r="C751" s="171">
        <v>108995</v>
      </c>
      <c r="D751" s="174">
        <v>44302</v>
      </c>
      <c r="E751" s="175">
        <v>23.04</v>
      </c>
      <c r="F751" s="175">
        <v>0.30470000000000003</v>
      </c>
      <c r="G751" s="175">
        <v>0.43590000000000001</v>
      </c>
      <c r="H751" s="175">
        <v>-0.43219999999999997</v>
      </c>
      <c r="I751" s="175">
        <v>-0.43219999999999997</v>
      </c>
      <c r="J751" s="175">
        <v>-0.47520000000000001</v>
      </c>
      <c r="K751" s="175">
        <v>0.69930000000000003</v>
      </c>
      <c r="L751" s="175">
        <v>7.8651999999999997</v>
      </c>
      <c r="M751" s="175">
        <v>11.5198</v>
      </c>
      <c r="N751" s="175">
        <v>21.327000000000002</v>
      </c>
      <c r="O751" s="175">
        <v>6.1302000000000003</v>
      </c>
      <c r="P751" s="175">
        <v>6.0507999999999997</v>
      </c>
      <c r="Q751" s="175">
        <v>6.7054</v>
      </c>
      <c r="R751" s="175">
        <v>7.2405999999999997</v>
      </c>
      <c r="S751" s="171"/>
      <c r="T751" s="174"/>
      <c r="U751" s="175"/>
      <c r="V751" s="175"/>
      <c r="W751" s="175"/>
      <c r="X751" s="175"/>
      <c r="Y751" s="175"/>
      <c r="Z751" s="175"/>
      <c r="AA751" s="175"/>
      <c r="AB751" s="175"/>
      <c r="AC751" s="175"/>
      <c r="AD751" s="175"/>
      <c r="AE751" s="175"/>
      <c r="AF751" s="175"/>
      <c r="AG751" s="175"/>
      <c r="AH751" s="175"/>
    </row>
    <row r="752" spans="1:34" x14ac:dyDescent="0.3">
      <c r="A752" s="171" t="s">
        <v>1788</v>
      </c>
      <c r="B752" s="171" t="s">
        <v>1689</v>
      </c>
      <c r="C752" s="171">
        <v>146457</v>
      </c>
      <c r="D752" s="174">
        <v>44302</v>
      </c>
      <c r="E752" s="175">
        <v>12.0801</v>
      </c>
      <c r="F752" s="175">
        <v>1.49E-2</v>
      </c>
      <c r="G752" s="175">
        <v>8.9499999999999996E-2</v>
      </c>
      <c r="H752" s="175">
        <v>-0.46550000000000002</v>
      </c>
      <c r="I752" s="175">
        <v>-0.37280000000000002</v>
      </c>
      <c r="J752" s="175">
        <v>-0.33739999999999998</v>
      </c>
      <c r="K752" s="175">
        <v>1.2556</v>
      </c>
      <c r="L752" s="175">
        <v>7.0807000000000002</v>
      </c>
      <c r="M752" s="175">
        <v>11.2041</v>
      </c>
      <c r="N752" s="175">
        <v>18.988800000000001</v>
      </c>
      <c r="O752" s="175"/>
      <c r="P752" s="175"/>
      <c r="Q752" s="175">
        <v>9.3585999999999991</v>
      </c>
      <c r="R752" s="175">
        <v>8.8651999999999997</v>
      </c>
      <c r="S752" s="171"/>
      <c r="T752" s="174"/>
      <c r="U752" s="175"/>
      <c r="V752" s="175"/>
      <c r="W752" s="175"/>
      <c r="X752" s="175"/>
      <c r="Y752" s="175"/>
      <c r="Z752" s="175"/>
      <c r="AA752" s="175"/>
      <c r="AB752" s="175"/>
      <c r="AC752" s="175"/>
      <c r="AD752" s="175"/>
      <c r="AE752" s="175"/>
      <c r="AF752" s="175"/>
      <c r="AG752" s="175"/>
      <c r="AH752" s="175"/>
    </row>
    <row r="753" spans="1:34" x14ac:dyDescent="0.3">
      <c r="A753" s="171" t="s">
        <v>1788</v>
      </c>
      <c r="B753" s="171" t="s">
        <v>1714</v>
      </c>
      <c r="C753" s="171">
        <v>146456</v>
      </c>
      <c r="D753" s="174">
        <v>44302</v>
      </c>
      <c r="E753" s="175">
        <v>11.629300000000001</v>
      </c>
      <c r="F753" s="175">
        <v>1.03E-2</v>
      </c>
      <c r="G753" s="175">
        <v>7.3999999999999996E-2</v>
      </c>
      <c r="H753" s="175">
        <v>-0.50049999999999994</v>
      </c>
      <c r="I753" s="175">
        <v>-0.44769999999999999</v>
      </c>
      <c r="J753" s="175">
        <v>-0.48949999999999999</v>
      </c>
      <c r="K753" s="175">
        <v>0.80789999999999995</v>
      </c>
      <c r="L753" s="175">
        <v>6.1561000000000003</v>
      </c>
      <c r="M753" s="175">
        <v>9.7683999999999997</v>
      </c>
      <c r="N753" s="175">
        <v>16.943200000000001</v>
      </c>
      <c r="O753" s="175"/>
      <c r="P753" s="175"/>
      <c r="Q753" s="175">
        <v>7.4073000000000002</v>
      </c>
      <c r="R753" s="175">
        <v>6.9452999999999996</v>
      </c>
      <c r="S753" s="171"/>
      <c r="T753" s="174"/>
      <c r="U753" s="175"/>
      <c r="V753" s="175"/>
      <c r="W753" s="175"/>
      <c r="X753" s="175"/>
      <c r="Y753" s="175"/>
      <c r="Z753" s="175"/>
      <c r="AA753" s="175"/>
      <c r="AB753" s="175"/>
      <c r="AC753" s="175"/>
      <c r="AD753" s="175"/>
      <c r="AE753" s="175"/>
      <c r="AF753" s="175"/>
      <c r="AG753" s="175"/>
      <c r="AH753" s="175"/>
    </row>
    <row r="754" spans="1:34" x14ac:dyDescent="0.3">
      <c r="A754" s="171" t="s">
        <v>1788</v>
      </c>
      <c r="B754" s="171" t="s">
        <v>1715</v>
      </c>
      <c r="C754" s="171">
        <v>131372</v>
      </c>
      <c r="D754" s="174">
        <v>44302</v>
      </c>
      <c r="E754" s="175">
        <v>16.745899999999999</v>
      </c>
      <c r="F754" s="175">
        <v>6.3899999999999998E-2</v>
      </c>
      <c r="G754" s="175">
        <v>0.17469999999999999</v>
      </c>
      <c r="H754" s="175">
        <v>-0.48430000000000001</v>
      </c>
      <c r="I754" s="175">
        <v>-0.43230000000000002</v>
      </c>
      <c r="J754" s="175">
        <v>-0.5635</v>
      </c>
      <c r="K754" s="175">
        <v>0.62670000000000003</v>
      </c>
      <c r="L754" s="175">
        <v>7.6222000000000003</v>
      </c>
      <c r="M754" s="175">
        <v>12.409700000000001</v>
      </c>
      <c r="N754" s="175">
        <v>21.623000000000001</v>
      </c>
      <c r="O754" s="175">
        <v>7.7112999999999996</v>
      </c>
      <c r="P754" s="175">
        <v>8.6737000000000002</v>
      </c>
      <c r="Q754" s="175">
        <v>8.2385999999999999</v>
      </c>
      <c r="R754" s="175">
        <v>8.3179999999999996</v>
      </c>
      <c r="S754" s="171"/>
      <c r="T754" s="174"/>
      <c r="U754" s="175"/>
      <c r="V754" s="175"/>
      <c r="W754" s="175"/>
      <c r="X754" s="175"/>
      <c r="Y754" s="175"/>
      <c r="Z754" s="175"/>
      <c r="AA754" s="175"/>
      <c r="AB754" s="175"/>
      <c r="AC754" s="175"/>
      <c r="AD754" s="175"/>
      <c r="AE754" s="175"/>
      <c r="AF754" s="175"/>
      <c r="AG754" s="175"/>
      <c r="AH754" s="175"/>
    </row>
    <row r="755" spans="1:34" x14ac:dyDescent="0.3">
      <c r="A755" s="171" t="s">
        <v>1788</v>
      </c>
      <c r="B755" s="171" t="s">
        <v>1690</v>
      </c>
      <c r="C755" s="171">
        <v>131373</v>
      </c>
      <c r="D755" s="174">
        <v>44302</v>
      </c>
      <c r="E755" s="175">
        <v>17.586099999999998</v>
      </c>
      <c r="F755" s="175">
        <v>6.6600000000000006E-2</v>
      </c>
      <c r="G755" s="175">
        <v>0.18290000000000001</v>
      </c>
      <c r="H755" s="175">
        <v>-0.46639999999999998</v>
      </c>
      <c r="I755" s="175">
        <v>-0.39360000000000001</v>
      </c>
      <c r="J755" s="175">
        <v>-0.48209999999999997</v>
      </c>
      <c r="K755" s="175">
        <v>0.86780000000000002</v>
      </c>
      <c r="L755" s="175">
        <v>8.1382999999999992</v>
      </c>
      <c r="M755" s="175">
        <v>13.220599999999999</v>
      </c>
      <c r="N755" s="175">
        <v>22.789100000000001</v>
      </c>
      <c r="O755" s="175">
        <v>8.5989000000000004</v>
      </c>
      <c r="P755" s="175">
        <v>9.5292999999999992</v>
      </c>
      <c r="Q755" s="175">
        <v>9.0554000000000006</v>
      </c>
      <c r="R755" s="175">
        <v>9.3064999999999998</v>
      </c>
      <c r="S755" s="171"/>
      <c r="T755" s="174"/>
      <c r="U755" s="175"/>
      <c r="V755" s="175"/>
      <c r="W755" s="175"/>
      <c r="X755" s="175"/>
      <c r="Y755" s="175"/>
      <c r="Z755" s="175"/>
      <c r="AA755" s="175"/>
      <c r="AB755" s="175"/>
      <c r="AC755" s="175"/>
      <c r="AD755" s="175"/>
      <c r="AE755" s="175"/>
      <c r="AF755" s="175"/>
      <c r="AG755" s="175"/>
      <c r="AH755" s="175"/>
    </row>
    <row r="756" spans="1:34" x14ac:dyDescent="0.3">
      <c r="A756" s="171" t="s">
        <v>1788</v>
      </c>
      <c r="B756" s="171" t="s">
        <v>1691</v>
      </c>
      <c r="C756" s="171">
        <v>119802</v>
      </c>
      <c r="D756" s="174">
        <v>44302</v>
      </c>
      <c r="E756" s="175">
        <v>22.015999999999998</v>
      </c>
      <c r="F756" s="175">
        <v>8.6400000000000005E-2</v>
      </c>
      <c r="G756" s="175">
        <v>0.2276</v>
      </c>
      <c r="H756" s="175">
        <v>-0.9849</v>
      </c>
      <c r="I756" s="175">
        <v>-0.51060000000000005</v>
      </c>
      <c r="J756" s="175">
        <v>1.8200000000000001E-2</v>
      </c>
      <c r="K756" s="175">
        <v>2.4428999999999998</v>
      </c>
      <c r="L756" s="175">
        <v>13.660299999999999</v>
      </c>
      <c r="M756" s="175">
        <v>20.701799999999999</v>
      </c>
      <c r="N756" s="175">
        <v>31.063199999999998</v>
      </c>
      <c r="O756" s="175">
        <v>6.8345000000000002</v>
      </c>
      <c r="P756" s="175">
        <v>8.1998999999999995</v>
      </c>
      <c r="Q756" s="175">
        <v>8.6339000000000006</v>
      </c>
      <c r="R756" s="175">
        <v>8.3076000000000008</v>
      </c>
      <c r="S756" s="171" t="s">
        <v>2026</v>
      </c>
      <c r="T756" s="174">
        <v>44302</v>
      </c>
      <c r="U756" s="175">
        <v>4048.4108999999999</v>
      </c>
      <c r="V756" s="175">
        <v>66.121200000000002</v>
      </c>
      <c r="W756" s="175">
        <v>-60.410600000000002</v>
      </c>
      <c r="X756" s="175">
        <v>-16.700299999999999</v>
      </c>
      <c r="Y756" s="175">
        <v>19.863700000000001</v>
      </c>
      <c r="Z756" s="175">
        <v>13.969099999999999</v>
      </c>
      <c r="AA756" s="175">
        <v>1.3734999999999999</v>
      </c>
      <c r="AB756" s="175">
        <v>3.0106000000000002</v>
      </c>
      <c r="AC756" s="175">
        <v>2.3624999999999998</v>
      </c>
      <c r="AD756" s="175">
        <v>6.4058000000000002</v>
      </c>
      <c r="AE756" s="175">
        <v>8.6381999999999994</v>
      </c>
      <c r="AF756" s="175">
        <v>7.2378</v>
      </c>
      <c r="AG756" s="175"/>
      <c r="AH756" s="175">
        <v>9.3963999999999999</v>
      </c>
    </row>
    <row r="757" spans="1:34" x14ac:dyDescent="0.3">
      <c r="A757" s="171" t="s">
        <v>1788</v>
      </c>
      <c r="B757" s="171" t="s">
        <v>1716</v>
      </c>
      <c r="C757" s="171">
        <v>115887</v>
      </c>
      <c r="D757" s="174">
        <v>44302</v>
      </c>
      <c r="E757" s="175">
        <v>20.613</v>
      </c>
      <c r="F757" s="175">
        <v>8.2500000000000004E-2</v>
      </c>
      <c r="G757" s="175">
        <v>0.21879999999999999</v>
      </c>
      <c r="H757" s="175">
        <v>-1.0037</v>
      </c>
      <c r="I757" s="175">
        <v>-0.54520000000000002</v>
      </c>
      <c r="J757" s="175">
        <v>-5.33E-2</v>
      </c>
      <c r="K757" s="175">
        <v>2.242</v>
      </c>
      <c r="L757" s="175">
        <v>13.208500000000001</v>
      </c>
      <c r="M757" s="175">
        <v>19.947600000000001</v>
      </c>
      <c r="N757" s="175">
        <v>29.927499999999998</v>
      </c>
      <c r="O757" s="175">
        <v>5.9109999999999996</v>
      </c>
      <c r="P757" s="175">
        <v>7.3108000000000004</v>
      </c>
      <c r="Q757" s="175">
        <v>7.9103000000000003</v>
      </c>
      <c r="R757" s="175">
        <v>7.3395000000000001</v>
      </c>
      <c r="S757" s="171" t="s">
        <v>2026</v>
      </c>
      <c r="T757" s="174">
        <v>44302</v>
      </c>
      <c r="U757" s="175">
        <v>4048.4108999999999</v>
      </c>
      <c r="V757" s="175">
        <v>66.121200000000002</v>
      </c>
      <c r="W757" s="175">
        <v>-60.410600000000002</v>
      </c>
      <c r="X757" s="175">
        <v>-16.700299999999999</v>
      </c>
      <c r="Y757" s="175">
        <v>19.863700000000001</v>
      </c>
      <c r="Z757" s="175">
        <v>13.969099999999999</v>
      </c>
      <c r="AA757" s="175">
        <v>1.3734999999999999</v>
      </c>
      <c r="AB757" s="175">
        <v>3.0106000000000002</v>
      </c>
      <c r="AC757" s="175">
        <v>2.3624999999999998</v>
      </c>
      <c r="AD757" s="175">
        <v>6.4058000000000002</v>
      </c>
      <c r="AE757" s="175">
        <v>8.6381999999999994</v>
      </c>
      <c r="AF757" s="175">
        <v>7.2378</v>
      </c>
      <c r="AG757" s="175"/>
      <c r="AH757" s="175">
        <v>9.3963999999999999</v>
      </c>
    </row>
    <row r="758" spans="1:34" x14ac:dyDescent="0.3">
      <c r="A758" s="171" t="s">
        <v>1788</v>
      </c>
      <c r="B758" s="171" t="s">
        <v>1692</v>
      </c>
      <c r="C758" s="171">
        <v>140444</v>
      </c>
      <c r="D758" s="174">
        <v>44302</v>
      </c>
      <c r="E758" s="175">
        <v>15.0212</v>
      </c>
      <c r="F758" s="175">
        <v>0.13070000000000001</v>
      </c>
      <c r="G758" s="175">
        <v>0.44600000000000001</v>
      </c>
      <c r="H758" s="175">
        <v>-0.84560000000000002</v>
      </c>
      <c r="I758" s="175">
        <v>-0.7329</v>
      </c>
      <c r="J758" s="175">
        <v>-0.50870000000000004</v>
      </c>
      <c r="K758" s="175">
        <v>2.0192000000000001</v>
      </c>
      <c r="L758" s="175">
        <v>14.734</v>
      </c>
      <c r="M758" s="175">
        <v>21.306000000000001</v>
      </c>
      <c r="N758" s="175">
        <v>35.497</v>
      </c>
      <c r="O758" s="175">
        <v>9.9783000000000008</v>
      </c>
      <c r="P758" s="175"/>
      <c r="Q758" s="175">
        <v>10.1584</v>
      </c>
      <c r="R758" s="175">
        <v>12.9346</v>
      </c>
      <c r="S758" s="171"/>
      <c r="T758" s="174"/>
      <c r="U758" s="175"/>
      <c r="V758" s="175"/>
      <c r="W758" s="175"/>
      <c r="X758" s="175"/>
      <c r="Y758" s="175"/>
      <c r="Z758" s="175"/>
      <c r="AA758" s="175"/>
      <c r="AB758" s="175"/>
      <c r="AC758" s="175"/>
      <c r="AD758" s="175"/>
      <c r="AE758" s="175"/>
      <c r="AF758" s="175"/>
      <c r="AG758" s="175"/>
      <c r="AH758" s="175"/>
    </row>
    <row r="759" spans="1:34" x14ac:dyDescent="0.3">
      <c r="A759" s="171" t="s">
        <v>1788</v>
      </c>
      <c r="B759" s="171" t="s">
        <v>1717</v>
      </c>
      <c r="C759" s="171">
        <v>140447</v>
      </c>
      <c r="D759" s="174">
        <v>44302</v>
      </c>
      <c r="E759" s="175">
        <v>13.861700000000001</v>
      </c>
      <c r="F759" s="175">
        <v>0.12640000000000001</v>
      </c>
      <c r="G759" s="175">
        <v>0.4325</v>
      </c>
      <c r="H759" s="175">
        <v>-0.87670000000000003</v>
      </c>
      <c r="I759" s="175">
        <v>-0.7994</v>
      </c>
      <c r="J759" s="175">
        <v>-0.64859999999999995</v>
      </c>
      <c r="K759" s="175">
        <v>1.609</v>
      </c>
      <c r="L759" s="175">
        <v>13.8276</v>
      </c>
      <c r="M759" s="175">
        <v>19.8445</v>
      </c>
      <c r="N759" s="175">
        <v>33.299700000000001</v>
      </c>
      <c r="O759" s="175">
        <v>8.0731000000000002</v>
      </c>
      <c r="P759" s="175"/>
      <c r="Q759" s="175">
        <v>8.0741999999999994</v>
      </c>
      <c r="R759" s="175">
        <v>11.1167</v>
      </c>
      <c r="S759" s="171"/>
      <c r="T759" s="174"/>
      <c r="U759" s="175"/>
      <c r="V759" s="175"/>
      <c r="W759" s="175"/>
      <c r="X759" s="175"/>
      <c r="Y759" s="175"/>
      <c r="Z759" s="175"/>
      <c r="AA759" s="175"/>
      <c r="AB759" s="175"/>
      <c r="AC759" s="175"/>
      <c r="AD759" s="175"/>
      <c r="AE759" s="175"/>
      <c r="AF759" s="175"/>
      <c r="AG759" s="175"/>
      <c r="AH759" s="175"/>
    </row>
    <row r="760" spans="1:34" x14ac:dyDescent="0.3">
      <c r="A760" s="171" t="s">
        <v>1788</v>
      </c>
      <c r="B760" s="171" t="s">
        <v>1693</v>
      </c>
      <c r="C760" s="171">
        <v>145693</v>
      </c>
      <c r="D760" s="174">
        <v>44302</v>
      </c>
      <c r="E760" s="175">
        <v>13.468999999999999</v>
      </c>
      <c r="F760" s="175">
        <v>7.4300000000000005E-2</v>
      </c>
      <c r="G760" s="175">
        <v>0.30530000000000002</v>
      </c>
      <c r="H760" s="175">
        <v>-0.75160000000000005</v>
      </c>
      <c r="I760" s="175">
        <v>-0.58309999999999995</v>
      </c>
      <c r="J760" s="175">
        <v>-0.53910000000000002</v>
      </c>
      <c r="K760" s="175">
        <v>2.4024999999999999</v>
      </c>
      <c r="L760" s="175">
        <v>12.853</v>
      </c>
      <c r="M760" s="175">
        <v>21.320499999999999</v>
      </c>
      <c r="N760" s="175">
        <v>32.621099999999998</v>
      </c>
      <c r="O760" s="175"/>
      <c r="P760" s="175"/>
      <c r="Q760" s="175">
        <v>13.624700000000001</v>
      </c>
      <c r="R760" s="175">
        <v>13.537100000000001</v>
      </c>
      <c r="S760" s="171"/>
      <c r="T760" s="174"/>
      <c r="U760" s="175"/>
      <c r="V760" s="175"/>
      <c r="W760" s="175"/>
      <c r="X760" s="175"/>
      <c r="Y760" s="175"/>
      <c r="Z760" s="175"/>
      <c r="AA760" s="175"/>
      <c r="AB760" s="175"/>
      <c r="AC760" s="175"/>
      <c r="AD760" s="175"/>
      <c r="AE760" s="175"/>
      <c r="AF760" s="175"/>
      <c r="AG760" s="175"/>
      <c r="AH760" s="175"/>
    </row>
    <row r="761" spans="1:34" x14ac:dyDescent="0.3">
      <c r="A761" s="171" t="s">
        <v>1788</v>
      </c>
      <c r="B761" s="171" t="s">
        <v>1718</v>
      </c>
      <c r="C761" s="171">
        <v>145695</v>
      </c>
      <c r="D761" s="174">
        <v>44302</v>
      </c>
      <c r="E761" s="175">
        <v>13.124000000000001</v>
      </c>
      <c r="F761" s="175">
        <v>6.8599999999999994E-2</v>
      </c>
      <c r="G761" s="175">
        <v>0.29039999999999999</v>
      </c>
      <c r="H761" s="175">
        <v>-0.7712</v>
      </c>
      <c r="I761" s="175">
        <v>-0.62849999999999995</v>
      </c>
      <c r="J761" s="175">
        <v>-0.62849999999999995</v>
      </c>
      <c r="K761" s="175">
        <v>2.1402000000000001</v>
      </c>
      <c r="L761" s="175">
        <v>12.257300000000001</v>
      </c>
      <c r="M761" s="175">
        <v>20.3705</v>
      </c>
      <c r="N761" s="175">
        <v>31.226900000000001</v>
      </c>
      <c r="O761" s="175"/>
      <c r="P761" s="175"/>
      <c r="Q761" s="175">
        <v>12.3672</v>
      </c>
      <c r="R761" s="175">
        <v>12.312099999999999</v>
      </c>
      <c r="S761" s="171"/>
      <c r="T761" s="174"/>
      <c r="U761" s="175"/>
      <c r="V761" s="175"/>
      <c r="W761" s="175"/>
      <c r="X761" s="175"/>
      <c r="Y761" s="175"/>
      <c r="Z761" s="175"/>
      <c r="AA761" s="175"/>
      <c r="AB761" s="175"/>
      <c r="AC761" s="175"/>
      <c r="AD761" s="175"/>
      <c r="AE761" s="175"/>
      <c r="AF761" s="175"/>
      <c r="AG761" s="175"/>
      <c r="AH761" s="175"/>
    </row>
    <row r="762" spans="1:34" x14ac:dyDescent="0.3">
      <c r="A762" s="171" t="s">
        <v>1788</v>
      </c>
      <c r="B762" s="171" t="s">
        <v>1719</v>
      </c>
      <c r="C762" s="171">
        <v>134593</v>
      </c>
      <c r="D762" s="174">
        <v>44302</v>
      </c>
      <c r="E762" s="175">
        <v>11.3668</v>
      </c>
      <c r="F762" s="175">
        <v>-3.4299999999999997E-2</v>
      </c>
      <c r="G762" s="175">
        <v>8.0100000000000005E-2</v>
      </c>
      <c r="H762" s="175">
        <v>-0.82879999999999998</v>
      </c>
      <c r="I762" s="175">
        <v>-1.0049999999999999</v>
      </c>
      <c r="J762" s="175">
        <v>-1.3315999999999999</v>
      </c>
      <c r="K762" s="175">
        <v>1.5427999999999999</v>
      </c>
      <c r="L762" s="175">
        <v>11.2037</v>
      </c>
      <c r="M762" s="175">
        <v>13.730600000000001</v>
      </c>
      <c r="N762" s="175">
        <v>20.666699999999999</v>
      </c>
      <c r="O762" s="175">
        <v>-3.359</v>
      </c>
      <c r="P762" s="175">
        <v>2.2303999999999999</v>
      </c>
      <c r="Q762" s="175">
        <v>2.2008000000000001</v>
      </c>
      <c r="R762" s="175">
        <v>-5.984</v>
      </c>
      <c r="S762" s="171"/>
      <c r="T762" s="174"/>
      <c r="U762" s="175"/>
      <c r="V762" s="175"/>
      <c r="W762" s="175"/>
      <c r="X762" s="175"/>
      <c r="Y762" s="175"/>
      <c r="Z762" s="175"/>
      <c r="AA762" s="175"/>
      <c r="AB762" s="175"/>
      <c r="AC762" s="175"/>
      <c r="AD762" s="175"/>
      <c r="AE762" s="175"/>
      <c r="AF762" s="175"/>
      <c r="AG762" s="175"/>
      <c r="AH762" s="175"/>
    </row>
    <row r="763" spans="1:34" x14ac:dyDescent="0.3">
      <c r="A763" s="171" t="s">
        <v>1788</v>
      </c>
      <c r="B763" s="171" t="s">
        <v>1694</v>
      </c>
      <c r="C763" s="171">
        <v>134594</v>
      </c>
      <c r="D763" s="174">
        <v>44302</v>
      </c>
      <c r="E763" s="175">
        <v>12.054500000000001</v>
      </c>
      <c r="F763" s="175">
        <v>-3.2300000000000002E-2</v>
      </c>
      <c r="G763" s="175">
        <v>8.72E-2</v>
      </c>
      <c r="H763" s="175">
        <v>-0.81289999999999996</v>
      </c>
      <c r="I763" s="175">
        <v>-0.97099999999999997</v>
      </c>
      <c r="J763" s="175">
        <v>-1.2622</v>
      </c>
      <c r="K763" s="175">
        <v>1.7488999999999999</v>
      </c>
      <c r="L763" s="175">
        <v>11.6561</v>
      </c>
      <c r="M763" s="175">
        <v>14.4277</v>
      </c>
      <c r="N763" s="175">
        <v>21.6496</v>
      </c>
      <c r="O763" s="175">
        <v>-2.5350000000000001</v>
      </c>
      <c r="P763" s="175">
        <v>3.2378</v>
      </c>
      <c r="Q763" s="175">
        <v>3.2261000000000002</v>
      </c>
      <c r="R763" s="175">
        <v>-5.2226999999999997</v>
      </c>
      <c r="S763" s="171"/>
      <c r="T763" s="174"/>
      <c r="U763" s="175"/>
      <c r="V763" s="175"/>
      <c r="W763" s="175"/>
      <c r="X763" s="175"/>
      <c r="Y763" s="175"/>
      <c r="Z763" s="175"/>
      <c r="AA763" s="175"/>
      <c r="AB763" s="175"/>
      <c r="AC763" s="175"/>
      <c r="AD763" s="175"/>
      <c r="AE763" s="175"/>
      <c r="AF763" s="175"/>
      <c r="AG763" s="175"/>
      <c r="AH763" s="175"/>
    </row>
    <row r="764" spans="1:34" x14ac:dyDescent="0.3">
      <c r="A764" s="171" t="s">
        <v>1788</v>
      </c>
      <c r="B764" s="171" t="s">
        <v>1720</v>
      </c>
      <c r="C764" s="171">
        <v>147700</v>
      </c>
      <c r="D764" s="174">
        <v>44302</v>
      </c>
      <c r="E764" s="175">
        <v>0.28849999999999998</v>
      </c>
      <c r="F764" s="175">
        <v>0</v>
      </c>
      <c r="G764" s="175">
        <v>0</v>
      </c>
      <c r="H764" s="175">
        <v>0</v>
      </c>
      <c r="I764" s="175">
        <v>0</v>
      </c>
      <c r="J764" s="175">
        <v>0</v>
      </c>
      <c r="K764" s="175">
        <v>0</v>
      </c>
      <c r="L764" s="175">
        <v>0</v>
      </c>
      <c r="M764" s="175">
        <v>0</v>
      </c>
      <c r="N764" s="175">
        <v>0</v>
      </c>
      <c r="O764" s="175"/>
      <c r="P764" s="175"/>
      <c r="Q764" s="175">
        <v>0</v>
      </c>
      <c r="R764" s="175"/>
      <c r="S764" s="171"/>
      <c r="T764" s="174"/>
      <c r="U764" s="175"/>
      <c r="V764" s="175"/>
      <c r="W764" s="175"/>
      <c r="X764" s="175"/>
      <c r="Y764" s="175"/>
      <c r="Z764" s="175"/>
      <c r="AA764" s="175"/>
      <c r="AB764" s="175"/>
      <c r="AC764" s="175"/>
      <c r="AD764" s="175"/>
      <c r="AE764" s="175"/>
      <c r="AF764" s="175"/>
      <c r="AG764" s="175"/>
      <c r="AH764" s="175"/>
    </row>
    <row r="765" spans="1:34" x14ac:dyDescent="0.3">
      <c r="A765" s="171" t="s">
        <v>1788</v>
      </c>
      <c r="B765" s="171" t="s">
        <v>1695</v>
      </c>
      <c r="C765" s="171">
        <v>147697</v>
      </c>
      <c r="D765" s="174">
        <v>44302</v>
      </c>
      <c r="E765" s="175">
        <v>0.30209999999999998</v>
      </c>
      <c r="F765" s="175">
        <v>0</v>
      </c>
      <c r="G765" s="175">
        <v>0</v>
      </c>
      <c r="H765" s="175">
        <v>0</v>
      </c>
      <c r="I765" s="175">
        <v>0</v>
      </c>
      <c r="J765" s="175">
        <v>0</v>
      </c>
      <c r="K765" s="175">
        <v>0</v>
      </c>
      <c r="L765" s="175">
        <v>0</v>
      </c>
      <c r="M765" s="175">
        <v>0</v>
      </c>
      <c r="N765" s="175">
        <v>0</v>
      </c>
      <c r="O765" s="175"/>
      <c r="P765" s="175"/>
      <c r="Q765" s="175">
        <v>0</v>
      </c>
      <c r="R765" s="175"/>
      <c r="S765" s="171"/>
      <c r="T765" s="174"/>
      <c r="U765" s="175"/>
      <c r="V765" s="175"/>
      <c r="W765" s="175"/>
      <c r="X765" s="175"/>
      <c r="Y765" s="175"/>
      <c r="Z765" s="175"/>
      <c r="AA765" s="175"/>
      <c r="AB765" s="175"/>
      <c r="AC765" s="175"/>
      <c r="AD765" s="175"/>
      <c r="AE765" s="175"/>
      <c r="AF765" s="175"/>
      <c r="AG765" s="175"/>
      <c r="AH765" s="175"/>
    </row>
    <row r="766" spans="1:34" x14ac:dyDescent="0.3">
      <c r="A766" s="171" t="s">
        <v>1788</v>
      </c>
      <c r="B766" s="171" t="s">
        <v>1721</v>
      </c>
      <c r="C766" s="171">
        <v>148280</v>
      </c>
      <c r="D766" s="174"/>
      <c r="E766" s="175"/>
      <c r="F766" s="175"/>
      <c r="G766" s="175"/>
      <c r="H766" s="175"/>
      <c r="I766" s="175"/>
      <c r="J766" s="175"/>
      <c r="K766" s="175"/>
      <c r="L766" s="175"/>
      <c r="M766" s="175"/>
      <c r="N766" s="175"/>
      <c r="O766" s="175"/>
      <c r="P766" s="175"/>
      <c r="Q766" s="175"/>
      <c r="R766" s="175"/>
      <c r="S766" s="171"/>
      <c r="T766" s="174"/>
      <c r="U766" s="175"/>
      <c r="V766" s="175"/>
      <c r="W766" s="175"/>
      <c r="X766" s="175"/>
      <c r="Y766" s="175"/>
      <c r="Z766" s="175"/>
      <c r="AA766" s="175"/>
      <c r="AB766" s="175"/>
      <c r="AC766" s="175"/>
      <c r="AD766" s="175"/>
      <c r="AE766" s="175"/>
      <c r="AF766" s="175"/>
      <c r="AG766" s="175"/>
      <c r="AH766" s="175"/>
    </row>
    <row r="767" spans="1:34" x14ac:dyDescent="0.3">
      <c r="A767" s="171" t="s">
        <v>1788</v>
      </c>
      <c r="B767" s="171" t="s">
        <v>1696</v>
      </c>
      <c r="C767" s="171">
        <v>148274</v>
      </c>
      <c r="D767" s="174"/>
      <c r="E767" s="175"/>
      <c r="F767" s="175"/>
      <c r="G767" s="175"/>
      <c r="H767" s="175"/>
      <c r="I767" s="175"/>
      <c r="J767" s="175"/>
      <c r="K767" s="175"/>
      <c r="L767" s="175"/>
      <c r="M767" s="175"/>
      <c r="N767" s="175"/>
      <c r="O767" s="175"/>
      <c r="P767" s="175"/>
      <c r="Q767" s="175"/>
      <c r="R767" s="175"/>
      <c r="S767" s="171"/>
      <c r="T767" s="174"/>
      <c r="U767" s="175"/>
      <c r="V767" s="175"/>
      <c r="W767" s="175"/>
      <c r="X767" s="175"/>
      <c r="Y767" s="175"/>
      <c r="Z767" s="175"/>
      <c r="AA767" s="175"/>
      <c r="AB767" s="175"/>
      <c r="AC767" s="175"/>
      <c r="AD767" s="175"/>
      <c r="AE767" s="175"/>
      <c r="AF767" s="175"/>
      <c r="AG767" s="175"/>
      <c r="AH767" s="175"/>
    </row>
    <row r="768" spans="1:34" x14ac:dyDescent="0.3">
      <c r="A768" s="171" t="s">
        <v>1788</v>
      </c>
      <c r="B768" s="171" t="s">
        <v>1722</v>
      </c>
      <c r="C768" s="171">
        <v>138372</v>
      </c>
      <c r="D768" s="174">
        <v>44302</v>
      </c>
      <c r="E768" s="175">
        <v>36.266399999999997</v>
      </c>
      <c r="F768" s="175">
        <v>0.31730000000000003</v>
      </c>
      <c r="G768" s="175">
        <v>0.48459999999999998</v>
      </c>
      <c r="H768" s="175">
        <v>-0.79330000000000001</v>
      </c>
      <c r="I768" s="175">
        <v>-0.28510000000000002</v>
      </c>
      <c r="J768" s="175">
        <v>-0.35749999999999998</v>
      </c>
      <c r="K768" s="175">
        <v>1.3144</v>
      </c>
      <c r="L768" s="175">
        <v>9.5288000000000004</v>
      </c>
      <c r="M768" s="175">
        <v>14.1645</v>
      </c>
      <c r="N768" s="175">
        <v>21.793700000000001</v>
      </c>
      <c r="O768" s="175">
        <v>6.5084</v>
      </c>
      <c r="P768" s="175">
        <v>7.2173999999999996</v>
      </c>
      <c r="Q768" s="175">
        <v>7.7751999999999999</v>
      </c>
      <c r="R768" s="175">
        <v>6.6974999999999998</v>
      </c>
      <c r="S768" s="171"/>
      <c r="T768" s="174"/>
      <c r="U768" s="175"/>
      <c r="V768" s="175"/>
      <c r="W768" s="175"/>
      <c r="X768" s="175"/>
      <c r="Y768" s="175"/>
      <c r="Z768" s="175"/>
      <c r="AA768" s="175"/>
      <c r="AB768" s="175"/>
      <c r="AC768" s="175"/>
      <c r="AD768" s="175"/>
      <c r="AE768" s="175"/>
      <c r="AF768" s="175"/>
      <c r="AG768" s="175"/>
      <c r="AH768" s="175"/>
    </row>
    <row r="769" spans="1:34" x14ac:dyDescent="0.3">
      <c r="A769" s="171" t="s">
        <v>1788</v>
      </c>
      <c r="B769" s="171" t="s">
        <v>1697</v>
      </c>
      <c r="C769" s="171">
        <v>138376</v>
      </c>
      <c r="D769" s="174">
        <v>44302</v>
      </c>
      <c r="E769" s="175">
        <v>39.5901</v>
      </c>
      <c r="F769" s="175">
        <v>0.32129999999999997</v>
      </c>
      <c r="G769" s="175">
        <v>0.4965</v>
      </c>
      <c r="H769" s="175">
        <v>-0.76549999999999996</v>
      </c>
      <c r="I769" s="175">
        <v>-0.2253</v>
      </c>
      <c r="J769" s="175">
        <v>-0.2344</v>
      </c>
      <c r="K769" s="175">
        <v>1.6822999999999999</v>
      </c>
      <c r="L769" s="175">
        <v>10.297000000000001</v>
      </c>
      <c r="M769" s="175">
        <v>15.3292</v>
      </c>
      <c r="N769" s="175">
        <v>23.384399999999999</v>
      </c>
      <c r="O769" s="175">
        <v>7.6811999999999996</v>
      </c>
      <c r="P769" s="175">
        <v>8.5044000000000004</v>
      </c>
      <c r="Q769" s="175">
        <v>9.3236000000000008</v>
      </c>
      <c r="R769" s="175">
        <v>7.9360999999999997</v>
      </c>
      <c r="S769" s="171"/>
      <c r="T769" s="174"/>
      <c r="U769" s="175"/>
      <c r="V769" s="175"/>
      <c r="W769" s="175"/>
      <c r="X769" s="175"/>
      <c r="Y769" s="175"/>
      <c r="Z769" s="175"/>
      <c r="AA769" s="175"/>
      <c r="AB769" s="175"/>
      <c r="AC769" s="175"/>
      <c r="AD769" s="175"/>
      <c r="AE769" s="175"/>
      <c r="AF769" s="175"/>
      <c r="AG769" s="175"/>
      <c r="AH769" s="175"/>
    </row>
    <row r="770" spans="1:34" x14ac:dyDescent="0.3">
      <c r="A770" s="171" t="s">
        <v>1788</v>
      </c>
      <c r="B770" s="171" t="s">
        <v>1723</v>
      </c>
      <c r="C770" s="171">
        <v>101498</v>
      </c>
      <c r="D770" s="174">
        <v>44302</v>
      </c>
      <c r="E770" s="175">
        <v>43.693399999999997</v>
      </c>
      <c r="F770" s="175">
        <v>2.8199999999999999E-2</v>
      </c>
      <c r="G770" s="175">
        <v>0.23699999999999999</v>
      </c>
      <c r="H770" s="175">
        <v>-0.88759999999999994</v>
      </c>
      <c r="I770" s="175">
        <v>-0.93769999999999998</v>
      </c>
      <c r="J770" s="175">
        <v>-1.0221</v>
      </c>
      <c r="K770" s="175">
        <v>0.9456</v>
      </c>
      <c r="L770" s="175">
        <v>13.098599999999999</v>
      </c>
      <c r="M770" s="175">
        <v>17.491399999999999</v>
      </c>
      <c r="N770" s="175">
        <v>28.3477</v>
      </c>
      <c r="O770" s="175">
        <v>7.9326999999999996</v>
      </c>
      <c r="P770" s="175">
        <v>8.5402000000000005</v>
      </c>
      <c r="Q770" s="175">
        <v>8.1090999999999998</v>
      </c>
      <c r="R770" s="175">
        <v>10.2257</v>
      </c>
      <c r="S770" s="171" t="s">
        <v>2026</v>
      </c>
      <c r="T770" s="174">
        <v>44302</v>
      </c>
      <c r="U770" s="175">
        <v>4048.4108999999999</v>
      </c>
      <c r="V770" s="175">
        <v>66.121200000000002</v>
      </c>
      <c r="W770" s="175">
        <v>-60.410600000000002</v>
      </c>
      <c r="X770" s="175">
        <v>-16.700299999999999</v>
      </c>
      <c r="Y770" s="175">
        <v>19.863700000000001</v>
      </c>
      <c r="Z770" s="175">
        <v>13.969099999999999</v>
      </c>
      <c r="AA770" s="175">
        <v>1.3734999999999999</v>
      </c>
      <c r="AB770" s="175">
        <v>3.0106000000000002</v>
      </c>
      <c r="AC770" s="175">
        <v>2.3624999999999998</v>
      </c>
      <c r="AD770" s="175">
        <v>6.4058000000000002</v>
      </c>
      <c r="AE770" s="175">
        <v>8.6381999999999994</v>
      </c>
      <c r="AF770" s="175">
        <v>7.2378</v>
      </c>
      <c r="AG770" s="175"/>
      <c r="AH770" s="175">
        <v>9.3963999999999999</v>
      </c>
    </row>
    <row r="771" spans="1:34" x14ac:dyDescent="0.3">
      <c r="A771" s="171" t="s">
        <v>1788</v>
      </c>
      <c r="B771" s="171" t="s">
        <v>1698</v>
      </c>
      <c r="C771" s="171">
        <v>119472</v>
      </c>
      <c r="D771" s="174">
        <v>44302</v>
      </c>
      <c r="E771" s="175">
        <v>47.318600000000004</v>
      </c>
      <c r="F771" s="175">
        <v>3.1899999999999998E-2</v>
      </c>
      <c r="G771" s="175">
        <v>0.2485</v>
      </c>
      <c r="H771" s="175">
        <v>-0.86109999999999998</v>
      </c>
      <c r="I771" s="175">
        <v>-0.88019999999999998</v>
      </c>
      <c r="J771" s="175">
        <v>-0.89470000000000005</v>
      </c>
      <c r="K771" s="175">
        <v>1.3222</v>
      </c>
      <c r="L771" s="175">
        <v>13.8786</v>
      </c>
      <c r="M771" s="175">
        <v>18.675699999999999</v>
      </c>
      <c r="N771" s="175">
        <v>29.9937</v>
      </c>
      <c r="O771" s="175">
        <v>9.3541000000000007</v>
      </c>
      <c r="P771" s="175">
        <v>9.7474000000000007</v>
      </c>
      <c r="Q771" s="175">
        <v>8.4210999999999991</v>
      </c>
      <c r="R771" s="175">
        <v>11.567399999999999</v>
      </c>
      <c r="S771" s="171" t="s">
        <v>2026</v>
      </c>
      <c r="T771" s="174">
        <v>44302</v>
      </c>
      <c r="U771" s="175">
        <v>4048.4108999999999</v>
      </c>
      <c r="V771" s="175">
        <v>66.121200000000002</v>
      </c>
      <c r="W771" s="175">
        <v>-60.410600000000002</v>
      </c>
      <c r="X771" s="175">
        <v>-16.700299999999999</v>
      </c>
      <c r="Y771" s="175">
        <v>19.863700000000001</v>
      </c>
      <c r="Z771" s="175">
        <v>13.969099999999999</v>
      </c>
      <c r="AA771" s="175">
        <v>1.3734999999999999</v>
      </c>
      <c r="AB771" s="175">
        <v>3.0106000000000002</v>
      </c>
      <c r="AC771" s="175">
        <v>2.3624999999999998</v>
      </c>
      <c r="AD771" s="175">
        <v>6.4058000000000002</v>
      </c>
      <c r="AE771" s="175">
        <v>8.6381999999999994</v>
      </c>
      <c r="AF771" s="175">
        <v>7.2378</v>
      </c>
      <c r="AG771" s="175"/>
      <c r="AH771" s="175">
        <v>9.3963999999999999</v>
      </c>
    </row>
    <row r="772" spans="1:34" x14ac:dyDescent="0.3">
      <c r="A772" s="171" t="s">
        <v>1788</v>
      </c>
      <c r="B772" s="171" t="s">
        <v>1892</v>
      </c>
      <c r="C772" s="171"/>
      <c r="D772" s="174">
        <v>44302</v>
      </c>
      <c r="E772" s="175">
        <v>43.693399999999997</v>
      </c>
      <c r="F772" s="175">
        <v>2.8199999999999999E-2</v>
      </c>
      <c r="G772" s="175">
        <v>0.23699999999999999</v>
      </c>
      <c r="H772" s="175">
        <v>-0.88759999999999994</v>
      </c>
      <c r="I772" s="175">
        <v>-0.93769999999999998</v>
      </c>
      <c r="J772" s="175">
        <v>-1.0221</v>
      </c>
      <c r="K772" s="175">
        <v>0.9456</v>
      </c>
      <c r="L772" s="175">
        <v>13.098599999999999</v>
      </c>
      <c r="M772" s="175">
        <v>17.491399999999999</v>
      </c>
      <c r="N772" s="175">
        <v>28.3477</v>
      </c>
      <c r="O772" s="175">
        <v>7.9326999999999996</v>
      </c>
      <c r="P772" s="175">
        <v>8.5402000000000005</v>
      </c>
      <c r="Q772" s="175">
        <v>8.1090999999999998</v>
      </c>
      <c r="R772" s="175">
        <v>10.2257</v>
      </c>
      <c r="S772" s="171" t="s">
        <v>2026</v>
      </c>
      <c r="T772" s="174">
        <v>44302</v>
      </c>
      <c r="U772" s="175">
        <v>4048.4108999999999</v>
      </c>
      <c r="V772" s="175">
        <v>66.121200000000002</v>
      </c>
      <c r="W772" s="175">
        <v>-60.410600000000002</v>
      </c>
      <c r="X772" s="175">
        <v>-16.700299999999999</v>
      </c>
      <c r="Y772" s="175">
        <v>19.863700000000001</v>
      </c>
      <c r="Z772" s="175">
        <v>13.969099999999999</v>
      </c>
      <c r="AA772" s="175">
        <v>1.3734999999999999</v>
      </c>
      <c r="AB772" s="175">
        <v>3.0106000000000002</v>
      </c>
      <c r="AC772" s="175">
        <v>2.3624999999999998</v>
      </c>
      <c r="AD772" s="175">
        <v>6.4058000000000002</v>
      </c>
      <c r="AE772" s="175">
        <v>8.6381999999999994</v>
      </c>
      <c r="AF772" s="175">
        <v>7.2378</v>
      </c>
      <c r="AG772" s="175"/>
      <c r="AH772" s="175">
        <v>9.3963999999999999</v>
      </c>
    </row>
    <row r="773" spans="1:34" x14ac:dyDescent="0.3">
      <c r="A773" s="171" t="s">
        <v>1788</v>
      </c>
      <c r="B773" s="171" t="s">
        <v>1893</v>
      </c>
      <c r="C773" s="171"/>
      <c r="D773" s="174">
        <v>44302</v>
      </c>
      <c r="E773" s="175">
        <v>43.693399999999997</v>
      </c>
      <c r="F773" s="175">
        <v>2.8199999999999999E-2</v>
      </c>
      <c r="G773" s="175">
        <v>0.23699999999999999</v>
      </c>
      <c r="H773" s="175">
        <v>-0.88759999999999994</v>
      </c>
      <c r="I773" s="175">
        <v>-0.93769999999999998</v>
      </c>
      <c r="J773" s="175">
        <v>-1.0221</v>
      </c>
      <c r="K773" s="175">
        <v>0.9456</v>
      </c>
      <c r="L773" s="175">
        <v>13.098599999999999</v>
      </c>
      <c r="M773" s="175">
        <v>17.491399999999999</v>
      </c>
      <c r="N773" s="175">
        <v>28.3477</v>
      </c>
      <c r="O773" s="175">
        <v>7.9326999999999996</v>
      </c>
      <c r="P773" s="175">
        <v>8.5402000000000005</v>
      </c>
      <c r="Q773" s="175">
        <v>8.1090999999999998</v>
      </c>
      <c r="R773" s="175">
        <v>10.2257</v>
      </c>
      <c r="S773" s="171" t="s">
        <v>2026</v>
      </c>
      <c r="T773" s="174">
        <v>44302</v>
      </c>
      <c r="U773" s="175">
        <v>4048.4108999999999</v>
      </c>
      <c r="V773" s="175">
        <v>66.121200000000002</v>
      </c>
      <c r="W773" s="175">
        <v>-60.410600000000002</v>
      </c>
      <c r="X773" s="175">
        <v>-16.700299999999999</v>
      </c>
      <c r="Y773" s="175">
        <v>19.863700000000001</v>
      </c>
      <c r="Z773" s="175">
        <v>13.969099999999999</v>
      </c>
      <c r="AA773" s="175">
        <v>1.3734999999999999</v>
      </c>
      <c r="AB773" s="175">
        <v>3.0106000000000002</v>
      </c>
      <c r="AC773" s="175">
        <v>2.3624999999999998</v>
      </c>
      <c r="AD773" s="175">
        <v>6.4058000000000002</v>
      </c>
      <c r="AE773" s="175">
        <v>8.6381999999999994</v>
      </c>
      <c r="AF773" s="175">
        <v>7.2378</v>
      </c>
      <c r="AG773" s="175"/>
      <c r="AH773" s="175">
        <v>9.3963999999999999</v>
      </c>
    </row>
    <row r="774" spans="1:34" x14ac:dyDescent="0.3">
      <c r="A774" s="171" t="s">
        <v>1788</v>
      </c>
      <c r="B774" s="171" t="s">
        <v>1699</v>
      </c>
      <c r="C774" s="171">
        <v>134643</v>
      </c>
      <c r="D774" s="174">
        <v>44302</v>
      </c>
      <c r="E774" s="175">
        <v>16.9542</v>
      </c>
      <c r="F774" s="175">
        <v>0.22939999999999999</v>
      </c>
      <c r="G774" s="175">
        <v>0.40150000000000002</v>
      </c>
      <c r="H774" s="175">
        <v>-0.60499999999999998</v>
      </c>
      <c r="I774" s="175">
        <v>-0.51339999999999997</v>
      </c>
      <c r="J774" s="175">
        <v>-0.50119999999999998</v>
      </c>
      <c r="K774" s="175">
        <v>1.0049999999999999</v>
      </c>
      <c r="L774" s="175">
        <v>13.5055</v>
      </c>
      <c r="M774" s="175">
        <v>19.088000000000001</v>
      </c>
      <c r="N774" s="175">
        <v>30.522300000000001</v>
      </c>
      <c r="O774" s="175">
        <v>8.6539999999999999</v>
      </c>
      <c r="P774" s="175">
        <v>9.6678999999999995</v>
      </c>
      <c r="Q774" s="175">
        <v>9.3719000000000001</v>
      </c>
      <c r="R774" s="175">
        <v>10.407999999999999</v>
      </c>
      <c r="S774" s="171"/>
      <c r="T774" s="174"/>
      <c r="U774" s="175"/>
      <c r="V774" s="175"/>
      <c r="W774" s="175"/>
      <c r="X774" s="175"/>
      <c r="Y774" s="175"/>
      <c r="Z774" s="175"/>
      <c r="AA774" s="175"/>
      <c r="AB774" s="175"/>
      <c r="AC774" s="175"/>
      <c r="AD774" s="175"/>
      <c r="AE774" s="175"/>
      <c r="AF774" s="175"/>
      <c r="AG774" s="175"/>
      <c r="AH774" s="175"/>
    </row>
    <row r="775" spans="1:34" x14ac:dyDescent="0.3">
      <c r="A775" s="171" t="s">
        <v>1788</v>
      </c>
      <c r="B775" s="171" t="s">
        <v>1724</v>
      </c>
      <c r="C775" s="171">
        <v>134644</v>
      </c>
      <c r="D775" s="174">
        <v>44302</v>
      </c>
      <c r="E775" s="175">
        <v>15.7315</v>
      </c>
      <c r="F775" s="175">
        <v>0.22739999999999999</v>
      </c>
      <c r="G775" s="175">
        <v>0.39629999999999999</v>
      </c>
      <c r="H775" s="175">
        <v>-0.61780000000000002</v>
      </c>
      <c r="I775" s="175">
        <v>-0.54179999999999995</v>
      </c>
      <c r="J775" s="175">
        <v>-0.56130000000000002</v>
      </c>
      <c r="K775" s="175">
        <v>0.82809999999999995</v>
      </c>
      <c r="L775" s="175">
        <v>13.1112</v>
      </c>
      <c r="M775" s="175">
        <v>18.469000000000001</v>
      </c>
      <c r="N775" s="175">
        <v>29.627800000000001</v>
      </c>
      <c r="O775" s="175">
        <v>7.6279000000000003</v>
      </c>
      <c r="P775" s="175">
        <v>8.4083000000000006</v>
      </c>
      <c r="Q775" s="175">
        <v>7.9915000000000003</v>
      </c>
      <c r="R775" s="175">
        <v>9.6908999999999992</v>
      </c>
      <c r="S775" s="171"/>
      <c r="T775" s="174"/>
      <c r="U775" s="175"/>
      <c r="V775" s="175"/>
      <c r="W775" s="175"/>
      <c r="X775" s="175"/>
      <c r="Y775" s="175"/>
      <c r="Z775" s="175"/>
      <c r="AA775" s="175"/>
      <c r="AB775" s="175"/>
      <c r="AC775" s="175"/>
      <c r="AD775" s="175"/>
      <c r="AE775" s="175"/>
      <c r="AF775" s="175"/>
      <c r="AG775" s="175"/>
      <c r="AH775" s="175"/>
    </row>
    <row r="776" spans="1:34" x14ac:dyDescent="0.3">
      <c r="A776" s="171" t="s">
        <v>1788</v>
      </c>
      <c r="B776" s="171" t="s">
        <v>1700</v>
      </c>
      <c r="C776" s="171">
        <v>145478</v>
      </c>
      <c r="D776" s="174">
        <v>44302</v>
      </c>
      <c r="E776" s="175">
        <v>12.2418</v>
      </c>
      <c r="F776" s="175">
        <v>5.8000000000000003E-2</v>
      </c>
      <c r="G776" s="175">
        <v>0.22189999999999999</v>
      </c>
      <c r="H776" s="175">
        <v>-0.56369999999999998</v>
      </c>
      <c r="I776" s="175">
        <v>-0.54920000000000002</v>
      </c>
      <c r="J776" s="175">
        <v>-0.55159999999999998</v>
      </c>
      <c r="K776" s="175">
        <v>0.57509999999999994</v>
      </c>
      <c r="L776" s="175">
        <v>8.3777000000000008</v>
      </c>
      <c r="M776" s="175">
        <v>12.6906</v>
      </c>
      <c r="N776" s="175">
        <v>21.166399999999999</v>
      </c>
      <c r="O776" s="175"/>
      <c r="P776" s="175"/>
      <c r="Q776" s="175">
        <v>8.9532000000000007</v>
      </c>
      <c r="R776" s="175">
        <v>8.4039000000000001</v>
      </c>
      <c r="S776" s="171"/>
      <c r="T776" s="174"/>
      <c r="U776" s="175"/>
      <c r="V776" s="175"/>
      <c r="W776" s="175"/>
      <c r="X776" s="175"/>
      <c r="Y776" s="175"/>
      <c r="Z776" s="175"/>
      <c r="AA776" s="175"/>
      <c r="AB776" s="175"/>
      <c r="AC776" s="175"/>
      <c r="AD776" s="175"/>
      <c r="AE776" s="175"/>
      <c r="AF776" s="175"/>
      <c r="AG776" s="175"/>
      <c r="AH776" s="175"/>
    </row>
    <row r="777" spans="1:34" x14ac:dyDescent="0.3">
      <c r="A777" s="171" t="s">
        <v>1788</v>
      </c>
      <c r="B777" s="171" t="s">
        <v>1725</v>
      </c>
      <c r="C777" s="171">
        <v>145475</v>
      </c>
      <c r="D777" s="174">
        <v>44302</v>
      </c>
      <c r="E777" s="175">
        <v>11.7464</v>
      </c>
      <c r="F777" s="175">
        <v>5.3699999999999998E-2</v>
      </c>
      <c r="G777" s="175">
        <v>0.2082</v>
      </c>
      <c r="H777" s="175">
        <v>-0.59489999999999998</v>
      </c>
      <c r="I777" s="175">
        <v>-0.6159</v>
      </c>
      <c r="J777" s="175">
        <v>-0.69320000000000004</v>
      </c>
      <c r="K777" s="175">
        <v>0.15260000000000001</v>
      </c>
      <c r="L777" s="175">
        <v>7.4889999999999999</v>
      </c>
      <c r="M777" s="175">
        <v>11.329700000000001</v>
      </c>
      <c r="N777" s="175">
        <v>19.2988</v>
      </c>
      <c r="O777" s="175"/>
      <c r="P777" s="175"/>
      <c r="Q777" s="175">
        <v>7.0617999999999999</v>
      </c>
      <c r="R777" s="175">
        <v>6.5571999999999999</v>
      </c>
      <c r="S777" s="171"/>
      <c r="T777" s="174"/>
      <c r="U777" s="175"/>
      <c r="V777" s="175"/>
      <c r="W777" s="175"/>
      <c r="X777" s="175"/>
      <c r="Y777" s="175"/>
      <c r="Z777" s="175"/>
      <c r="AA777" s="175"/>
      <c r="AB777" s="175"/>
      <c r="AC777" s="175"/>
      <c r="AD777" s="175"/>
      <c r="AE777" s="175"/>
      <c r="AF777" s="175"/>
      <c r="AG777" s="175"/>
      <c r="AH777" s="175"/>
    </row>
    <row r="778" spans="1:34" x14ac:dyDescent="0.3">
      <c r="A778" s="171" t="s">
        <v>1788</v>
      </c>
      <c r="B778" s="171" t="s">
        <v>1701</v>
      </c>
      <c r="C778" s="171">
        <v>119960</v>
      </c>
      <c r="D778" s="174">
        <v>44302</v>
      </c>
      <c r="E778" s="175">
        <v>41.386499999999998</v>
      </c>
      <c r="F778" s="175">
        <v>3.5000000000000003E-2</v>
      </c>
      <c r="G778" s="175">
        <v>0.33550000000000002</v>
      </c>
      <c r="H778" s="175">
        <v>-0.44069999999999998</v>
      </c>
      <c r="I778" s="175">
        <v>-0.46679999999999999</v>
      </c>
      <c r="J778" s="175">
        <v>-0.30740000000000001</v>
      </c>
      <c r="K778" s="175">
        <v>1.4286000000000001</v>
      </c>
      <c r="L778" s="175">
        <v>9.8758999999999997</v>
      </c>
      <c r="M778" s="175">
        <v>15.2003</v>
      </c>
      <c r="N778" s="175">
        <v>22.8553</v>
      </c>
      <c r="O778" s="175">
        <v>7.9264999999999999</v>
      </c>
      <c r="P778" s="175">
        <v>8.2273999999999994</v>
      </c>
      <c r="Q778" s="175">
        <v>8.1600999999999999</v>
      </c>
      <c r="R778" s="175">
        <v>9.0313999999999997</v>
      </c>
      <c r="S778" s="171"/>
      <c r="T778" s="174"/>
      <c r="U778" s="175"/>
      <c r="V778" s="175"/>
      <c r="W778" s="175"/>
      <c r="X778" s="175"/>
      <c r="Y778" s="175"/>
      <c r="Z778" s="175"/>
      <c r="AA778" s="175"/>
      <c r="AB778" s="175"/>
      <c r="AC778" s="175"/>
      <c r="AD778" s="175"/>
      <c r="AE778" s="175"/>
      <c r="AF778" s="175"/>
      <c r="AG778" s="175"/>
      <c r="AH778" s="175"/>
    </row>
    <row r="779" spans="1:34" x14ac:dyDescent="0.3">
      <c r="A779" s="171" t="s">
        <v>1788</v>
      </c>
      <c r="B779" s="171" t="s">
        <v>1726</v>
      </c>
      <c r="C779" s="171">
        <v>101906</v>
      </c>
      <c r="D779" s="174">
        <v>44302</v>
      </c>
      <c r="E779" s="175">
        <v>50.228882342642102</v>
      </c>
      <c r="F779" s="175">
        <v>3.2300000000000002E-2</v>
      </c>
      <c r="G779" s="175">
        <v>0.32719999999999999</v>
      </c>
      <c r="H779" s="175">
        <v>-0.46</v>
      </c>
      <c r="I779" s="175">
        <v>-0.50890000000000002</v>
      </c>
      <c r="J779" s="175">
        <v>-0.39750000000000002</v>
      </c>
      <c r="K779" s="175">
        <v>1.1468</v>
      </c>
      <c r="L779" s="175">
        <v>9.2603000000000009</v>
      </c>
      <c r="M779" s="175">
        <v>14.233599999999999</v>
      </c>
      <c r="N779" s="175">
        <v>21.4846</v>
      </c>
      <c r="O779" s="175">
        <v>6.7942</v>
      </c>
      <c r="P779" s="175">
        <v>7.0759999999999996</v>
      </c>
      <c r="Q779" s="175">
        <v>7.7523</v>
      </c>
      <c r="R779" s="175">
        <v>7.8479999999999999</v>
      </c>
      <c r="S779" s="171"/>
      <c r="T779" s="174"/>
      <c r="U779" s="175"/>
      <c r="V779" s="175"/>
      <c r="W779" s="175"/>
      <c r="X779" s="175"/>
      <c r="Y779" s="175"/>
      <c r="Z779" s="175"/>
      <c r="AA779" s="175"/>
      <c r="AB779" s="175"/>
      <c r="AC779" s="175"/>
      <c r="AD779" s="175"/>
      <c r="AE779" s="175"/>
      <c r="AF779" s="175"/>
      <c r="AG779" s="175"/>
      <c r="AH779" s="175"/>
    </row>
    <row r="780" spans="1:34" x14ac:dyDescent="0.3">
      <c r="A780" s="171" t="s">
        <v>1788</v>
      </c>
      <c r="B780" s="171" t="s">
        <v>1702</v>
      </c>
      <c r="C780" s="171">
        <v>144312</v>
      </c>
      <c r="D780" s="174">
        <v>44302</v>
      </c>
      <c r="E780" s="175">
        <v>12.59</v>
      </c>
      <c r="F780" s="175">
        <v>0.15909999999999999</v>
      </c>
      <c r="G780" s="175">
        <v>0.2389</v>
      </c>
      <c r="H780" s="175">
        <v>-0.23769999999999999</v>
      </c>
      <c r="I780" s="175">
        <v>-0.31669999999999998</v>
      </c>
      <c r="J780" s="175">
        <v>-0.31669999999999998</v>
      </c>
      <c r="K780" s="175">
        <v>0.3987</v>
      </c>
      <c r="L780" s="175">
        <v>7.976</v>
      </c>
      <c r="M780" s="175">
        <v>12.611800000000001</v>
      </c>
      <c r="N780" s="175">
        <v>21.996099999999998</v>
      </c>
      <c r="O780" s="175"/>
      <c r="P780" s="175"/>
      <c r="Q780" s="175">
        <v>8.9473000000000003</v>
      </c>
      <c r="R780" s="175">
        <v>9.4873999999999992</v>
      </c>
      <c r="S780" s="171"/>
      <c r="T780" s="174"/>
      <c r="U780" s="175"/>
      <c r="V780" s="175"/>
      <c r="W780" s="175"/>
      <c r="X780" s="175"/>
      <c r="Y780" s="175"/>
      <c r="Z780" s="175"/>
      <c r="AA780" s="175"/>
      <c r="AB780" s="175"/>
      <c r="AC780" s="175"/>
      <c r="AD780" s="175"/>
      <c r="AE780" s="175"/>
      <c r="AF780" s="175"/>
      <c r="AG780" s="175"/>
      <c r="AH780" s="175"/>
    </row>
    <row r="781" spans="1:34" x14ac:dyDescent="0.3">
      <c r="A781" s="171" t="s">
        <v>1788</v>
      </c>
      <c r="B781" s="171" t="s">
        <v>1727</v>
      </c>
      <c r="C781" s="171">
        <v>144310</v>
      </c>
      <c r="D781" s="174">
        <v>44302</v>
      </c>
      <c r="E781" s="175">
        <v>12.39</v>
      </c>
      <c r="F781" s="175">
        <v>0.16170000000000001</v>
      </c>
      <c r="G781" s="175">
        <v>0.2427</v>
      </c>
      <c r="H781" s="175">
        <v>-0.32179999999999997</v>
      </c>
      <c r="I781" s="175">
        <v>-0.32179999999999997</v>
      </c>
      <c r="J781" s="175">
        <v>-0.40189999999999998</v>
      </c>
      <c r="K781" s="175">
        <v>0.2427</v>
      </c>
      <c r="L781" s="175">
        <v>7.6455000000000002</v>
      </c>
      <c r="M781" s="175">
        <v>12.1267</v>
      </c>
      <c r="N781" s="175">
        <v>21.470600000000001</v>
      </c>
      <c r="O781" s="175"/>
      <c r="P781" s="175"/>
      <c r="Q781" s="175">
        <v>8.3001000000000005</v>
      </c>
      <c r="R781" s="175">
        <v>8.9267000000000003</v>
      </c>
      <c r="S781" s="171"/>
      <c r="T781" s="174"/>
      <c r="U781" s="175"/>
      <c r="V781" s="175"/>
      <c r="W781" s="175"/>
      <c r="X781" s="175"/>
      <c r="Y781" s="175"/>
      <c r="Z781" s="175"/>
      <c r="AA781" s="175"/>
      <c r="AB781" s="175"/>
      <c r="AC781" s="175"/>
      <c r="AD781" s="175"/>
      <c r="AE781" s="175"/>
      <c r="AF781" s="175"/>
      <c r="AG781" s="175"/>
      <c r="AH781" s="175"/>
    </row>
    <row r="782" spans="1:34" x14ac:dyDescent="0.3">
      <c r="A782" s="171" t="s">
        <v>1788</v>
      </c>
      <c r="B782" s="171" t="s">
        <v>1703</v>
      </c>
      <c r="C782" s="171">
        <v>144490</v>
      </c>
      <c r="D782" s="174">
        <v>44302</v>
      </c>
      <c r="E782" s="175">
        <v>12.2278</v>
      </c>
      <c r="F782" s="175">
        <v>0.32569999999999999</v>
      </c>
      <c r="G782" s="175">
        <v>0.4824</v>
      </c>
      <c r="H782" s="175">
        <v>-0.48020000000000002</v>
      </c>
      <c r="I782" s="175">
        <v>-0.47610000000000002</v>
      </c>
      <c r="J782" s="175">
        <v>-0.31469999999999998</v>
      </c>
      <c r="K782" s="175">
        <v>1.9187000000000001</v>
      </c>
      <c r="L782" s="175">
        <v>13.199400000000001</v>
      </c>
      <c r="M782" s="175">
        <v>17.520800000000001</v>
      </c>
      <c r="N782" s="175">
        <v>25.363199999999999</v>
      </c>
      <c r="O782" s="175"/>
      <c r="P782" s="175"/>
      <c r="Q782" s="175">
        <v>7.9470000000000001</v>
      </c>
      <c r="R782" s="175">
        <v>8.9565000000000001</v>
      </c>
      <c r="S782" s="171"/>
      <c r="T782" s="174"/>
      <c r="U782" s="175"/>
      <c r="V782" s="175"/>
      <c r="W782" s="175"/>
      <c r="X782" s="175"/>
      <c r="Y782" s="175"/>
      <c r="Z782" s="175"/>
      <c r="AA782" s="175"/>
      <c r="AB782" s="175"/>
      <c r="AC782" s="175"/>
      <c r="AD782" s="175"/>
      <c r="AE782" s="175"/>
      <c r="AF782" s="175"/>
      <c r="AG782" s="175"/>
      <c r="AH782" s="175"/>
    </row>
    <row r="783" spans="1:34" x14ac:dyDescent="0.3">
      <c r="A783" s="171" t="s">
        <v>1788</v>
      </c>
      <c r="B783" s="171" t="s">
        <v>1728</v>
      </c>
      <c r="C783" s="171">
        <v>144484</v>
      </c>
      <c r="D783" s="174">
        <v>44302</v>
      </c>
      <c r="E783" s="175">
        <v>11.9261</v>
      </c>
      <c r="F783" s="175">
        <v>0.32390000000000002</v>
      </c>
      <c r="G783" s="175">
        <v>0.47599999999999998</v>
      </c>
      <c r="H783" s="175">
        <v>-0.49559999999999998</v>
      </c>
      <c r="I783" s="175">
        <v>-0.50970000000000004</v>
      </c>
      <c r="J783" s="175">
        <v>-0.38590000000000002</v>
      </c>
      <c r="K783" s="175">
        <v>1.7064999999999999</v>
      </c>
      <c r="L783" s="175">
        <v>12.7263</v>
      </c>
      <c r="M783" s="175">
        <v>16.774899999999999</v>
      </c>
      <c r="N783" s="175">
        <v>24.344200000000001</v>
      </c>
      <c r="O783" s="175"/>
      <c r="P783" s="175"/>
      <c r="Q783" s="175">
        <v>6.9264999999999999</v>
      </c>
      <c r="R783" s="175">
        <v>8.0725999999999996</v>
      </c>
      <c r="S783" s="171"/>
      <c r="T783" s="174"/>
      <c r="U783" s="175"/>
      <c r="V783" s="175"/>
      <c r="W783" s="175"/>
      <c r="X783" s="175"/>
      <c r="Y783" s="175"/>
      <c r="Z783" s="175"/>
      <c r="AA783" s="175"/>
      <c r="AB783" s="175"/>
      <c r="AC783" s="175"/>
      <c r="AD783" s="175"/>
      <c r="AE783" s="175"/>
      <c r="AF783" s="175"/>
      <c r="AG783" s="175"/>
      <c r="AH783" s="175"/>
    </row>
    <row r="784" spans="1:34" x14ac:dyDescent="0.3">
      <c r="A784" s="176" t="s">
        <v>27</v>
      </c>
      <c r="B784" s="171"/>
      <c r="C784" s="171"/>
      <c r="D784" s="171"/>
      <c r="E784" s="171"/>
      <c r="F784" s="177">
        <v>0.12604400000000002</v>
      </c>
      <c r="G784" s="177">
        <v>0.28194799999999992</v>
      </c>
      <c r="H784" s="177">
        <v>-0.56354399999999982</v>
      </c>
      <c r="I784" s="177">
        <v>-0.52956399999999992</v>
      </c>
      <c r="J784" s="177">
        <v>-0.5354460000000002</v>
      </c>
      <c r="K784" s="177">
        <v>1.3139959999999999</v>
      </c>
      <c r="L784" s="177">
        <v>10.606905999999999</v>
      </c>
      <c r="M784" s="177">
        <v>15.154005999999999</v>
      </c>
      <c r="N784" s="177">
        <v>23.737424000000004</v>
      </c>
      <c r="O784" s="177">
        <v>7.0853205882352936</v>
      </c>
      <c r="P784" s="177">
        <v>8.2050374999999995</v>
      </c>
      <c r="Q784" s="177">
        <v>7.9202719999999989</v>
      </c>
      <c r="R784" s="177">
        <v>8.4449434782608712</v>
      </c>
      <c r="S784" s="171"/>
      <c r="T784" s="171"/>
      <c r="U784" s="177">
        <v>4048.4108999999994</v>
      </c>
      <c r="V784" s="177">
        <v>66.121200000000002</v>
      </c>
      <c r="W784" s="177">
        <v>-60.410599999999995</v>
      </c>
      <c r="X784" s="177">
        <v>-16.700299999999999</v>
      </c>
      <c r="Y784" s="177">
        <v>19.863699999999998</v>
      </c>
      <c r="Z784" s="177">
        <v>13.969099999999999</v>
      </c>
      <c r="AA784" s="177">
        <v>1.3734999999999999</v>
      </c>
      <c r="AB784" s="177">
        <v>3.0106000000000002</v>
      </c>
      <c r="AC784" s="177">
        <v>2.3625000000000003</v>
      </c>
      <c r="AD784" s="177">
        <v>6.4058000000000002</v>
      </c>
      <c r="AE784" s="177">
        <v>8.6381999999999994</v>
      </c>
      <c r="AF784" s="177">
        <v>7.2378</v>
      </c>
      <c r="AG784" s="177" t="e">
        <v>#DIV/0!</v>
      </c>
      <c r="AH784" s="177">
        <v>9.3963999999999999</v>
      </c>
    </row>
    <row r="785" spans="1:34" x14ac:dyDescent="0.3">
      <c r="A785" s="176" t="s">
        <v>408</v>
      </c>
      <c r="B785" s="171"/>
      <c r="C785" s="171"/>
      <c r="D785" s="171"/>
      <c r="E785" s="171"/>
      <c r="F785" s="177">
        <v>8.3250000000000005E-2</v>
      </c>
      <c r="G785" s="177">
        <v>0.27739999999999998</v>
      </c>
      <c r="H785" s="177">
        <v>-0.57929999999999993</v>
      </c>
      <c r="I785" s="177">
        <v>-0.50930000000000009</v>
      </c>
      <c r="J785" s="177">
        <v>-0.50495000000000001</v>
      </c>
      <c r="K785" s="177">
        <v>1.1089500000000001</v>
      </c>
      <c r="L785" s="177">
        <v>11.631600000000001</v>
      </c>
      <c r="M785" s="177">
        <v>15.5755</v>
      </c>
      <c r="N785" s="177">
        <v>23.351900000000001</v>
      </c>
      <c r="O785" s="177">
        <v>7.7103999999999999</v>
      </c>
      <c r="P785" s="177">
        <v>8.5402000000000005</v>
      </c>
      <c r="Q785" s="177">
        <v>8.1090999999999998</v>
      </c>
      <c r="R785" s="177">
        <v>8.7106999999999992</v>
      </c>
      <c r="S785" s="171"/>
      <c r="T785" s="171"/>
      <c r="U785" s="177">
        <v>4048.4108999999999</v>
      </c>
      <c r="V785" s="177">
        <v>66.121200000000002</v>
      </c>
      <c r="W785" s="177">
        <v>-60.410600000000002</v>
      </c>
      <c r="X785" s="177">
        <v>-16.700299999999999</v>
      </c>
      <c r="Y785" s="177">
        <v>19.863700000000001</v>
      </c>
      <c r="Z785" s="177">
        <v>13.969099999999999</v>
      </c>
      <c r="AA785" s="177">
        <v>1.3734999999999999</v>
      </c>
      <c r="AB785" s="177">
        <v>3.0106000000000002</v>
      </c>
      <c r="AC785" s="177">
        <v>2.3624999999999998</v>
      </c>
      <c r="AD785" s="177">
        <v>6.4058000000000002</v>
      </c>
      <c r="AE785" s="177">
        <v>8.6381999999999994</v>
      </c>
      <c r="AF785" s="177">
        <v>7.2378</v>
      </c>
      <c r="AG785" s="177" t="e">
        <v>#NUM!</v>
      </c>
      <c r="AH785" s="177">
        <v>9.3963999999999999</v>
      </c>
    </row>
    <row r="786" spans="1:34" x14ac:dyDescent="0.3">
      <c r="A786" s="119"/>
      <c r="B786" s="119"/>
      <c r="C786" s="119"/>
      <c r="D786" s="121"/>
      <c r="E786" s="122"/>
      <c r="F786" s="122"/>
      <c r="G786" s="122"/>
      <c r="H786" s="122"/>
      <c r="I786" s="122"/>
      <c r="J786" s="122"/>
      <c r="K786" s="122"/>
      <c r="L786" s="122"/>
      <c r="M786" s="122"/>
      <c r="N786" s="122"/>
      <c r="O786" s="122"/>
      <c r="P786" s="122"/>
      <c r="Q786" s="122"/>
      <c r="R786" s="122"/>
      <c r="S786" s="119"/>
      <c r="T786" s="119"/>
      <c r="U786" s="119"/>
      <c r="V786" s="119"/>
      <c r="W786" s="119"/>
      <c r="X786" s="119"/>
      <c r="Y786" s="119"/>
      <c r="Z786" s="119"/>
      <c r="AA786" s="119"/>
      <c r="AB786" s="119"/>
      <c r="AC786" s="119"/>
      <c r="AD786" s="119"/>
      <c r="AE786" s="119"/>
      <c r="AF786" s="119"/>
      <c r="AG786" s="119"/>
      <c r="AH786" s="119"/>
    </row>
    <row r="787" spans="1:34" x14ac:dyDescent="0.3">
      <c r="A787" s="173" t="s">
        <v>1798</v>
      </c>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row>
    <row r="788" spans="1:34" x14ac:dyDescent="0.3">
      <c r="A788" s="171" t="s">
        <v>1799</v>
      </c>
      <c r="B788" s="171" t="s">
        <v>1824</v>
      </c>
      <c r="C788" s="171">
        <v>103166</v>
      </c>
      <c r="D788" s="174">
        <v>44302</v>
      </c>
      <c r="E788" s="175">
        <v>938.9</v>
      </c>
      <c r="F788" s="175">
        <v>0.63339999999999996</v>
      </c>
      <c r="G788" s="175">
        <v>0.9657</v>
      </c>
      <c r="H788" s="175">
        <v>-1.7435</v>
      </c>
      <c r="I788" s="175">
        <v>-1.0954999999999999</v>
      </c>
      <c r="J788" s="175">
        <v>-1.0747</v>
      </c>
      <c r="K788" s="175">
        <v>1.595</v>
      </c>
      <c r="L788" s="175">
        <v>28.279</v>
      </c>
      <c r="M788" s="175">
        <v>41.058599999999998</v>
      </c>
      <c r="N788" s="175">
        <v>62.543500000000002</v>
      </c>
      <c r="O788" s="175">
        <v>9.4062999999999999</v>
      </c>
      <c r="P788" s="175">
        <v>14.4877</v>
      </c>
      <c r="Q788" s="175">
        <v>22.203399999999998</v>
      </c>
      <c r="R788" s="175">
        <v>12.544499999999999</v>
      </c>
      <c r="S788" s="171"/>
      <c r="T788" s="174"/>
      <c r="U788" s="175"/>
      <c r="V788" s="175"/>
      <c r="W788" s="175"/>
      <c r="X788" s="175"/>
      <c r="Y788" s="175"/>
      <c r="Z788" s="175"/>
      <c r="AA788" s="175"/>
      <c r="AB788" s="175"/>
      <c r="AC788" s="175"/>
      <c r="AD788" s="175"/>
      <c r="AE788" s="175"/>
      <c r="AF788" s="175"/>
      <c r="AG788" s="175"/>
      <c r="AH788" s="175"/>
    </row>
    <row r="789" spans="1:34" x14ac:dyDescent="0.3">
      <c r="A789" s="171" t="s">
        <v>1799</v>
      </c>
      <c r="B789" s="171" t="s">
        <v>1825</v>
      </c>
      <c r="C789" s="171">
        <v>120564</v>
      </c>
      <c r="D789" s="174">
        <v>44302</v>
      </c>
      <c r="E789" s="175">
        <v>1012.83</v>
      </c>
      <c r="F789" s="175">
        <v>0.63590000000000002</v>
      </c>
      <c r="G789" s="175">
        <v>0.97199999999999998</v>
      </c>
      <c r="H789" s="175">
        <v>-1.73</v>
      </c>
      <c r="I789" s="175">
        <v>-1.0676000000000001</v>
      </c>
      <c r="J789" s="175">
        <v>-1.0212000000000001</v>
      </c>
      <c r="K789" s="175">
        <v>1.7776000000000001</v>
      </c>
      <c r="L789" s="175">
        <v>28.7883</v>
      </c>
      <c r="M789" s="175">
        <v>41.954300000000003</v>
      </c>
      <c r="N789" s="175">
        <v>63.975900000000003</v>
      </c>
      <c r="O789" s="175">
        <v>10.4156</v>
      </c>
      <c r="P789" s="175">
        <v>15.6181</v>
      </c>
      <c r="Q789" s="175">
        <v>16.841799999999999</v>
      </c>
      <c r="R789" s="175">
        <v>13.5244</v>
      </c>
      <c r="S789" s="171"/>
      <c r="T789" s="174"/>
      <c r="U789" s="175"/>
      <c r="V789" s="175"/>
      <c r="W789" s="175"/>
      <c r="X789" s="175"/>
      <c r="Y789" s="175"/>
      <c r="Z789" s="175"/>
      <c r="AA789" s="175"/>
      <c r="AB789" s="175"/>
      <c r="AC789" s="175"/>
      <c r="AD789" s="175"/>
      <c r="AE789" s="175"/>
      <c r="AF789" s="175"/>
      <c r="AG789" s="175"/>
      <c r="AH789" s="175"/>
    </row>
    <row r="790" spans="1:34" x14ac:dyDescent="0.3">
      <c r="A790" s="171" t="s">
        <v>1799</v>
      </c>
      <c r="B790" s="171" t="s">
        <v>1826</v>
      </c>
      <c r="C790" s="171">
        <v>141925</v>
      </c>
      <c r="D790" s="174">
        <v>44302</v>
      </c>
      <c r="E790" s="175">
        <v>16.21</v>
      </c>
      <c r="F790" s="175">
        <v>0.43369999999999997</v>
      </c>
      <c r="G790" s="175">
        <v>0.87119999999999997</v>
      </c>
      <c r="H790" s="175">
        <v>-1.7576000000000001</v>
      </c>
      <c r="I790" s="175">
        <v>-1.7576000000000001</v>
      </c>
      <c r="J790" s="175">
        <v>-2.7010999999999998</v>
      </c>
      <c r="K790" s="175">
        <v>0.87119999999999997</v>
      </c>
      <c r="L790" s="175">
        <v>24.309799999999999</v>
      </c>
      <c r="M790" s="175">
        <v>32.977899999999998</v>
      </c>
      <c r="N790" s="175">
        <v>47.632100000000001</v>
      </c>
      <c r="O790" s="175">
        <v>14.9794</v>
      </c>
      <c r="P790" s="175"/>
      <c r="Q790" s="175">
        <v>15.200200000000001</v>
      </c>
      <c r="R790" s="175">
        <v>17.529399999999999</v>
      </c>
      <c r="S790" s="171"/>
      <c r="T790" s="174"/>
      <c r="U790" s="175"/>
      <c r="V790" s="175"/>
      <c r="W790" s="175"/>
      <c r="X790" s="175"/>
      <c r="Y790" s="175"/>
      <c r="Z790" s="175"/>
      <c r="AA790" s="175"/>
      <c r="AB790" s="175"/>
      <c r="AC790" s="175"/>
      <c r="AD790" s="175"/>
      <c r="AE790" s="175"/>
      <c r="AF790" s="175"/>
      <c r="AG790" s="175"/>
      <c r="AH790" s="175"/>
    </row>
    <row r="791" spans="1:34" x14ac:dyDescent="0.3">
      <c r="A791" s="171" t="s">
        <v>1799</v>
      </c>
      <c r="B791" s="171" t="s">
        <v>1827</v>
      </c>
      <c r="C791" s="171">
        <v>141927</v>
      </c>
      <c r="D791" s="174">
        <v>44302</v>
      </c>
      <c r="E791" s="175">
        <v>15.39</v>
      </c>
      <c r="F791" s="175">
        <v>0.39140000000000003</v>
      </c>
      <c r="G791" s="175">
        <v>0.85189999999999999</v>
      </c>
      <c r="H791" s="175">
        <v>-1.7868999999999999</v>
      </c>
      <c r="I791" s="175">
        <v>-1.7868999999999999</v>
      </c>
      <c r="J791" s="175">
        <v>-2.7795000000000001</v>
      </c>
      <c r="K791" s="175">
        <v>0.58819999999999995</v>
      </c>
      <c r="L791" s="175">
        <v>23.5152</v>
      </c>
      <c r="M791" s="175">
        <v>31.651</v>
      </c>
      <c r="N791" s="175">
        <v>45.6008</v>
      </c>
      <c r="O791" s="175">
        <v>13.2926</v>
      </c>
      <c r="P791" s="175"/>
      <c r="Q791" s="175">
        <v>13.4617</v>
      </c>
      <c r="R791" s="175">
        <v>15.861599999999999</v>
      </c>
      <c r="S791" s="171"/>
      <c r="T791" s="174"/>
      <c r="U791" s="175"/>
      <c r="V791" s="175"/>
      <c r="W791" s="175"/>
      <c r="X791" s="175"/>
      <c r="Y791" s="175"/>
      <c r="Z791" s="175"/>
      <c r="AA791" s="175"/>
      <c r="AB791" s="175"/>
      <c r="AC791" s="175"/>
      <c r="AD791" s="175"/>
      <c r="AE791" s="175"/>
      <c r="AF791" s="175"/>
      <c r="AG791" s="175"/>
      <c r="AH791" s="175"/>
    </row>
    <row r="792" spans="1:34" x14ac:dyDescent="0.3">
      <c r="A792" s="171" t="s">
        <v>1799</v>
      </c>
      <c r="B792" s="171" t="s">
        <v>1894</v>
      </c>
      <c r="C792" s="171">
        <v>148404</v>
      </c>
      <c r="D792" s="174">
        <v>44302</v>
      </c>
      <c r="E792" s="175">
        <v>15.33</v>
      </c>
      <c r="F792" s="175">
        <v>1.456</v>
      </c>
      <c r="G792" s="175">
        <v>2.0638999999999998</v>
      </c>
      <c r="H792" s="175">
        <v>-1.7307999999999999</v>
      </c>
      <c r="I792" s="175">
        <v>0.92169999999999996</v>
      </c>
      <c r="J792" s="175">
        <v>1.1880999999999999</v>
      </c>
      <c r="K792" s="175">
        <v>6.9783999999999997</v>
      </c>
      <c r="L792" s="175">
        <v>31.25</v>
      </c>
      <c r="M792" s="175">
        <v>50.885800000000003</v>
      </c>
      <c r="N792" s="175"/>
      <c r="O792" s="175"/>
      <c r="P792" s="175"/>
      <c r="Q792" s="175">
        <v>53.3</v>
      </c>
      <c r="R792" s="175"/>
      <c r="S792" s="171"/>
      <c r="T792" s="174"/>
      <c r="U792" s="175"/>
      <c r="V792" s="175"/>
      <c r="W792" s="175"/>
      <c r="X792" s="175"/>
      <c r="Y792" s="175"/>
      <c r="Z792" s="175"/>
      <c r="AA792" s="175"/>
      <c r="AB792" s="175"/>
      <c r="AC792" s="175"/>
      <c r="AD792" s="175"/>
      <c r="AE792" s="175"/>
      <c r="AF792" s="175"/>
      <c r="AG792" s="175"/>
      <c r="AH792" s="175"/>
    </row>
    <row r="793" spans="1:34" x14ac:dyDescent="0.3">
      <c r="A793" s="171" t="s">
        <v>1799</v>
      </c>
      <c r="B793" s="171" t="s">
        <v>1838</v>
      </c>
      <c r="C793" s="171">
        <v>148405</v>
      </c>
      <c r="D793" s="174">
        <v>44302</v>
      </c>
      <c r="E793" s="175">
        <v>15.1</v>
      </c>
      <c r="F793" s="175">
        <v>1.4103000000000001</v>
      </c>
      <c r="G793" s="175">
        <v>2.0270000000000001</v>
      </c>
      <c r="H793" s="175">
        <v>-1.7566999999999999</v>
      </c>
      <c r="I793" s="175">
        <v>0.86839999999999995</v>
      </c>
      <c r="J793" s="175">
        <v>1.0033000000000001</v>
      </c>
      <c r="K793" s="175">
        <v>6.4880000000000004</v>
      </c>
      <c r="L793" s="175">
        <v>29.948399999999999</v>
      </c>
      <c r="M793" s="175">
        <v>48.768500000000003</v>
      </c>
      <c r="N793" s="175"/>
      <c r="O793" s="175"/>
      <c r="P793" s="175"/>
      <c r="Q793" s="175">
        <v>51</v>
      </c>
      <c r="R793" s="175"/>
      <c r="S793" s="171"/>
      <c r="T793" s="174"/>
      <c r="U793" s="175"/>
      <c r="V793" s="175"/>
      <c r="W793" s="175"/>
      <c r="X793" s="175"/>
      <c r="Y793" s="175"/>
      <c r="Z793" s="175"/>
      <c r="AA793" s="175"/>
      <c r="AB793" s="175"/>
      <c r="AC793" s="175"/>
      <c r="AD793" s="175"/>
      <c r="AE793" s="175"/>
      <c r="AF793" s="175"/>
      <c r="AG793" s="175"/>
      <c r="AH793" s="175"/>
    </row>
    <row r="794" spans="1:34" x14ac:dyDescent="0.3">
      <c r="A794" s="171" t="s">
        <v>1799</v>
      </c>
      <c r="B794" s="171" t="s">
        <v>1847</v>
      </c>
      <c r="C794" s="171">
        <v>118275</v>
      </c>
      <c r="D794" s="174">
        <v>44302</v>
      </c>
      <c r="E794" s="175">
        <v>193.89</v>
      </c>
      <c r="F794" s="175">
        <v>0.35189999999999999</v>
      </c>
      <c r="G794" s="175">
        <v>0.72209999999999996</v>
      </c>
      <c r="H794" s="175">
        <v>-1.8825000000000001</v>
      </c>
      <c r="I794" s="175">
        <v>-1.7134</v>
      </c>
      <c r="J794" s="175">
        <v>-1.5687</v>
      </c>
      <c r="K794" s="175">
        <v>2.8321000000000001</v>
      </c>
      <c r="L794" s="175">
        <v>23.081299999999999</v>
      </c>
      <c r="M794" s="175">
        <v>36.3215</v>
      </c>
      <c r="N794" s="175">
        <v>56.514400000000002</v>
      </c>
      <c r="O794" s="175">
        <v>14.9451</v>
      </c>
      <c r="P794" s="175">
        <v>16.853300000000001</v>
      </c>
      <c r="Q794" s="175">
        <v>14.3147</v>
      </c>
      <c r="R794" s="175">
        <v>17.5185</v>
      </c>
      <c r="S794" s="171"/>
      <c r="T794" s="174"/>
      <c r="U794" s="175"/>
      <c r="V794" s="175"/>
      <c r="W794" s="175"/>
      <c r="X794" s="175"/>
      <c r="Y794" s="175"/>
      <c r="Z794" s="175"/>
      <c r="AA794" s="175"/>
      <c r="AB794" s="175"/>
      <c r="AC794" s="175"/>
      <c r="AD794" s="175"/>
      <c r="AE794" s="175"/>
      <c r="AF794" s="175"/>
      <c r="AG794" s="175"/>
      <c r="AH794" s="175"/>
    </row>
    <row r="795" spans="1:34" x14ac:dyDescent="0.3">
      <c r="A795" s="171" t="s">
        <v>1799</v>
      </c>
      <c r="B795" s="171" t="s">
        <v>1848</v>
      </c>
      <c r="C795" s="171">
        <v>101922</v>
      </c>
      <c r="D795" s="174">
        <v>44302</v>
      </c>
      <c r="E795" s="175">
        <v>182.25</v>
      </c>
      <c r="F795" s="175">
        <v>0.34689999999999999</v>
      </c>
      <c r="G795" s="175">
        <v>0.70730000000000004</v>
      </c>
      <c r="H795" s="175">
        <v>-1.9054</v>
      </c>
      <c r="I795" s="175">
        <v>-1.7625999999999999</v>
      </c>
      <c r="J795" s="175">
        <v>-1.6725000000000001</v>
      </c>
      <c r="K795" s="175">
        <v>2.5085999999999999</v>
      </c>
      <c r="L795" s="175">
        <v>22.3154</v>
      </c>
      <c r="M795" s="175">
        <v>35.03</v>
      </c>
      <c r="N795" s="175">
        <v>54.449199999999998</v>
      </c>
      <c r="O795" s="175">
        <v>13.757</v>
      </c>
      <c r="P795" s="175">
        <v>15.8246</v>
      </c>
      <c r="Q795" s="175">
        <v>17.9373</v>
      </c>
      <c r="R795" s="175">
        <v>16.058399999999999</v>
      </c>
      <c r="S795" s="171"/>
      <c r="T795" s="174"/>
      <c r="U795" s="175"/>
      <c r="V795" s="175"/>
      <c r="W795" s="175"/>
      <c r="X795" s="175"/>
      <c r="Y795" s="175"/>
      <c r="Z795" s="175"/>
      <c r="AA795" s="175"/>
      <c r="AB795" s="175"/>
      <c r="AC795" s="175"/>
      <c r="AD795" s="175"/>
      <c r="AE795" s="175"/>
      <c r="AF795" s="175"/>
      <c r="AG795" s="175"/>
      <c r="AH795" s="175"/>
    </row>
    <row r="796" spans="1:34" x14ac:dyDescent="0.3">
      <c r="A796" s="171" t="s">
        <v>1799</v>
      </c>
      <c r="B796" s="171" t="s">
        <v>1895</v>
      </c>
      <c r="C796" s="171">
        <v>119076</v>
      </c>
      <c r="D796" s="174">
        <v>44302</v>
      </c>
      <c r="E796" s="175">
        <v>58.008000000000003</v>
      </c>
      <c r="F796" s="175">
        <v>0.54600000000000004</v>
      </c>
      <c r="G796" s="175">
        <v>1.1526000000000001</v>
      </c>
      <c r="H796" s="175">
        <v>-1.7213000000000001</v>
      </c>
      <c r="I796" s="175">
        <v>-1.5729</v>
      </c>
      <c r="J796" s="175">
        <v>-1.5278</v>
      </c>
      <c r="K796" s="175">
        <v>4.4341999999999997</v>
      </c>
      <c r="L796" s="175">
        <v>32.5715</v>
      </c>
      <c r="M796" s="175">
        <v>41.6661</v>
      </c>
      <c r="N796" s="175">
        <v>61.0886</v>
      </c>
      <c r="O796" s="175">
        <v>13.6469</v>
      </c>
      <c r="P796" s="175">
        <v>16.8842</v>
      </c>
      <c r="Q796" s="175">
        <v>15.277100000000001</v>
      </c>
      <c r="R796" s="175">
        <v>18.7392</v>
      </c>
      <c r="S796" s="171"/>
      <c r="T796" s="174"/>
      <c r="U796" s="175"/>
      <c r="V796" s="175"/>
      <c r="W796" s="175"/>
      <c r="X796" s="175"/>
      <c r="Y796" s="175"/>
      <c r="Z796" s="175"/>
      <c r="AA796" s="175"/>
      <c r="AB796" s="175"/>
      <c r="AC796" s="175"/>
      <c r="AD796" s="175"/>
      <c r="AE796" s="175"/>
      <c r="AF796" s="175"/>
      <c r="AG796" s="175"/>
      <c r="AH796" s="175"/>
    </row>
    <row r="797" spans="1:34" x14ac:dyDescent="0.3">
      <c r="A797" s="171" t="s">
        <v>1799</v>
      </c>
      <c r="B797" s="171" t="s">
        <v>2002</v>
      </c>
      <c r="C797" s="171">
        <v>119077</v>
      </c>
      <c r="D797" s="174">
        <v>44302</v>
      </c>
      <c r="E797" s="175">
        <v>160.299690200474</v>
      </c>
      <c r="F797" s="175">
        <v>0.54810000000000003</v>
      </c>
      <c r="G797" s="175">
        <v>1.153</v>
      </c>
      <c r="H797" s="175">
        <v>-1.7210000000000001</v>
      </c>
      <c r="I797" s="175">
        <v>-1.571</v>
      </c>
      <c r="J797" s="175">
        <v>-1.5271999999999999</v>
      </c>
      <c r="K797" s="175">
        <v>4.4340000000000002</v>
      </c>
      <c r="L797" s="175">
        <v>32.573799999999999</v>
      </c>
      <c r="M797" s="175">
        <v>41.667099999999998</v>
      </c>
      <c r="N797" s="175">
        <v>61.091299999999997</v>
      </c>
      <c r="O797" s="175">
        <v>12.6136</v>
      </c>
      <c r="P797" s="175">
        <v>16.248799999999999</v>
      </c>
      <c r="Q797" s="175">
        <v>14.900399999999999</v>
      </c>
      <c r="R797" s="175">
        <v>17.8933</v>
      </c>
      <c r="S797" s="171"/>
      <c r="T797" s="174"/>
      <c r="U797" s="175"/>
      <c r="V797" s="175"/>
      <c r="W797" s="175"/>
      <c r="X797" s="175"/>
      <c r="Y797" s="175"/>
      <c r="Z797" s="175"/>
      <c r="AA797" s="175"/>
      <c r="AB797" s="175"/>
      <c r="AC797" s="175"/>
      <c r="AD797" s="175"/>
      <c r="AE797" s="175"/>
      <c r="AF797" s="175"/>
      <c r="AG797" s="175"/>
      <c r="AH797" s="175"/>
    </row>
    <row r="798" spans="1:34" x14ac:dyDescent="0.3">
      <c r="A798" s="171" t="s">
        <v>1799</v>
      </c>
      <c r="B798" s="171" t="s">
        <v>1896</v>
      </c>
      <c r="C798" s="171">
        <v>105875</v>
      </c>
      <c r="D798" s="174">
        <v>44302</v>
      </c>
      <c r="E798" s="175">
        <v>54.600999999999999</v>
      </c>
      <c r="F798" s="175">
        <v>0.54510000000000003</v>
      </c>
      <c r="G798" s="175">
        <v>1.1448</v>
      </c>
      <c r="H798" s="175">
        <v>-1.7402</v>
      </c>
      <c r="I798" s="175">
        <v>-1.6127</v>
      </c>
      <c r="J798" s="175">
        <v>-1.6127</v>
      </c>
      <c r="K798" s="175">
        <v>4.1725000000000003</v>
      </c>
      <c r="L798" s="175">
        <v>31.8992</v>
      </c>
      <c r="M798" s="175">
        <v>40.604599999999998</v>
      </c>
      <c r="N798" s="175">
        <v>59.493499999999997</v>
      </c>
      <c r="O798" s="175">
        <v>12.640700000000001</v>
      </c>
      <c r="P798" s="175">
        <v>15.9252</v>
      </c>
      <c r="Q798" s="175">
        <v>13.020300000000001</v>
      </c>
      <c r="R798" s="175">
        <v>17.604900000000001</v>
      </c>
      <c r="S798" s="171"/>
      <c r="T798" s="174"/>
      <c r="U798" s="175"/>
      <c r="V798" s="175"/>
      <c r="W798" s="175"/>
      <c r="X798" s="175"/>
      <c r="Y798" s="175"/>
      <c r="Z798" s="175"/>
      <c r="AA798" s="175"/>
      <c r="AB798" s="175"/>
      <c r="AC798" s="175"/>
      <c r="AD798" s="175"/>
      <c r="AE798" s="175"/>
      <c r="AF798" s="175"/>
      <c r="AG798" s="175"/>
      <c r="AH798" s="175"/>
    </row>
    <row r="799" spans="1:34" x14ac:dyDescent="0.3">
      <c r="A799" s="171" t="s">
        <v>1799</v>
      </c>
      <c r="B799" s="171" t="s">
        <v>2003</v>
      </c>
      <c r="C799" s="171">
        <v>100080</v>
      </c>
      <c r="D799" s="174">
        <v>44302</v>
      </c>
      <c r="E799" s="175">
        <v>680.97362247234798</v>
      </c>
      <c r="F799" s="175">
        <v>0.54310000000000003</v>
      </c>
      <c r="G799" s="175">
        <v>1.143</v>
      </c>
      <c r="H799" s="175">
        <v>-1.7412000000000001</v>
      </c>
      <c r="I799" s="175">
        <v>-1.6127</v>
      </c>
      <c r="J799" s="175">
        <v>-1.6107</v>
      </c>
      <c r="K799" s="175">
        <v>4.173</v>
      </c>
      <c r="L799" s="175">
        <v>31.9025</v>
      </c>
      <c r="M799" s="175">
        <v>40.608499999999999</v>
      </c>
      <c r="N799" s="175">
        <v>59.498399999999997</v>
      </c>
      <c r="O799" s="175">
        <v>11.609299999999999</v>
      </c>
      <c r="P799" s="175">
        <v>15.287800000000001</v>
      </c>
      <c r="Q799" s="175">
        <v>19.2454</v>
      </c>
      <c r="R799" s="175">
        <v>16.760000000000002</v>
      </c>
      <c r="S799" s="171"/>
      <c r="T799" s="174"/>
      <c r="U799" s="175"/>
      <c r="V799" s="175"/>
      <c r="W799" s="175"/>
      <c r="X799" s="175"/>
      <c r="Y799" s="175"/>
      <c r="Z799" s="175"/>
      <c r="AA799" s="175"/>
      <c r="AB799" s="175"/>
      <c r="AC799" s="175"/>
      <c r="AD799" s="175"/>
      <c r="AE799" s="175"/>
      <c r="AF799" s="175"/>
      <c r="AG799" s="175"/>
      <c r="AH799" s="175"/>
    </row>
    <row r="800" spans="1:34" x14ac:dyDescent="0.3">
      <c r="A800" s="171" t="s">
        <v>1799</v>
      </c>
      <c r="B800" s="171" t="s">
        <v>1808</v>
      </c>
      <c r="C800" s="171">
        <v>140353</v>
      </c>
      <c r="D800" s="174">
        <v>44302</v>
      </c>
      <c r="E800" s="175">
        <v>19.977</v>
      </c>
      <c r="F800" s="175">
        <v>0.64490000000000003</v>
      </c>
      <c r="G800" s="175">
        <v>1.0215000000000001</v>
      </c>
      <c r="H800" s="175">
        <v>-1.9052</v>
      </c>
      <c r="I800" s="175">
        <v>-2.3464</v>
      </c>
      <c r="J800" s="175">
        <v>-2.8403</v>
      </c>
      <c r="K800" s="175">
        <v>3.8792</v>
      </c>
      <c r="L800" s="175">
        <v>28.222100000000001</v>
      </c>
      <c r="M800" s="175">
        <v>41.741199999999999</v>
      </c>
      <c r="N800" s="175">
        <v>61.966900000000003</v>
      </c>
      <c r="O800" s="175">
        <v>10.2578</v>
      </c>
      <c r="P800" s="175">
        <v>15.7021</v>
      </c>
      <c r="Q800" s="175">
        <v>11.8024</v>
      </c>
      <c r="R800" s="175">
        <v>14.242100000000001</v>
      </c>
      <c r="S800" s="171"/>
      <c r="T800" s="174"/>
      <c r="U800" s="175"/>
      <c r="V800" s="175"/>
      <c r="W800" s="175"/>
      <c r="X800" s="175"/>
      <c r="Y800" s="175"/>
      <c r="Z800" s="175"/>
      <c r="AA800" s="175"/>
      <c r="AB800" s="175"/>
      <c r="AC800" s="175"/>
      <c r="AD800" s="175"/>
      <c r="AE800" s="175"/>
      <c r="AF800" s="175"/>
      <c r="AG800" s="175"/>
      <c r="AH800" s="175"/>
    </row>
    <row r="801" spans="1:34" x14ac:dyDescent="0.3">
      <c r="A801" s="171" t="s">
        <v>1799</v>
      </c>
      <c r="B801" s="171" t="s">
        <v>1809</v>
      </c>
      <c r="C801" s="171">
        <v>140355</v>
      </c>
      <c r="D801" s="174">
        <v>44302</v>
      </c>
      <c r="E801" s="175">
        <v>18.515000000000001</v>
      </c>
      <c r="F801" s="175">
        <v>0.64139999999999997</v>
      </c>
      <c r="G801" s="175">
        <v>1.0093000000000001</v>
      </c>
      <c r="H801" s="175">
        <v>-1.9384999999999999</v>
      </c>
      <c r="I801" s="175">
        <v>-2.4190999999999998</v>
      </c>
      <c r="J801" s="175">
        <v>-2.9916999999999998</v>
      </c>
      <c r="K801" s="175">
        <v>3.4241999999999999</v>
      </c>
      <c r="L801" s="175">
        <v>27.102399999999999</v>
      </c>
      <c r="M801" s="175">
        <v>39.873100000000001</v>
      </c>
      <c r="N801" s="175">
        <v>59.131900000000002</v>
      </c>
      <c r="O801" s="175">
        <v>8.4136000000000006</v>
      </c>
      <c r="P801" s="175">
        <v>14.248799999999999</v>
      </c>
      <c r="Q801" s="175">
        <v>10.440899999999999</v>
      </c>
      <c r="R801" s="175">
        <v>12.233700000000001</v>
      </c>
      <c r="S801" s="171"/>
      <c r="T801" s="174"/>
      <c r="U801" s="175"/>
      <c r="V801" s="175"/>
      <c r="W801" s="175"/>
      <c r="X801" s="175"/>
      <c r="Y801" s="175"/>
      <c r="Z801" s="175"/>
      <c r="AA801" s="175"/>
      <c r="AB801" s="175"/>
      <c r="AC801" s="175"/>
      <c r="AD801" s="175"/>
      <c r="AE801" s="175"/>
      <c r="AF801" s="175"/>
      <c r="AG801" s="175"/>
      <c r="AH801" s="175"/>
    </row>
    <row r="802" spans="1:34" x14ac:dyDescent="0.3">
      <c r="A802" s="171" t="s">
        <v>1799</v>
      </c>
      <c r="B802" s="171" t="s">
        <v>1849</v>
      </c>
      <c r="C802" s="171">
        <v>143793</v>
      </c>
      <c r="D802" s="174">
        <v>44302</v>
      </c>
      <c r="E802" s="175">
        <v>13.6439</v>
      </c>
      <c r="F802" s="175">
        <v>0.77029999999999998</v>
      </c>
      <c r="G802" s="175">
        <v>1.0173000000000001</v>
      </c>
      <c r="H802" s="175">
        <v>-2.0095000000000001</v>
      </c>
      <c r="I802" s="175">
        <v>-1.3042</v>
      </c>
      <c r="J802" s="175">
        <v>-1.5911</v>
      </c>
      <c r="K802" s="175">
        <v>2.4754999999999998</v>
      </c>
      <c r="L802" s="175">
        <v>25.2561</v>
      </c>
      <c r="M802" s="175">
        <v>35.856200000000001</v>
      </c>
      <c r="N802" s="175">
        <v>56.481099999999998</v>
      </c>
      <c r="O802" s="175"/>
      <c r="P802" s="175"/>
      <c r="Q802" s="175">
        <v>11.8584</v>
      </c>
      <c r="R802" s="175">
        <v>11.6028</v>
      </c>
      <c r="S802" s="171"/>
      <c r="T802" s="174"/>
      <c r="U802" s="175"/>
      <c r="V802" s="175"/>
      <c r="W802" s="175"/>
      <c r="X802" s="175"/>
      <c r="Y802" s="175"/>
      <c r="Z802" s="175"/>
      <c r="AA802" s="175"/>
      <c r="AB802" s="175"/>
      <c r="AC802" s="175"/>
      <c r="AD802" s="175"/>
      <c r="AE802" s="175"/>
      <c r="AF802" s="175"/>
      <c r="AG802" s="175"/>
      <c r="AH802" s="175"/>
    </row>
    <row r="803" spans="1:34" x14ac:dyDescent="0.3">
      <c r="A803" s="171" t="s">
        <v>1799</v>
      </c>
      <c r="B803" s="171" t="s">
        <v>1850</v>
      </c>
      <c r="C803" s="171">
        <v>143787</v>
      </c>
      <c r="D803" s="174">
        <v>44302</v>
      </c>
      <c r="E803" s="175">
        <v>12.868</v>
      </c>
      <c r="F803" s="175">
        <v>0.76429999999999998</v>
      </c>
      <c r="G803" s="175">
        <v>0.99919999999999998</v>
      </c>
      <c r="H803" s="175">
        <v>-2.0499000000000001</v>
      </c>
      <c r="I803" s="175">
        <v>-1.3924000000000001</v>
      </c>
      <c r="J803" s="175">
        <v>-1.7709999999999999</v>
      </c>
      <c r="K803" s="175">
        <v>1.9514</v>
      </c>
      <c r="L803" s="175">
        <v>24.0122</v>
      </c>
      <c r="M803" s="175">
        <v>33.7074</v>
      </c>
      <c r="N803" s="175">
        <v>53.225099999999998</v>
      </c>
      <c r="O803" s="175"/>
      <c r="P803" s="175"/>
      <c r="Q803" s="175">
        <v>9.5210000000000008</v>
      </c>
      <c r="R803" s="175">
        <v>9.3818999999999999</v>
      </c>
      <c r="S803" s="171"/>
      <c r="T803" s="174"/>
      <c r="U803" s="175"/>
      <c r="V803" s="175"/>
      <c r="W803" s="175"/>
      <c r="X803" s="175"/>
      <c r="Y803" s="175"/>
      <c r="Z803" s="175"/>
      <c r="AA803" s="175"/>
      <c r="AB803" s="175"/>
      <c r="AC803" s="175"/>
      <c r="AD803" s="175"/>
      <c r="AE803" s="175"/>
      <c r="AF803" s="175"/>
      <c r="AG803" s="175"/>
      <c r="AH803" s="175"/>
    </row>
    <row r="804" spans="1:34" x14ac:dyDescent="0.3">
      <c r="A804" s="171" t="s">
        <v>1799</v>
      </c>
      <c r="B804" s="171" t="s">
        <v>1814</v>
      </c>
      <c r="C804" s="171">
        <v>100520</v>
      </c>
      <c r="D804" s="174">
        <v>44302</v>
      </c>
      <c r="E804" s="175">
        <v>758.73900000000003</v>
      </c>
      <c r="F804" s="175">
        <v>0.33789999999999998</v>
      </c>
      <c r="G804" s="175">
        <v>0.62519999999999998</v>
      </c>
      <c r="H804" s="175">
        <v>-1.8738999999999999</v>
      </c>
      <c r="I804" s="175">
        <v>-2.3738999999999999</v>
      </c>
      <c r="J804" s="175">
        <v>-3.4338000000000002</v>
      </c>
      <c r="K804" s="175">
        <v>2.6320000000000001</v>
      </c>
      <c r="L804" s="175">
        <v>36.366799999999998</v>
      </c>
      <c r="M804" s="175">
        <v>46.155000000000001</v>
      </c>
      <c r="N804" s="175">
        <v>69.011499999999998</v>
      </c>
      <c r="O804" s="175">
        <v>9.3806999999999992</v>
      </c>
      <c r="P804" s="175">
        <v>11.533300000000001</v>
      </c>
      <c r="Q804" s="175">
        <v>17.6996</v>
      </c>
      <c r="R804" s="175">
        <v>11.617000000000001</v>
      </c>
      <c r="S804" s="171"/>
      <c r="T804" s="174"/>
      <c r="U804" s="175"/>
      <c r="V804" s="175"/>
      <c r="W804" s="175"/>
      <c r="X804" s="175"/>
      <c r="Y804" s="175"/>
      <c r="Z804" s="175"/>
      <c r="AA804" s="175"/>
      <c r="AB804" s="175"/>
      <c r="AC804" s="175"/>
      <c r="AD804" s="175"/>
      <c r="AE804" s="175"/>
      <c r="AF804" s="175"/>
      <c r="AG804" s="175"/>
      <c r="AH804" s="175"/>
    </row>
    <row r="805" spans="1:34" x14ac:dyDescent="0.3">
      <c r="A805" s="171" t="s">
        <v>1799</v>
      </c>
      <c r="B805" s="171" t="s">
        <v>1815</v>
      </c>
      <c r="C805" s="171">
        <v>118535</v>
      </c>
      <c r="D805" s="174">
        <v>44302</v>
      </c>
      <c r="E805" s="175">
        <v>817.93730000000005</v>
      </c>
      <c r="F805" s="175">
        <v>0.33989999999999998</v>
      </c>
      <c r="G805" s="175">
        <v>0.63149999999999995</v>
      </c>
      <c r="H805" s="175">
        <v>-1.86</v>
      </c>
      <c r="I805" s="175">
        <v>-2.3443000000000001</v>
      </c>
      <c r="J805" s="175">
        <v>-3.3729</v>
      </c>
      <c r="K805" s="175">
        <v>2.8269000000000002</v>
      </c>
      <c r="L805" s="175">
        <v>36.877000000000002</v>
      </c>
      <c r="M805" s="175">
        <v>46.976900000000001</v>
      </c>
      <c r="N805" s="175">
        <v>70.280699999999996</v>
      </c>
      <c r="O805" s="175">
        <v>10.2988</v>
      </c>
      <c r="P805" s="175">
        <v>12.5932</v>
      </c>
      <c r="Q805" s="175">
        <v>15.161</v>
      </c>
      <c r="R805" s="175">
        <v>12.4794</v>
      </c>
      <c r="S805" s="171"/>
      <c r="T805" s="174"/>
      <c r="U805" s="175"/>
      <c r="V805" s="175"/>
      <c r="W805" s="175"/>
      <c r="X805" s="175"/>
      <c r="Y805" s="175"/>
      <c r="Z805" s="175"/>
      <c r="AA805" s="175"/>
      <c r="AB805" s="175"/>
      <c r="AC805" s="175"/>
      <c r="AD805" s="175"/>
      <c r="AE805" s="175"/>
      <c r="AF805" s="175"/>
      <c r="AG805" s="175"/>
      <c r="AH805" s="175"/>
    </row>
    <row r="806" spans="1:34" x14ac:dyDescent="0.3">
      <c r="A806" s="171" t="s">
        <v>1799</v>
      </c>
      <c r="B806" s="171" t="s">
        <v>1816</v>
      </c>
      <c r="C806" s="171">
        <v>101762</v>
      </c>
      <c r="D806" s="174">
        <v>44302</v>
      </c>
      <c r="E806" s="175">
        <v>787.82299999999998</v>
      </c>
      <c r="F806" s="175">
        <v>0.46729999999999999</v>
      </c>
      <c r="G806" s="175">
        <v>0.86060000000000003</v>
      </c>
      <c r="H806" s="175">
        <v>-1.7491000000000001</v>
      </c>
      <c r="I806" s="175">
        <v>-2.7349000000000001</v>
      </c>
      <c r="J806" s="175">
        <v>-4.7370000000000001</v>
      </c>
      <c r="K806" s="175">
        <v>3.1097000000000001</v>
      </c>
      <c r="L806" s="175">
        <v>38.673400000000001</v>
      </c>
      <c r="M806" s="175">
        <v>44.941099999999999</v>
      </c>
      <c r="N806" s="175">
        <v>60.542999999999999</v>
      </c>
      <c r="O806" s="175">
        <v>8.4673999999999996</v>
      </c>
      <c r="P806" s="175">
        <v>13.1937</v>
      </c>
      <c r="Q806" s="175">
        <v>18.0562</v>
      </c>
      <c r="R806" s="175">
        <v>7.5091999999999999</v>
      </c>
      <c r="S806" s="171"/>
      <c r="T806" s="174"/>
      <c r="U806" s="175"/>
      <c r="V806" s="175"/>
      <c r="W806" s="175"/>
      <c r="X806" s="175"/>
      <c r="Y806" s="175"/>
      <c r="Z806" s="175"/>
      <c r="AA806" s="175"/>
      <c r="AB806" s="175"/>
      <c r="AC806" s="175"/>
      <c r="AD806" s="175"/>
      <c r="AE806" s="175"/>
      <c r="AF806" s="175"/>
      <c r="AG806" s="175"/>
      <c r="AH806" s="175"/>
    </row>
    <row r="807" spans="1:34" x14ac:dyDescent="0.3">
      <c r="A807" s="171" t="s">
        <v>1799</v>
      </c>
      <c r="B807" s="171" t="s">
        <v>1817</v>
      </c>
      <c r="C807" s="171">
        <v>118955</v>
      </c>
      <c r="D807" s="174">
        <v>44302</v>
      </c>
      <c r="E807" s="175">
        <v>837.68799999999999</v>
      </c>
      <c r="F807" s="175">
        <v>0.46889999999999998</v>
      </c>
      <c r="G807" s="175">
        <v>0.86599999999999999</v>
      </c>
      <c r="H807" s="175">
        <v>-1.7374000000000001</v>
      </c>
      <c r="I807" s="175">
        <v>-2.7107999999999999</v>
      </c>
      <c r="J807" s="175">
        <v>-4.6867000000000001</v>
      </c>
      <c r="K807" s="175">
        <v>3.2631000000000001</v>
      </c>
      <c r="L807" s="175">
        <v>39.066299999999998</v>
      </c>
      <c r="M807" s="175">
        <v>45.571199999999997</v>
      </c>
      <c r="N807" s="175">
        <v>61.472700000000003</v>
      </c>
      <c r="O807" s="175">
        <v>9.1821000000000002</v>
      </c>
      <c r="P807" s="175">
        <v>14.0381</v>
      </c>
      <c r="Q807" s="175">
        <v>13.4796</v>
      </c>
      <c r="R807" s="175">
        <v>8.1117000000000008</v>
      </c>
      <c r="S807" s="171"/>
      <c r="T807" s="174"/>
      <c r="U807" s="175"/>
      <c r="V807" s="175"/>
      <c r="W807" s="175"/>
      <c r="X807" s="175"/>
      <c r="Y807" s="175"/>
      <c r="Z807" s="175"/>
      <c r="AA807" s="175"/>
      <c r="AB807" s="175"/>
      <c r="AC807" s="175"/>
      <c r="AD807" s="175"/>
      <c r="AE807" s="175"/>
      <c r="AF807" s="175"/>
      <c r="AG807" s="175"/>
      <c r="AH807" s="175"/>
    </row>
    <row r="808" spans="1:34" x14ac:dyDescent="0.3">
      <c r="A808" s="171" t="s">
        <v>1799</v>
      </c>
      <c r="B808" s="171" t="s">
        <v>1810</v>
      </c>
      <c r="C808" s="171">
        <v>102252</v>
      </c>
      <c r="D808" s="174">
        <v>44302</v>
      </c>
      <c r="E808" s="175">
        <v>105.7654</v>
      </c>
      <c r="F808" s="175">
        <v>0.2031</v>
      </c>
      <c r="G808" s="175">
        <v>0.47820000000000001</v>
      </c>
      <c r="H808" s="175">
        <v>-2.0076999999999998</v>
      </c>
      <c r="I808" s="175">
        <v>-2.1939000000000002</v>
      </c>
      <c r="J808" s="175">
        <v>-2.5964999999999998</v>
      </c>
      <c r="K808" s="175">
        <v>1.0330999999999999</v>
      </c>
      <c r="L808" s="175">
        <v>23.736799999999999</v>
      </c>
      <c r="M808" s="175">
        <v>35.767200000000003</v>
      </c>
      <c r="N808" s="175">
        <v>57.3855</v>
      </c>
      <c r="O808" s="175">
        <v>6.0324999999999998</v>
      </c>
      <c r="P808" s="175">
        <v>11.2669</v>
      </c>
      <c r="Q808" s="175">
        <v>14.740500000000001</v>
      </c>
      <c r="R808" s="175">
        <v>8.7664000000000009</v>
      </c>
      <c r="S808" s="171"/>
      <c r="T808" s="174"/>
      <c r="U808" s="175"/>
      <c r="V808" s="175"/>
      <c r="W808" s="175"/>
      <c r="X808" s="175"/>
      <c r="Y808" s="175"/>
      <c r="Z808" s="175"/>
      <c r="AA808" s="175"/>
      <c r="AB808" s="175"/>
      <c r="AC808" s="175"/>
      <c r="AD808" s="175"/>
      <c r="AE808" s="175"/>
      <c r="AF808" s="175"/>
      <c r="AG808" s="175"/>
      <c r="AH808" s="175"/>
    </row>
    <row r="809" spans="1:34" x14ac:dyDescent="0.3">
      <c r="A809" s="171" t="s">
        <v>1799</v>
      </c>
      <c r="B809" s="171" t="s">
        <v>1811</v>
      </c>
      <c r="C809" s="171">
        <v>120046</v>
      </c>
      <c r="D809" s="174">
        <v>44302</v>
      </c>
      <c r="E809" s="175">
        <v>113.378</v>
      </c>
      <c r="F809" s="175">
        <v>0.20630000000000001</v>
      </c>
      <c r="G809" s="175">
        <v>0.48770000000000002</v>
      </c>
      <c r="H809" s="175">
        <v>-1.9862</v>
      </c>
      <c r="I809" s="175">
        <v>-2.1476000000000002</v>
      </c>
      <c r="J809" s="175">
        <v>-2.4990000000000001</v>
      </c>
      <c r="K809" s="175">
        <v>1.3298000000000001</v>
      </c>
      <c r="L809" s="175">
        <v>24.455300000000001</v>
      </c>
      <c r="M809" s="175">
        <v>36.960599999999999</v>
      </c>
      <c r="N809" s="175">
        <v>59.216000000000001</v>
      </c>
      <c r="O809" s="175">
        <v>7.1041999999999996</v>
      </c>
      <c r="P809" s="175">
        <v>12.270099999999999</v>
      </c>
      <c r="Q809" s="175">
        <v>13.993600000000001</v>
      </c>
      <c r="R809" s="175">
        <v>10.0212</v>
      </c>
      <c r="S809" s="171"/>
      <c r="T809" s="174"/>
      <c r="U809" s="175"/>
      <c r="V809" s="175"/>
      <c r="W809" s="175"/>
      <c r="X809" s="175"/>
      <c r="Y809" s="175"/>
      <c r="Z809" s="175"/>
      <c r="AA809" s="175"/>
      <c r="AB809" s="175"/>
      <c r="AC809" s="175"/>
      <c r="AD809" s="175"/>
      <c r="AE809" s="175"/>
      <c r="AF809" s="175"/>
      <c r="AG809" s="175"/>
      <c r="AH809" s="175"/>
    </row>
    <row r="810" spans="1:34" x14ac:dyDescent="0.3">
      <c r="A810" s="171" t="s">
        <v>1799</v>
      </c>
      <c r="B810" s="171" t="s">
        <v>1818</v>
      </c>
      <c r="C810" s="171">
        <v>128235</v>
      </c>
      <c r="D810" s="174">
        <v>44302</v>
      </c>
      <c r="E810" s="175">
        <v>26.97</v>
      </c>
      <c r="F810" s="175">
        <v>0.74709999999999999</v>
      </c>
      <c r="G810" s="175">
        <v>1.2386999999999999</v>
      </c>
      <c r="H810" s="175">
        <v>-1.5334000000000001</v>
      </c>
      <c r="I810" s="175">
        <v>-0.84560000000000002</v>
      </c>
      <c r="J810" s="175">
        <v>-1.0275000000000001</v>
      </c>
      <c r="K810" s="175">
        <v>2.0817999999999999</v>
      </c>
      <c r="L810" s="175">
        <v>23.319600000000001</v>
      </c>
      <c r="M810" s="175">
        <v>33.779800000000002</v>
      </c>
      <c r="N810" s="175">
        <v>51.092399999999998</v>
      </c>
      <c r="O810" s="175">
        <v>7.4596</v>
      </c>
      <c r="P810" s="175">
        <v>10.2494</v>
      </c>
      <c r="Q810" s="175">
        <v>15.093999999999999</v>
      </c>
      <c r="R810" s="175">
        <v>12.984999999999999</v>
      </c>
      <c r="S810" s="171"/>
      <c r="T810" s="174"/>
      <c r="U810" s="175"/>
      <c r="V810" s="175"/>
      <c r="W810" s="175"/>
      <c r="X810" s="175"/>
      <c r="Y810" s="175"/>
      <c r="Z810" s="175"/>
      <c r="AA810" s="175"/>
      <c r="AB810" s="175"/>
      <c r="AC810" s="175"/>
      <c r="AD810" s="175"/>
      <c r="AE810" s="175"/>
      <c r="AF810" s="175"/>
      <c r="AG810" s="175"/>
      <c r="AH810" s="175"/>
    </row>
    <row r="811" spans="1:34" x14ac:dyDescent="0.3">
      <c r="A811" s="171" t="s">
        <v>1799</v>
      </c>
      <c r="B811" s="171" t="s">
        <v>1819</v>
      </c>
      <c r="C811" s="171">
        <v>128236</v>
      </c>
      <c r="D811" s="174">
        <v>44302</v>
      </c>
      <c r="E811" s="175">
        <v>29.55</v>
      </c>
      <c r="F811" s="175">
        <v>0.75009999999999999</v>
      </c>
      <c r="G811" s="175">
        <v>1.2333000000000001</v>
      </c>
      <c r="H811" s="175">
        <v>-1.5</v>
      </c>
      <c r="I811" s="175">
        <v>-0.83889999999999998</v>
      </c>
      <c r="J811" s="175">
        <v>-0.9718</v>
      </c>
      <c r="K811" s="175">
        <v>2.3553999999999999</v>
      </c>
      <c r="L811" s="175">
        <v>24.055399999999999</v>
      </c>
      <c r="M811" s="175">
        <v>35.0548</v>
      </c>
      <c r="N811" s="175">
        <v>52.871200000000002</v>
      </c>
      <c r="O811" s="175">
        <v>9.1158000000000001</v>
      </c>
      <c r="P811" s="175">
        <v>12.008900000000001</v>
      </c>
      <c r="Q811" s="175">
        <v>16.593499999999999</v>
      </c>
      <c r="R811" s="175">
        <v>14.528600000000001</v>
      </c>
      <c r="S811" s="171"/>
      <c r="T811" s="174"/>
      <c r="U811" s="175"/>
      <c r="V811" s="175"/>
      <c r="W811" s="175"/>
      <c r="X811" s="175"/>
      <c r="Y811" s="175"/>
      <c r="Z811" s="175"/>
      <c r="AA811" s="175"/>
      <c r="AB811" s="175"/>
      <c r="AC811" s="175"/>
      <c r="AD811" s="175"/>
      <c r="AE811" s="175"/>
      <c r="AF811" s="175"/>
      <c r="AG811" s="175"/>
      <c r="AH811" s="175"/>
    </row>
    <row r="812" spans="1:34" x14ac:dyDescent="0.3">
      <c r="A812" s="171" t="s">
        <v>1799</v>
      </c>
      <c r="B812" s="171" t="s">
        <v>1841</v>
      </c>
      <c r="C812" s="171">
        <v>118424</v>
      </c>
      <c r="D812" s="174">
        <v>44302</v>
      </c>
      <c r="E812" s="175">
        <v>118.14</v>
      </c>
      <c r="F812" s="175">
        <v>0.90539999999999998</v>
      </c>
      <c r="G812" s="175">
        <v>0.87090000000000001</v>
      </c>
      <c r="H812" s="175">
        <v>-1.7791999999999999</v>
      </c>
      <c r="I812" s="175">
        <v>-1.4924999999999999</v>
      </c>
      <c r="J812" s="175">
        <v>-1.2867999999999999</v>
      </c>
      <c r="K812" s="175">
        <v>2.4809000000000001</v>
      </c>
      <c r="L812" s="175">
        <v>25.801300000000001</v>
      </c>
      <c r="M812" s="175">
        <v>36.058999999999997</v>
      </c>
      <c r="N812" s="175">
        <v>49.317500000000003</v>
      </c>
      <c r="O812" s="175">
        <v>6.3262999999999998</v>
      </c>
      <c r="P812" s="175">
        <v>10.352</v>
      </c>
      <c r="Q812" s="175">
        <v>13.7995</v>
      </c>
      <c r="R812" s="175">
        <v>9.5808999999999997</v>
      </c>
      <c r="S812" s="171"/>
      <c r="T812" s="174"/>
      <c r="U812" s="175"/>
      <c r="V812" s="175"/>
      <c r="W812" s="175"/>
      <c r="X812" s="175"/>
      <c r="Y812" s="175"/>
      <c r="Z812" s="175"/>
      <c r="AA812" s="175"/>
      <c r="AB812" s="175"/>
      <c r="AC812" s="175"/>
      <c r="AD812" s="175"/>
      <c r="AE812" s="175"/>
      <c r="AF812" s="175"/>
      <c r="AG812" s="175"/>
      <c r="AH812" s="175"/>
    </row>
    <row r="813" spans="1:34" x14ac:dyDescent="0.3">
      <c r="A813" s="171" t="s">
        <v>1799</v>
      </c>
      <c r="B813" s="171" t="s">
        <v>1842</v>
      </c>
      <c r="C813" s="171">
        <v>108594</v>
      </c>
      <c r="D813" s="174">
        <v>44302</v>
      </c>
      <c r="E813" s="175">
        <v>111.39</v>
      </c>
      <c r="F813" s="175">
        <v>0.90590000000000004</v>
      </c>
      <c r="G813" s="175">
        <v>0.86929999999999996</v>
      </c>
      <c r="H813" s="175">
        <v>-1.7898000000000001</v>
      </c>
      <c r="I813" s="175">
        <v>-1.5206</v>
      </c>
      <c r="J813" s="175">
        <v>-1.3462000000000001</v>
      </c>
      <c r="K813" s="175">
        <v>2.3052999999999999</v>
      </c>
      <c r="L813" s="175">
        <v>25.354500000000002</v>
      </c>
      <c r="M813" s="175">
        <v>35.362699999999997</v>
      </c>
      <c r="N813" s="175">
        <v>48.282699999999998</v>
      </c>
      <c r="O813" s="175">
        <v>5.5875000000000004</v>
      </c>
      <c r="P813" s="175">
        <v>9.5576000000000008</v>
      </c>
      <c r="Q813" s="175">
        <v>16.757000000000001</v>
      </c>
      <c r="R813" s="175">
        <v>8.8392999999999997</v>
      </c>
      <c r="S813" s="171"/>
      <c r="T813" s="174"/>
      <c r="U813" s="175"/>
      <c r="V813" s="175"/>
      <c r="W813" s="175"/>
      <c r="X813" s="175"/>
      <c r="Y813" s="175"/>
      <c r="Z813" s="175"/>
      <c r="AA813" s="175"/>
      <c r="AB813" s="175"/>
      <c r="AC813" s="175"/>
      <c r="AD813" s="175"/>
      <c r="AE813" s="175"/>
      <c r="AF813" s="175"/>
      <c r="AG813" s="175"/>
      <c r="AH813" s="175"/>
    </row>
    <row r="814" spans="1:34" x14ac:dyDescent="0.3">
      <c r="A814" s="171" t="s">
        <v>1799</v>
      </c>
      <c r="B814" s="171" t="s">
        <v>1820</v>
      </c>
      <c r="C814" s="171">
        <v>109522</v>
      </c>
      <c r="D814" s="174">
        <v>44302</v>
      </c>
      <c r="E814" s="175">
        <v>41.767699999999998</v>
      </c>
      <c r="F814" s="175">
        <v>0.26290000000000002</v>
      </c>
      <c r="G814" s="175">
        <v>0.41880000000000001</v>
      </c>
      <c r="H814" s="175">
        <v>-2.5388000000000002</v>
      </c>
      <c r="I814" s="175">
        <v>-2.5663</v>
      </c>
      <c r="J814" s="175">
        <v>-2.7618</v>
      </c>
      <c r="K814" s="175">
        <v>2.9195000000000002</v>
      </c>
      <c r="L814" s="175">
        <v>34.587800000000001</v>
      </c>
      <c r="M814" s="175">
        <v>36.863</v>
      </c>
      <c r="N814" s="175">
        <v>54.037399999999998</v>
      </c>
      <c r="O814" s="175">
        <v>10.932499999999999</v>
      </c>
      <c r="P814" s="175">
        <v>15.529500000000001</v>
      </c>
      <c r="Q814" s="175">
        <v>12.044700000000001</v>
      </c>
      <c r="R814" s="175">
        <v>15.4313</v>
      </c>
      <c r="S814" s="171"/>
      <c r="T814" s="174"/>
      <c r="U814" s="175"/>
      <c r="V814" s="175"/>
      <c r="W814" s="175"/>
      <c r="X814" s="175"/>
      <c r="Y814" s="175"/>
      <c r="Z814" s="175"/>
      <c r="AA814" s="175"/>
      <c r="AB814" s="175"/>
      <c r="AC814" s="175"/>
      <c r="AD814" s="175"/>
      <c r="AE814" s="175"/>
      <c r="AF814" s="175"/>
      <c r="AG814" s="175"/>
      <c r="AH814" s="175"/>
    </row>
    <row r="815" spans="1:34" x14ac:dyDescent="0.3">
      <c r="A815" s="171" t="s">
        <v>1799</v>
      </c>
      <c r="B815" s="171" t="s">
        <v>1821</v>
      </c>
      <c r="C815" s="171">
        <v>120492</v>
      </c>
      <c r="D815" s="174">
        <v>44302</v>
      </c>
      <c r="E815" s="175">
        <v>45.372</v>
      </c>
      <c r="F815" s="175">
        <v>0.26500000000000001</v>
      </c>
      <c r="G815" s="175">
        <v>0.42499999999999999</v>
      </c>
      <c r="H815" s="175">
        <v>-2.5243000000000002</v>
      </c>
      <c r="I815" s="175">
        <v>-2.5352000000000001</v>
      </c>
      <c r="J815" s="175">
        <v>-2.6976</v>
      </c>
      <c r="K815" s="175">
        <v>3.1198000000000001</v>
      </c>
      <c r="L815" s="175">
        <v>35.112499999999997</v>
      </c>
      <c r="M815" s="175">
        <v>37.667000000000002</v>
      </c>
      <c r="N815" s="175">
        <v>55.243699999999997</v>
      </c>
      <c r="O815" s="175">
        <v>11.8001</v>
      </c>
      <c r="P815" s="175">
        <v>16.688600000000001</v>
      </c>
      <c r="Q815" s="175">
        <v>15.5002</v>
      </c>
      <c r="R815" s="175">
        <v>16.333600000000001</v>
      </c>
      <c r="S815" s="171"/>
      <c r="T815" s="174"/>
      <c r="U815" s="175"/>
      <c r="V815" s="175"/>
      <c r="W815" s="175"/>
      <c r="X815" s="175"/>
      <c r="Y815" s="175"/>
      <c r="Z815" s="175"/>
      <c r="AA815" s="175"/>
      <c r="AB815" s="175"/>
      <c r="AC815" s="175"/>
      <c r="AD815" s="175"/>
      <c r="AE815" s="175"/>
      <c r="AF815" s="175"/>
      <c r="AG815" s="175"/>
      <c r="AH815" s="175"/>
    </row>
    <row r="816" spans="1:34" x14ac:dyDescent="0.3">
      <c r="A816" s="171" t="s">
        <v>1799</v>
      </c>
      <c r="B816" s="171" t="s">
        <v>1828</v>
      </c>
      <c r="C816" s="171">
        <v>112090</v>
      </c>
      <c r="D816" s="174">
        <v>44302</v>
      </c>
      <c r="E816" s="175">
        <v>44.734000000000002</v>
      </c>
      <c r="F816" s="175">
        <v>0.28470000000000001</v>
      </c>
      <c r="G816" s="175">
        <v>0.6321</v>
      </c>
      <c r="H816" s="175">
        <v>-2.0581</v>
      </c>
      <c r="I816" s="175">
        <v>-1.8862000000000001</v>
      </c>
      <c r="J816" s="175">
        <v>-1.8345</v>
      </c>
      <c r="K816" s="175">
        <v>2.7966000000000002</v>
      </c>
      <c r="L816" s="175">
        <v>23.958100000000002</v>
      </c>
      <c r="M816" s="175">
        <v>34.607199999999999</v>
      </c>
      <c r="N816" s="175">
        <v>57.436500000000002</v>
      </c>
      <c r="O816" s="175">
        <v>10.598000000000001</v>
      </c>
      <c r="P816" s="175">
        <v>14.6576</v>
      </c>
      <c r="Q816" s="175">
        <v>13.7827</v>
      </c>
      <c r="R816" s="175">
        <v>11.7866</v>
      </c>
      <c r="S816" s="171"/>
      <c r="T816" s="174"/>
      <c r="U816" s="175"/>
      <c r="V816" s="175"/>
      <c r="W816" s="175"/>
      <c r="X816" s="175"/>
      <c r="Y816" s="175"/>
      <c r="Z816" s="175"/>
      <c r="AA816" s="175"/>
      <c r="AB816" s="175"/>
      <c r="AC816" s="175"/>
      <c r="AD816" s="175"/>
      <c r="AE816" s="175"/>
      <c r="AF816" s="175"/>
      <c r="AG816" s="175"/>
      <c r="AH816" s="175"/>
    </row>
    <row r="817" spans="1:34" x14ac:dyDescent="0.3">
      <c r="A817" s="171" t="s">
        <v>1799</v>
      </c>
      <c r="B817" s="171" t="s">
        <v>1829</v>
      </c>
      <c r="C817" s="171">
        <v>120166</v>
      </c>
      <c r="D817" s="174">
        <v>44302</v>
      </c>
      <c r="E817" s="175">
        <v>48.506</v>
      </c>
      <c r="F817" s="175">
        <v>0.28949999999999998</v>
      </c>
      <c r="G817" s="175">
        <v>0.6411</v>
      </c>
      <c r="H817" s="175">
        <v>-2.0377999999999998</v>
      </c>
      <c r="I817" s="175">
        <v>-1.8454999999999999</v>
      </c>
      <c r="J817" s="175">
        <v>-1.7481</v>
      </c>
      <c r="K817" s="175">
        <v>3.0573000000000001</v>
      </c>
      <c r="L817" s="175">
        <v>24.562799999999999</v>
      </c>
      <c r="M817" s="175">
        <v>35.582500000000003</v>
      </c>
      <c r="N817" s="175">
        <v>58.963099999999997</v>
      </c>
      <c r="O817" s="175">
        <v>11.689299999999999</v>
      </c>
      <c r="P817" s="175">
        <v>15.8697</v>
      </c>
      <c r="Q817" s="175">
        <v>16.799800000000001</v>
      </c>
      <c r="R817" s="175">
        <v>12.861499999999999</v>
      </c>
      <c r="S817" s="171"/>
      <c r="T817" s="174"/>
      <c r="U817" s="175"/>
      <c r="V817" s="175"/>
      <c r="W817" s="175"/>
      <c r="X817" s="175"/>
      <c r="Y817" s="175"/>
      <c r="Z817" s="175"/>
      <c r="AA817" s="175"/>
      <c r="AB817" s="175"/>
      <c r="AC817" s="175"/>
      <c r="AD817" s="175"/>
      <c r="AE817" s="175"/>
      <c r="AF817" s="175"/>
      <c r="AG817" s="175"/>
      <c r="AH817" s="175"/>
    </row>
    <row r="818" spans="1:34" x14ac:dyDescent="0.3">
      <c r="A818" s="171" t="s">
        <v>1799</v>
      </c>
      <c r="B818" s="171" t="s">
        <v>1843</v>
      </c>
      <c r="C818" s="171">
        <v>119291</v>
      </c>
      <c r="D818" s="174">
        <v>44302</v>
      </c>
      <c r="E818" s="175">
        <v>106.75700000000001</v>
      </c>
      <c r="F818" s="175">
        <v>0.44979999999999998</v>
      </c>
      <c r="G818" s="175">
        <v>0.85119999999999996</v>
      </c>
      <c r="H818" s="175">
        <v>-1.7857000000000001</v>
      </c>
      <c r="I818" s="175">
        <v>-0.55889999999999995</v>
      </c>
      <c r="J818" s="175">
        <v>-0.59870000000000001</v>
      </c>
      <c r="K818" s="175">
        <v>2.8210000000000002</v>
      </c>
      <c r="L818" s="175">
        <v>23.202000000000002</v>
      </c>
      <c r="M818" s="175">
        <v>34.446199999999997</v>
      </c>
      <c r="N818" s="175">
        <v>57.964300000000001</v>
      </c>
      <c r="O818" s="175">
        <v>7.1448999999999998</v>
      </c>
      <c r="P818" s="175">
        <v>12.2157</v>
      </c>
      <c r="Q818" s="175">
        <v>13.2517</v>
      </c>
      <c r="R818" s="175">
        <v>11.0824</v>
      </c>
      <c r="S818" s="171"/>
      <c r="T818" s="174"/>
      <c r="U818" s="175"/>
      <c r="V818" s="175"/>
      <c r="W818" s="175"/>
      <c r="X818" s="175"/>
      <c r="Y818" s="175"/>
      <c r="Z818" s="175"/>
      <c r="AA818" s="175"/>
      <c r="AB818" s="175"/>
      <c r="AC818" s="175"/>
      <c r="AD818" s="175"/>
      <c r="AE818" s="175"/>
      <c r="AF818" s="175"/>
      <c r="AG818" s="175"/>
      <c r="AH818" s="175"/>
    </row>
    <row r="819" spans="1:34" x14ac:dyDescent="0.3">
      <c r="A819" s="171" t="s">
        <v>1799</v>
      </c>
      <c r="B819" s="171" t="s">
        <v>1844</v>
      </c>
      <c r="C819" s="171">
        <v>118043</v>
      </c>
      <c r="D819" s="174">
        <v>44302</v>
      </c>
      <c r="E819" s="175">
        <v>100.836</v>
      </c>
      <c r="F819" s="175">
        <v>0.44729999999999998</v>
      </c>
      <c r="G819" s="175">
        <v>0.84409999999999996</v>
      </c>
      <c r="H819" s="175">
        <v>-1.8007</v>
      </c>
      <c r="I819" s="175">
        <v>-0.58950000000000002</v>
      </c>
      <c r="J819" s="175">
        <v>-0.65910000000000002</v>
      </c>
      <c r="K819" s="175">
        <v>2.6467000000000001</v>
      </c>
      <c r="L819" s="175">
        <v>22.788</v>
      </c>
      <c r="M819" s="175">
        <v>33.745399999999997</v>
      </c>
      <c r="N819" s="175">
        <v>56.852899999999998</v>
      </c>
      <c r="O819" s="175">
        <v>6.3913000000000002</v>
      </c>
      <c r="P819" s="175">
        <v>11.418200000000001</v>
      </c>
      <c r="Q819" s="175">
        <v>15.613</v>
      </c>
      <c r="R819" s="175">
        <v>10.327</v>
      </c>
      <c r="S819" s="171"/>
      <c r="T819" s="174"/>
      <c r="U819" s="175"/>
      <c r="V819" s="175"/>
      <c r="W819" s="175"/>
      <c r="X819" s="175"/>
      <c r="Y819" s="175"/>
      <c r="Z819" s="175"/>
      <c r="AA819" s="175"/>
      <c r="AB819" s="175"/>
      <c r="AC819" s="175"/>
      <c r="AD819" s="175"/>
      <c r="AE819" s="175"/>
      <c r="AF819" s="175"/>
      <c r="AG819" s="175"/>
      <c r="AH819" s="175"/>
    </row>
    <row r="820" spans="1:34" x14ac:dyDescent="0.3">
      <c r="A820" s="171" t="s">
        <v>1799</v>
      </c>
      <c r="B820" s="171" t="s">
        <v>1845</v>
      </c>
      <c r="C820" s="171">
        <v>100313</v>
      </c>
      <c r="D820" s="174">
        <v>44302</v>
      </c>
      <c r="E820" s="175">
        <v>57.039400000000001</v>
      </c>
      <c r="F820" s="175">
        <v>0.49490000000000001</v>
      </c>
      <c r="G820" s="175">
        <v>0.83330000000000004</v>
      </c>
      <c r="H820" s="175">
        <v>-1.7841</v>
      </c>
      <c r="I820" s="175">
        <v>-0.97050000000000003</v>
      </c>
      <c r="J820" s="175">
        <v>-0.93510000000000004</v>
      </c>
      <c r="K820" s="175">
        <v>-0.28620000000000001</v>
      </c>
      <c r="L820" s="175">
        <v>19.677299999999999</v>
      </c>
      <c r="M820" s="175">
        <v>26.232199999999999</v>
      </c>
      <c r="N820" s="175">
        <v>41.5914</v>
      </c>
      <c r="O820" s="175">
        <v>8.3225999999999996</v>
      </c>
      <c r="P820" s="175">
        <v>9.4375999999999998</v>
      </c>
      <c r="Q820" s="175">
        <v>8.8210999999999995</v>
      </c>
      <c r="R820" s="175">
        <v>10.443300000000001</v>
      </c>
      <c r="S820" s="171"/>
      <c r="T820" s="174"/>
      <c r="U820" s="175"/>
      <c r="V820" s="175"/>
      <c r="W820" s="175"/>
      <c r="X820" s="175"/>
      <c r="Y820" s="175"/>
      <c r="Z820" s="175"/>
      <c r="AA820" s="175"/>
      <c r="AB820" s="175"/>
      <c r="AC820" s="175"/>
      <c r="AD820" s="175"/>
      <c r="AE820" s="175"/>
      <c r="AF820" s="175"/>
      <c r="AG820" s="175"/>
      <c r="AH820" s="175"/>
    </row>
    <row r="821" spans="1:34" x14ac:dyDescent="0.3">
      <c r="A821" s="171" t="s">
        <v>1799</v>
      </c>
      <c r="B821" s="171" t="s">
        <v>1846</v>
      </c>
      <c r="C821" s="171">
        <v>120264</v>
      </c>
      <c r="D821" s="174">
        <v>44302</v>
      </c>
      <c r="E821" s="175">
        <v>60.494199999999999</v>
      </c>
      <c r="F821" s="175">
        <v>0.49759999999999999</v>
      </c>
      <c r="G821" s="175">
        <v>0.84179999999999999</v>
      </c>
      <c r="H821" s="175">
        <v>-1.7653000000000001</v>
      </c>
      <c r="I821" s="175">
        <v>-0.9304</v>
      </c>
      <c r="J821" s="175">
        <v>-0.85209999999999997</v>
      </c>
      <c r="K821" s="175">
        <v>-4.48E-2</v>
      </c>
      <c r="L821" s="175">
        <v>20.194900000000001</v>
      </c>
      <c r="M821" s="175">
        <v>27.068899999999999</v>
      </c>
      <c r="N821" s="175">
        <v>42.882199999999997</v>
      </c>
      <c r="O821" s="175">
        <v>9.2354000000000003</v>
      </c>
      <c r="P821" s="175">
        <v>10.3362</v>
      </c>
      <c r="Q821" s="175">
        <v>9.9852000000000007</v>
      </c>
      <c r="R821" s="175">
        <v>11.311500000000001</v>
      </c>
      <c r="S821" s="171"/>
      <c r="T821" s="174"/>
      <c r="U821" s="175"/>
      <c r="V821" s="175"/>
      <c r="W821" s="175"/>
      <c r="X821" s="175"/>
      <c r="Y821" s="175"/>
      <c r="Z821" s="175"/>
      <c r="AA821" s="175"/>
      <c r="AB821" s="175"/>
      <c r="AC821" s="175"/>
      <c r="AD821" s="175"/>
      <c r="AE821" s="175"/>
      <c r="AF821" s="175"/>
      <c r="AG821" s="175"/>
      <c r="AH821" s="175"/>
    </row>
    <row r="822" spans="1:34" x14ac:dyDescent="0.3">
      <c r="A822" s="171" t="s">
        <v>1799</v>
      </c>
      <c r="B822" s="171" t="s">
        <v>1839</v>
      </c>
      <c r="C822" s="171">
        <v>129046</v>
      </c>
      <c r="D822" s="174">
        <v>44302</v>
      </c>
      <c r="E822" s="175">
        <v>33.420299999999997</v>
      </c>
      <c r="F822" s="175">
        <v>0.44059999999999999</v>
      </c>
      <c r="G822" s="175">
        <v>-0.1366</v>
      </c>
      <c r="H822" s="175">
        <v>-2.1309999999999998</v>
      </c>
      <c r="I822" s="175">
        <v>-1.7414000000000001</v>
      </c>
      <c r="J822" s="175">
        <v>-4.2869999999999999</v>
      </c>
      <c r="K822" s="175">
        <v>0.79590000000000005</v>
      </c>
      <c r="L822" s="175">
        <v>21.766100000000002</v>
      </c>
      <c r="M822" s="175">
        <v>30.331199999999999</v>
      </c>
      <c r="N822" s="175">
        <v>54.775199999999998</v>
      </c>
      <c r="O822" s="175">
        <v>5.6760000000000002</v>
      </c>
      <c r="P822" s="175">
        <v>13.964</v>
      </c>
      <c r="Q822" s="175">
        <v>18.891999999999999</v>
      </c>
      <c r="R822" s="175">
        <v>10.404400000000001</v>
      </c>
      <c r="S822" s="171"/>
      <c r="T822" s="174"/>
      <c r="U822" s="175"/>
      <c r="V822" s="175"/>
      <c r="W822" s="175"/>
      <c r="X822" s="175"/>
      <c r="Y822" s="175"/>
      <c r="Z822" s="175"/>
      <c r="AA822" s="175"/>
      <c r="AB822" s="175"/>
      <c r="AC822" s="175"/>
      <c r="AD822" s="175"/>
      <c r="AE822" s="175"/>
      <c r="AF822" s="175"/>
      <c r="AG822" s="175"/>
      <c r="AH822" s="175"/>
    </row>
    <row r="823" spans="1:34" x14ac:dyDescent="0.3">
      <c r="A823" s="171" t="s">
        <v>1799</v>
      </c>
      <c r="B823" s="171" t="s">
        <v>1840</v>
      </c>
      <c r="C823" s="171">
        <v>129048</v>
      </c>
      <c r="D823" s="174">
        <v>44302</v>
      </c>
      <c r="E823" s="175">
        <v>31.286100000000001</v>
      </c>
      <c r="F823" s="175">
        <v>0.43819999999999998</v>
      </c>
      <c r="G823" s="175">
        <v>-0.14360000000000001</v>
      </c>
      <c r="H823" s="175">
        <v>-2.1472000000000002</v>
      </c>
      <c r="I823" s="175">
        <v>-1.7757000000000001</v>
      </c>
      <c r="J823" s="175">
        <v>-4.3554000000000004</v>
      </c>
      <c r="K823" s="175">
        <v>0.58640000000000003</v>
      </c>
      <c r="L823" s="175">
        <v>21.258299999999998</v>
      </c>
      <c r="M823" s="175">
        <v>29.456900000000001</v>
      </c>
      <c r="N823" s="175">
        <v>53.350499999999997</v>
      </c>
      <c r="O823" s="175">
        <v>4.7142999999999997</v>
      </c>
      <c r="P823" s="175">
        <v>12.933</v>
      </c>
      <c r="Q823" s="175">
        <v>17.772099999999998</v>
      </c>
      <c r="R823" s="175">
        <v>9.4160000000000004</v>
      </c>
      <c r="S823" s="171"/>
      <c r="T823" s="174"/>
      <c r="U823" s="175"/>
      <c r="V823" s="175"/>
      <c r="W823" s="175"/>
      <c r="X823" s="175"/>
      <c r="Y823" s="175"/>
      <c r="Z823" s="175"/>
      <c r="AA823" s="175"/>
      <c r="AB823" s="175"/>
      <c r="AC823" s="175"/>
      <c r="AD823" s="175"/>
      <c r="AE823" s="175"/>
      <c r="AF823" s="175"/>
      <c r="AG823" s="175"/>
      <c r="AH823" s="175"/>
    </row>
    <row r="824" spans="1:34" x14ac:dyDescent="0.3">
      <c r="A824" s="171" t="s">
        <v>1799</v>
      </c>
      <c r="B824" s="171" t="s">
        <v>1801</v>
      </c>
      <c r="C824" s="171">
        <v>122639</v>
      </c>
      <c r="D824" s="174">
        <v>44302</v>
      </c>
      <c r="E824" s="175">
        <v>41.317900000000002</v>
      </c>
      <c r="F824" s="175">
        <v>1.1546000000000001</v>
      </c>
      <c r="G824" s="175">
        <v>1.0638000000000001</v>
      </c>
      <c r="H824" s="175">
        <v>-0.92600000000000005</v>
      </c>
      <c r="I824" s="175">
        <v>2.2865000000000002</v>
      </c>
      <c r="J824" s="175">
        <v>2.9786000000000001</v>
      </c>
      <c r="K824" s="175">
        <v>10.009499999999999</v>
      </c>
      <c r="L824" s="175">
        <v>23.634799999999998</v>
      </c>
      <c r="M824" s="175">
        <v>39.6342</v>
      </c>
      <c r="N824" s="175">
        <v>73.300299999999993</v>
      </c>
      <c r="O824" s="175">
        <v>20.353999999999999</v>
      </c>
      <c r="P824" s="175">
        <v>19.215399999999999</v>
      </c>
      <c r="Q824" s="175">
        <v>19.699200000000001</v>
      </c>
      <c r="R824" s="175">
        <v>25.941299999999998</v>
      </c>
      <c r="S824" s="171"/>
      <c r="T824" s="174"/>
      <c r="U824" s="175"/>
      <c r="V824" s="175"/>
      <c r="W824" s="175"/>
      <c r="X824" s="175"/>
      <c r="Y824" s="175"/>
      <c r="Z824" s="175"/>
      <c r="AA824" s="175"/>
      <c r="AB824" s="175"/>
      <c r="AC824" s="175"/>
      <c r="AD824" s="175"/>
      <c r="AE824" s="175"/>
      <c r="AF824" s="175"/>
      <c r="AG824" s="175"/>
      <c r="AH824" s="175"/>
    </row>
    <row r="825" spans="1:34" x14ac:dyDescent="0.3">
      <c r="A825" s="171" t="s">
        <v>1799</v>
      </c>
      <c r="B825" s="171" t="s">
        <v>1800</v>
      </c>
      <c r="C825" s="171">
        <v>122640</v>
      </c>
      <c r="D825" s="174">
        <v>44302</v>
      </c>
      <c r="E825" s="175">
        <v>39.3048</v>
      </c>
      <c r="F825" s="175">
        <v>1.1514</v>
      </c>
      <c r="G825" s="175">
        <v>1.0541</v>
      </c>
      <c r="H825" s="175">
        <v>-0.94779999999999998</v>
      </c>
      <c r="I825" s="175">
        <v>2.2404000000000002</v>
      </c>
      <c r="J825" s="175">
        <v>2.8896999999999999</v>
      </c>
      <c r="K825" s="175">
        <v>9.7515999999999998</v>
      </c>
      <c r="L825" s="175">
        <v>23.039000000000001</v>
      </c>
      <c r="M825" s="175">
        <v>38.6173</v>
      </c>
      <c r="N825" s="175">
        <v>71.626199999999997</v>
      </c>
      <c r="O825" s="175">
        <v>19.3825</v>
      </c>
      <c r="P825" s="175">
        <v>18.3688</v>
      </c>
      <c r="Q825" s="175">
        <v>18.943999999999999</v>
      </c>
      <c r="R825" s="175">
        <v>24.829499999999999</v>
      </c>
      <c r="S825" s="171"/>
      <c r="T825" s="174"/>
      <c r="U825" s="175"/>
      <c r="V825" s="175"/>
      <c r="W825" s="175"/>
      <c r="X825" s="175"/>
      <c r="Y825" s="175"/>
      <c r="Z825" s="175"/>
      <c r="AA825" s="175"/>
      <c r="AB825" s="175"/>
      <c r="AC825" s="175"/>
      <c r="AD825" s="175"/>
      <c r="AE825" s="175"/>
      <c r="AF825" s="175"/>
      <c r="AG825" s="175"/>
      <c r="AH825" s="175"/>
    </row>
    <row r="826" spans="1:34" x14ac:dyDescent="0.3">
      <c r="A826" s="171" t="s">
        <v>1799</v>
      </c>
      <c r="B826" s="171" t="s">
        <v>1830</v>
      </c>
      <c r="C826" s="171">
        <v>133839</v>
      </c>
      <c r="D826" s="174">
        <v>44302</v>
      </c>
      <c r="E826" s="175">
        <v>22.63</v>
      </c>
      <c r="F826" s="175">
        <v>0.98170000000000002</v>
      </c>
      <c r="G826" s="175">
        <v>1.4342999999999999</v>
      </c>
      <c r="H826" s="175">
        <v>-2.1194000000000002</v>
      </c>
      <c r="I826" s="175">
        <v>0.17710000000000001</v>
      </c>
      <c r="J826" s="175">
        <v>0.62250000000000005</v>
      </c>
      <c r="K826" s="175">
        <v>5.7477</v>
      </c>
      <c r="L826" s="175">
        <v>32.184600000000003</v>
      </c>
      <c r="M826" s="175">
        <v>49.0777</v>
      </c>
      <c r="N826" s="175">
        <v>86.255099999999999</v>
      </c>
      <c r="O826" s="175">
        <v>18.020199999999999</v>
      </c>
      <c r="P826" s="175">
        <v>18.664200000000001</v>
      </c>
      <c r="Q826" s="175">
        <v>14.267799999999999</v>
      </c>
      <c r="R826" s="175">
        <v>26.511900000000001</v>
      </c>
      <c r="S826" s="171"/>
      <c r="T826" s="174"/>
      <c r="U826" s="175"/>
      <c r="V826" s="175"/>
      <c r="W826" s="175"/>
      <c r="X826" s="175"/>
      <c r="Y826" s="175"/>
      <c r="Z826" s="175"/>
      <c r="AA826" s="175"/>
      <c r="AB826" s="175"/>
      <c r="AC826" s="175"/>
      <c r="AD826" s="175"/>
      <c r="AE826" s="175"/>
      <c r="AF826" s="175"/>
      <c r="AG826" s="175"/>
      <c r="AH826" s="175"/>
    </row>
    <row r="827" spans="1:34" x14ac:dyDescent="0.3">
      <c r="A827" s="171" t="s">
        <v>1799</v>
      </c>
      <c r="B827" s="171" t="s">
        <v>1831</v>
      </c>
      <c r="C827" s="171">
        <v>133836</v>
      </c>
      <c r="D827" s="174">
        <v>44302</v>
      </c>
      <c r="E827" s="175">
        <v>20.68</v>
      </c>
      <c r="F827" s="175">
        <v>1.0259</v>
      </c>
      <c r="G827" s="175">
        <v>1.472</v>
      </c>
      <c r="H827" s="175">
        <v>-2.1297000000000001</v>
      </c>
      <c r="I827" s="175">
        <v>9.6799999999999997E-2</v>
      </c>
      <c r="J827" s="175">
        <v>0.43709999999999999</v>
      </c>
      <c r="K827" s="175">
        <v>5.2416999999999998</v>
      </c>
      <c r="L827" s="175">
        <v>30.886099999999999</v>
      </c>
      <c r="M827" s="175">
        <v>46.875</v>
      </c>
      <c r="N827" s="175">
        <v>82.524299999999997</v>
      </c>
      <c r="O827" s="175">
        <v>15.7775</v>
      </c>
      <c r="P827" s="175">
        <v>16.6953</v>
      </c>
      <c r="Q827" s="175">
        <v>12.598599999999999</v>
      </c>
      <c r="R827" s="175">
        <v>24.145800000000001</v>
      </c>
      <c r="S827" s="171"/>
      <c r="T827" s="174"/>
      <c r="U827" s="175"/>
      <c r="V827" s="175"/>
      <c r="W827" s="175"/>
      <c r="X827" s="175"/>
      <c r="Y827" s="175"/>
      <c r="Z827" s="175"/>
      <c r="AA827" s="175"/>
      <c r="AB827" s="175"/>
      <c r="AC827" s="175"/>
      <c r="AD827" s="175"/>
      <c r="AE827" s="175"/>
      <c r="AF827" s="175"/>
      <c r="AG827" s="175"/>
      <c r="AH827" s="175"/>
    </row>
    <row r="828" spans="1:34" x14ac:dyDescent="0.3">
      <c r="A828" s="171" t="s">
        <v>1799</v>
      </c>
      <c r="B828" s="171" t="s">
        <v>1832</v>
      </c>
      <c r="C828" s="171">
        <v>119718</v>
      </c>
      <c r="D828" s="174">
        <v>44302</v>
      </c>
      <c r="E828" s="175">
        <v>67.056399999999996</v>
      </c>
      <c r="F828" s="175">
        <v>0.62849999999999995</v>
      </c>
      <c r="G828" s="175">
        <v>1.1572</v>
      </c>
      <c r="H828" s="175">
        <v>-1.6122000000000001</v>
      </c>
      <c r="I828" s="175">
        <v>-1.9616</v>
      </c>
      <c r="J828" s="175">
        <v>-2.3214999999999999</v>
      </c>
      <c r="K828" s="175">
        <v>3.2480000000000002</v>
      </c>
      <c r="L828" s="175">
        <v>31.771000000000001</v>
      </c>
      <c r="M828" s="175">
        <v>42.988700000000001</v>
      </c>
      <c r="N828" s="175">
        <v>60.231099999999998</v>
      </c>
      <c r="O828" s="175">
        <v>10.290900000000001</v>
      </c>
      <c r="P828" s="175">
        <v>14.528499999999999</v>
      </c>
      <c r="Q828" s="175">
        <v>16.426300000000001</v>
      </c>
      <c r="R828" s="175">
        <v>13.7331</v>
      </c>
      <c r="S828" s="171"/>
      <c r="T828" s="174"/>
      <c r="U828" s="175"/>
      <c r="V828" s="175"/>
      <c r="W828" s="175"/>
      <c r="X828" s="175"/>
      <c r="Y828" s="175"/>
      <c r="Z828" s="175"/>
      <c r="AA828" s="175"/>
      <c r="AB828" s="175"/>
      <c r="AC828" s="175"/>
      <c r="AD828" s="175"/>
      <c r="AE828" s="175"/>
      <c r="AF828" s="175"/>
      <c r="AG828" s="175"/>
      <c r="AH828" s="175"/>
    </row>
    <row r="829" spans="1:34" x14ac:dyDescent="0.3">
      <c r="A829" s="171" t="s">
        <v>1799</v>
      </c>
      <c r="B829" s="171" t="s">
        <v>1833</v>
      </c>
      <c r="C829" s="171">
        <v>103215</v>
      </c>
      <c r="D829" s="174">
        <v>44302</v>
      </c>
      <c r="E829" s="175">
        <v>62.326999999999998</v>
      </c>
      <c r="F829" s="175">
        <v>0.62590000000000001</v>
      </c>
      <c r="G829" s="175">
        <v>1.149</v>
      </c>
      <c r="H829" s="175">
        <v>-1.631</v>
      </c>
      <c r="I829" s="175">
        <v>-2.0019</v>
      </c>
      <c r="J829" s="175">
        <v>-2.4041999999999999</v>
      </c>
      <c r="K829" s="175">
        <v>2.988</v>
      </c>
      <c r="L829" s="175">
        <v>31.146799999999999</v>
      </c>
      <c r="M829" s="175">
        <v>41.986600000000003</v>
      </c>
      <c r="N829" s="175">
        <v>58.701099999999997</v>
      </c>
      <c r="O829" s="175">
        <v>9.2205999999999992</v>
      </c>
      <c r="P829" s="175">
        <v>13.3483</v>
      </c>
      <c r="Q829" s="175">
        <v>12.4521</v>
      </c>
      <c r="R829" s="175">
        <v>12.68</v>
      </c>
      <c r="S829" s="171"/>
      <c r="T829" s="174"/>
      <c r="U829" s="175"/>
      <c r="V829" s="175"/>
      <c r="W829" s="175"/>
      <c r="X829" s="175"/>
      <c r="Y829" s="175"/>
      <c r="Z829" s="175"/>
      <c r="AA829" s="175"/>
      <c r="AB829" s="175"/>
      <c r="AC829" s="175"/>
      <c r="AD829" s="175"/>
      <c r="AE829" s="175"/>
      <c r="AF829" s="175"/>
      <c r="AG829" s="175"/>
      <c r="AH829" s="175"/>
    </row>
    <row r="830" spans="1:34" x14ac:dyDescent="0.3">
      <c r="A830" s="171" t="s">
        <v>1799</v>
      </c>
      <c r="B830" s="171" t="s">
        <v>1834</v>
      </c>
      <c r="C830" s="171">
        <v>144905</v>
      </c>
      <c r="D830" s="174">
        <v>44302</v>
      </c>
      <c r="E830" s="175">
        <v>13.0505</v>
      </c>
      <c r="F830" s="175">
        <v>0.51910000000000001</v>
      </c>
      <c r="G830" s="175">
        <v>0.86950000000000005</v>
      </c>
      <c r="H830" s="175">
        <v>-1.6949000000000001</v>
      </c>
      <c r="I830" s="175">
        <v>-1.2283999999999999</v>
      </c>
      <c r="J830" s="175">
        <v>-1.0786</v>
      </c>
      <c r="K830" s="175">
        <v>-1.7600000000000001E-2</v>
      </c>
      <c r="L830" s="175">
        <v>20.267800000000001</v>
      </c>
      <c r="M830" s="175">
        <v>28.4346</v>
      </c>
      <c r="N830" s="175">
        <v>47.247</v>
      </c>
      <c r="O830" s="175"/>
      <c r="P830" s="175"/>
      <c r="Q830" s="175">
        <v>11.0023</v>
      </c>
      <c r="R830" s="175">
        <v>10.1037</v>
      </c>
      <c r="S830" s="171"/>
      <c r="T830" s="174"/>
      <c r="U830" s="175"/>
      <c r="V830" s="175"/>
      <c r="W830" s="175"/>
      <c r="X830" s="175"/>
      <c r="Y830" s="175"/>
      <c r="Z830" s="175"/>
      <c r="AA830" s="175"/>
      <c r="AB830" s="175"/>
      <c r="AC830" s="175"/>
      <c r="AD830" s="175"/>
      <c r="AE830" s="175"/>
      <c r="AF830" s="175"/>
      <c r="AG830" s="175"/>
      <c r="AH830" s="175"/>
    </row>
    <row r="831" spans="1:34" x14ac:dyDescent="0.3">
      <c r="A831" s="171" t="s">
        <v>1799</v>
      </c>
      <c r="B831" s="171" t="s">
        <v>1835</v>
      </c>
      <c r="C831" s="171">
        <v>144902</v>
      </c>
      <c r="D831" s="174">
        <v>44302</v>
      </c>
      <c r="E831" s="175">
        <v>12.461600000000001</v>
      </c>
      <c r="F831" s="175">
        <v>0.51459999999999995</v>
      </c>
      <c r="G831" s="175">
        <v>0.85460000000000003</v>
      </c>
      <c r="H831" s="175">
        <v>-1.7301</v>
      </c>
      <c r="I831" s="175">
        <v>-1.3021</v>
      </c>
      <c r="J831" s="175">
        <v>-1.2332000000000001</v>
      </c>
      <c r="K831" s="175">
        <v>-0.47039999999999998</v>
      </c>
      <c r="L831" s="175">
        <v>19.188199999999998</v>
      </c>
      <c r="M831" s="175">
        <v>26.7273</v>
      </c>
      <c r="N831" s="175">
        <v>44.631599999999999</v>
      </c>
      <c r="O831" s="175"/>
      <c r="P831" s="175"/>
      <c r="Q831" s="175">
        <v>9.0108999999999995</v>
      </c>
      <c r="R831" s="175">
        <v>8.1114999999999995</v>
      </c>
      <c r="S831" s="171"/>
      <c r="T831" s="174"/>
      <c r="U831" s="175"/>
      <c r="V831" s="175"/>
      <c r="W831" s="175"/>
      <c r="X831" s="175"/>
      <c r="Y831" s="175"/>
      <c r="Z831" s="175"/>
      <c r="AA831" s="175"/>
      <c r="AB831" s="175"/>
      <c r="AC831" s="175"/>
      <c r="AD831" s="175"/>
      <c r="AE831" s="175"/>
      <c r="AF831" s="175"/>
      <c r="AG831" s="175"/>
      <c r="AH831" s="175"/>
    </row>
    <row r="832" spans="1:34" x14ac:dyDescent="0.3">
      <c r="A832" s="171" t="s">
        <v>1799</v>
      </c>
      <c r="B832" s="171" t="s">
        <v>1812</v>
      </c>
      <c r="C832" s="171">
        <v>144546</v>
      </c>
      <c r="D832" s="174">
        <v>44302</v>
      </c>
      <c r="E832" s="175">
        <v>13.904500000000001</v>
      </c>
      <c r="F832" s="175">
        <v>0.81420000000000003</v>
      </c>
      <c r="G832" s="175">
        <v>1.117</v>
      </c>
      <c r="H832" s="175">
        <v>-1.7371000000000001</v>
      </c>
      <c r="I832" s="175">
        <v>-2.032</v>
      </c>
      <c r="J832" s="175">
        <v>-2.1939000000000002</v>
      </c>
      <c r="K832" s="175">
        <v>0.49509999999999998</v>
      </c>
      <c r="L832" s="175">
        <v>18.505600000000001</v>
      </c>
      <c r="M832" s="175">
        <v>32.012700000000002</v>
      </c>
      <c r="N832" s="175">
        <v>48.646000000000001</v>
      </c>
      <c r="O832" s="175"/>
      <c r="P832" s="175"/>
      <c r="Q832" s="175">
        <v>13.456300000000001</v>
      </c>
      <c r="R832" s="175">
        <v>14.098699999999999</v>
      </c>
      <c r="S832" s="171"/>
      <c r="T832" s="174"/>
      <c r="U832" s="175"/>
      <c r="V832" s="175"/>
      <c r="W832" s="175"/>
      <c r="X832" s="175"/>
      <c r="Y832" s="175"/>
      <c r="Z832" s="175"/>
      <c r="AA832" s="175"/>
      <c r="AB832" s="175"/>
      <c r="AC832" s="175"/>
      <c r="AD832" s="175"/>
      <c r="AE832" s="175"/>
      <c r="AF832" s="175"/>
      <c r="AG832" s="175"/>
      <c r="AH832" s="175"/>
    </row>
    <row r="833" spans="1:34" x14ac:dyDescent="0.3">
      <c r="A833" s="171" t="s">
        <v>1799</v>
      </c>
      <c r="B833" s="171" t="s">
        <v>1813</v>
      </c>
      <c r="C833" s="171">
        <v>144548</v>
      </c>
      <c r="D833" s="174">
        <v>44302</v>
      </c>
      <c r="E833" s="175">
        <v>13.2494</v>
      </c>
      <c r="F833" s="175">
        <v>0.81110000000000004</v>
      </c>
      <c r="G833" s="175">
        <v>1.1065</v>
      </c>
      <c r="H833" s="175">
        <v>-1.7653000000000001</v>
      </c>
      <c r="I833" s="175">
        <v>-2.0876999999999999</v>
      </c>
      <c r="J833" s="175">
        <v>-2.2991999999999999</v>
      </c>
      <c r="K833" s="175">
        <v>0.161</v>
      </c>
      <c r="L833" s="175">
        <v>17.550899999999999</v>
      </c>
      <c r="M833" s="175">
        <v>30.3857</v>
      </c>
      <c r="N833" s="175">
        <v>46.158299999999997</v>
      </c>
      <c r="O833" s="175"/>
      <c r="P833" s="175"/>
      <c r="Q833" s="175">
        <v>11.378500000000001</v>
      </c>
      <c r="R833" s="175">
        <v>12.122299999999999</v>
      </c>
      <c r="S833" s="171"/>
      <c r="T833" s="174"/>
      <c r="U833" s="175"/>
      <c r="V833" s="175"/>
      <c r="W833" s="175"/>
      <c r="X833" s="175"/>
      <c r="Y833" s="175"/>
      <c r="Z833" s="175"/>
      <c r="AA833" s="175"/>
      <c r="AB833" s="175"/>
      <c r="AC833" s="175"/>
      <c r="AD833" s="175"/>
      <c r="AE833" s="175"/>
      <c r="AF833" s="175"/>
      <c r="AG833" s="175"/>
      <c r="AH833" s="175"/>
    </row>
    <row r="834" spans="1:34" x14ac:dyDescent="0.3">
      <c r="A834" s="171" t="s">
        <v>1799</v>
      </c>
      <c r="B834" s="171" t="s">
        <v>1836</v>
      </c>
      <c r="C834" s="171">
        <v>118883</v>
      </c>
      <c r="D834" s="174">
        <v>44302</v>
      </c>
      <c r="E834" s="175">
        <v>130.72999999999999</v>
      </c>
      <c r="F834" s="175">
        <v>0.37619999999999998</v>
      </c>
      <c r="G834" s="175">
        <v>0.83299999999999996</v>
      </c>
      <c r="H834" s="175">
        <v>-2.1261999999999999</v>
      </c>
      <c r="I834" s="175">
        <v>-0.63839999999999997</v>
      </c>
      <c r="J834" s="175">
        <v>-0.59309999999999996</v>
      </c>
      <c r="K834" s="175">
        <v>1.9814000000000001</v>
      </c>
      <c r="L834" s="175">
        <v>20.4663</v>
      </c>
      <c r="M834" s="175">
        <v>30.170300000000001</v>
      </c>
      <c r="N834" s="175">
        <v>50.195300000000003</v>
      </c>
      <c r="O834" s="175">
        <v>3.4794999999999998</v>
      </c>
      <c r="P834" s="175">
        <v>8.6435999999999993</v>
      </c>
      <c r="Q834" s="175">
        <v>8.9901999999999997</v>
      </c>
      <c r="R834" s="175">
        <v>5.0885999999999996</v>
      </c>
      <c r="S834" s="171"/>
      <c r="T834" s="174"/>
      <c r="U834" s="175"/>
      <c r="V834" s="175"/>
      <c r="W834" s="175"/>
      <c r="X834" s="175"/>
      <c r="Y834" s="175"/>
      <c r="Z834" s="175"/>
      <c r="AA834" s="175"/>
      <c r="AB834" s="175"/>
      <c r="AC834" s="175"/>
      <c r="AD834" s="175"/>
      <c r="AE834" s="175"/>
      <c r="AF834" s="175"/>
      <c r="AG834" s="175"/>
      <c r="AH834" s="175"/>
    </row>
    <row r="835" spans="1:34" x14ac:dyDescent="0.3">
      <c r="A835" s="171" t="s">
        <v>1799</v>
      </c>
      <c r="B835" s="171" t="s">
        <v>1837</v>
      </c>
      <c r="C835" s="171">
        <v>100476</v>
      </c>
      <c r="D835" s="174">
        <v>44302</v>
      </c>
      <c r="E835" s="175">
        <v>125.94</v>
      </c>
      <c r="F835" s="175">
        <v>0.37459999999999999</v>
      </c>
      <c r="G835" s="175">
        <v>0.8327</v>
      </c>
      <c r="H835" s="175">
        <v>-2.1217000000000001</v>
      </c>
      <c r="I835" s="175">
        <v>-0.63119999999999998</v>
      </c>
      <c r="J835" s="175">
        <v>-0.59199999999999997</v>
      </c>
      <c r="K835" s="175">
        <v>1.984</v>
      </c>
      <c r="L835" s="175">
        <v>20.447600000000001</v>
      </c>
      <c r="M835" s="175">
        <v>30.130199999999999</v>
      </c>
      <c r="N835" s="175">
        <v>50.035699999999999</v>
      </c>
      <c r="O835" s="175">
        <v>3.3607999999999998</v>
      </c>
      <c r="P835" s="175">
        <v>8.3765000000000001</v>
      </c>
      <c r="Q835" s="175">
        <v>9.7494999999999994</v>
      </c>
      <c r="R835" s="175">
        <v>4.9798</v>
      </c>
      <c r="S835" s="171"/>
      <c r="T835" s="174"/>
      <c r="U835" s="175"/>
      <c r="V835" s="175"/>
      <c r="W835" s="175"/>
      <c r="X835" s="175"/>
      <c r="Y835" s="175"/>
      <c r="Z835" s="175"/>
      <c r="AA835" s="175"/>
      <c r="AB835" s="175"/>
      <c r="AC835" s="175"/>
      <c r="AD835" s="175"/>
      <c r="AE835" s="175"/>
      <c r="AF835" s="175"/>
      <c r="AG835" s="175"/>
      <c r="AH835" s="175"/>
    </row>
    <row r="836" spans="1:34" x14ac:dyDescent="0.3">
      <c r="A836" s="171" t="s">
        <v>1799</v>
      </c>
      <c r="B836" s="171" t="s">
        <v>1822</v>
      </c>
      <c r="C836" s="171">
        <v>119292</v>
      </c>
      <c r="D836" s="174">
        <v>44302</v>
      </c>
      <c r="E836" s="175">
        <v>28.25</v>
      </c>
      <c r="F836" s="175">
        <v>0.42659999999999998</v>
      </c>
      <c r="G836" s="175">
        <v>0.71299999999999997</v>
      </c>
      <c r="H836" s="175">
        <v>-1.8756999999999999</v>
      </c>
      <c r="I836" s="175">
        <v>-1.7391000000000001</v>
      </c>
      <c r="J836" s="175">
        <v>-2.1137000000000001</v>
      </c>
      <c r="K836" s="175">
        <v>3.1021999999999998</v>
      </c>
      <c r="L836" s="175">
        <v>25.055299999999999</v>
      </c>
      <c r="M836" s="175">
        <v>39.368499999999997</v>
      </c>
      <c r="N836" s="175">
        <v>63.106200000000001</v>
      </c>
      <c r="O836" s="175">
        <v>12.8506</v>
      </c>
      <c r="P836" s="175">
        <v>14.048400000000001</v>
      </c>
      <c r="Q836" s="175">
        <v>12.181100000000001</v>
      </c>
      <c r="R836" s="175">
        <v>16.853400000000001</v>
      </c>
      <c r="S836" s="171"/>
      <c r="T836" s="174"/>
      <c r="U836" s="175"/>
      <c r="V836" s="175"/>
      <c r="W836" s="175"/>
      <c r="X836" s="175"/>
      <c r="Y836" s="175"/>
      <c r="Z836" s="175"/>
      <c r="AA836" s="175"/>
      <c r="AB836" s="175"/>
      <c r="AC836" s="175"/>
      <c r="AD836" s="175"/>
      <c r="AE836" s="175"/>
      <c r="AF836" s="175"/>
      <c r="AG836" s="175"/>
      <c r="AH836" s="175"/>
    </row>
    <row r="837" spans="1:34" x14ac:dyDescent="0.3">
      <c r="A837" s="171" t="s">
        <v>1799</v>
      </c>
      <c r="B837" s="171" t="s">
        <v>1823</v>
      </c>
      <c r="C837" s="171">
        <v>115270</v>
      </c>
      <c r="D837" s="174">
        <v>44302</v>
      </c>
      <c r="E837" s="175">
        <v>26.61</v>
      </c>
      <c r="F837" s="175">
        <v>0.45300000000000001</v>
      </c>
      <c r="G837" s="175">
        <v>0.75729999999999997</v>
      </c>
      <c r="H837" s="175">
        <v>-1.8805000000000001</v>
      </c>
      <c r="I837" s="175">
        <v>-1.7356</v>
      </c>
      <c r="J837" s="175">
        <v>-2.1690999999999998</v>
      </c>
      <c r="K837" s="175">
        <v>2.94</v>
      </c>
      <c r="L837" s="175">
        <v>24.578700000000001</v>
      </c>
      <c r="M837" s="175">
        <v>38.593800000000002</v>
      </c>
      <c r="N837" s="175">
        <v>61.8613</v>
      </c>
      <c r="O837" s="175">
        <v>12.087999999999999</v>
      </c>
      <c r="P837" s="175">
        <v>13.257400000000001</v>
      </c>
      <c r="Q837" s="175">
        <v>10.4381</v>
      </c>
      <c r="R837" s="175">
        <v>16.022099999999998</v>
      </c>
      <c r="S837" s="171"/>
      <c r="T837" s="174"/>
      <c r="U837" s="175"/>
      <c r="V837" s="175"/>
      <c r="W837" s="175"/>
      <c r="X837" s="175"/>
      <c r="Y837" s="175"/>
      <c r="Z837" s="175"/>
      <c r="AA837" s="175"/>
      <c r="AB837" s="175"/>
      <c r="AC837" s="175"/>
      <c r="AD837" s="175"/>
      <c r="AE837" s="175"/>
      <c r="AF837" s="175"/>
      <c r="AG837" s="175"/>
      <c r="AH837" s="175"/>
    </row>
    <row r="838" spans="1:34" x14ac:dyDescent="0.3">
      <c r="A838" s="171" t="s">
        <v>1799</v>
      </c>
      <c r="B838" s="171" t="s">
        <v>1897</v>
      </c>
      <c r="C838" s="171">
        <v>120662</v>
      </c>
      <c r="D838" s="174">
        <v>44302</v>
      </c>
      <c r="E838" s="175">
        <v>220.24799999999999</v>
      </c>
      <c r="F838" s="175">
        <v>0.98529999999999995</v>
      </c>
      <c r="G838" s="175">
        <v>1.2543</v>
      </c>
      <c r="H838" s="175">
        <v>-2.3010000000000002</v>
      </c>
      <c r="I838" s="175">
        <v>-1.0334000000000001</v>
      </c>
      <c r="J838" s="175">
        <v>-1.3712</v>
      </c>
      <c r="K838" s="175">
        <v>3.4470000000000001</v>
      </c>
      <c r="L838" s="175">
        <v>31.946000000000002</v>
      </c>
      <c r="M838" s="175">
        <v>49.944000000000003</v>
      </c>
      <c r="N838" s="175">
        <v>75.454599999999999</v>
      </c>
      <c r="O838" s="175">
        <v>16.825099999999999</v>
      </c>
      <c r="P838" s="175">
        <v>17.3261</v>
      </c>
      <c r="Q838" s="175">
        <v>16.214300000000001</v>
      </c>
      <c r="R838" s="175">
        <v>21.4878</v>
      </c>
      <c r="S838" s="171"/>
      <c r="T838" s="174"/>
      <c r="U838" s="175"/>
      <c r="V838" s="175"/>
      <c r="W838" s="175"/>
      <c r="X838" s="175"/>
      <c r="Y838" s="175"/>
      <c r="Z838" s="175"/>
      <c r="AA838" s="175"/>
      <c r="AB838" s="175"/>
      <c r="AC838" s="175"/>
      <c r="AD838" s="175"/>
      <c r="AE838" s="175"/>
      <c r="AF838" s="175"/>
      <c r="AG838" s="175"/>
      <c r="AH838" s="175"/>
    </row>
    <row r="839" spans="1:34" x14ac:dyDescent="0.3">
      <c r="A839" s="171" t="s">
        <v>1799</v>
      </c>
      <c r="B839" s="171" t="s">
        <v>2004</v>
      </c>
      <c r="C839" s="171">
        <v>120663</v>
      </c>
      <c r="D839" s="174">
        <v>44302</v>
      </c>
      <c r="E839" s="175">
        <v>193.37891383433299</v>
      </c>
      <c r="F839" s="175">
        <v>0.98540000000000005</v>
      </c>
      <c r="G839" s="175">
        <v>1.2543</v>
      </c>
      <c r="H839" s="175">
        <v>-2.3010000000000002</v>
      </c>
      <c r="I839" s="175">
        <v>-1.0334000000000001</v>
      </c>
      <c r="J839" s="175">
        <v>-1.3712</v>
      </c>
      <c r="K839" s="175">
        <v>3.4470000000000001</v>
      </c>
      <c r="L839" s="175">
        <v>31.946000000000002</v>
      </c>
      <c r="M839" s="175">
        <v>49.944299999999998</v>
      </c>
      <c r="N839" s="175">
        <v>75.454899999999995</v>
      </c>
      <c r="O839" s="175">
        <v>16.567799999999998</v>
      </c>
      <c r="P839" s="175">
        <v>17.171299999999999</v>
      </c>
      <c r="Q839" s="175">
        <v>16.113700000000001</v>
      </c>
      <c r="R839" s="175">
        <v>21.282599999999999</v>
      </c>
      <c r="S839" s="171"/>
      <c r="T839" s="174"/>
      <c r="U839" s="175"/>
      <c r="V839" s="175"/>
      <c r="W839" s="175"/>
      <c r="X839" s="175"/>
      <c r="Y839" s="175"/>
      <c r="Z839" s="175"/>
      <c r="AA839" s="175"/>
      <c r="AB839" s="175"/>
      <c r="AC839" s="175"/>
      <c r="AD839" s="175"/>
      <c r="AE839" s="175"/>
      <c r="AF839" s="175"/>
      <c r="AG839" s="175"/>
      <c r="AH839" s="175"/>
    </row>
    <row r="840" spans="1:34" x14ac:dyDescent="0.3">
      <c r="A840" s="171" t="s">
        <v>1799</v>
      </c>
      <c r="B840" s="171" t="s">
        <v>1898</v>
      </c>
      <c r="C840" s="171">
        <v>100669</v>
      </c>
      <c r="D840" s="174">
        <v>44302</v>
      </c>
      <c r="E840" s="175">
        <v>212.05950000000001</v>
      </c>
      <c r="F840" s="175">
        <v>0.98399999999999999</v>
      </c>
      <c r="G840" s="175">
        <v>1.2485999999999999</v>
      </c>
      <c r="H840" s="175">
        <v>-2.3144999999999998</v>
      </c>
      <c r="I840" s="175">
        <v>-1.0610999999999999</v>
      </c>
      <c r="J840" s="175">
        <v>-1.4319</v>
      </c>
      <c r="K840" s="175">
        <v>3.2635999999999998</v>
      </c>
      <c r="L840" s="175">
        <v>31.498200000000001</v>
      </c>
      <c r="M840" s="175">
        <v>49.115499999999997</v>
      </c>
      <c r="N840" s="175">
        <v>74.229100000000003</v>
      </c>
      <c r="O840" s="175">
        <v>16.129899999999999</v>
      </c>
      <c r="P840" s="175">
        <v>16.6936</v>
      </c>
      <c r="Q840" s="175">
        <v>15.641400000000001</v>
      </c>
      <c r="R840" s="175">
        <v>20.730399999999999</v>
      </c>
      <c r="S840" s="171"/>
      <c r="T840" s="174"/>
      <c r="U840" s="175"/>
      <c r="V840" s="175"/>
      <c r="W840" s="175"/>
      <c r="X840" s="175"/>
      <c r="Y840" s="175"/>
      <c r="Z840" s="175"/>
      <c r="AA840" s="175"/>
      <c r="AB840" s="175"/>
      <c r="AC840" s="175"/>
      <c r="AD840" s="175"/>
      <c r="AE840" s="175"/>
      <c r="AF840" s="175"/>
      <c r="AG840" s="175"/>
      <c r="AH840" s="175"/>
    </row>
    <row r="841" spans="1:34" x14ac:dyDescent="0.3">
      <c r="A841" s="171" t="s">
        <v>1799</v>
      </c>
      <c r="B841" s="171" t="s">
        <v>2005</v>
      </c>
      <c r="C841" s="171">
        <v>100668</v>
      </c>
      <c r="D841" s="174">
        <v>44302</v>
      </c>
      <c r="E841" s="175">
        <v>339.54315724845202</v>
      </c>
      <c r="F841" s="175">
        <v>0.98399999999999999</v>
      </c>
      <c r="G841" s="175">
        <v>1.2485999999999999</v>
      </c>
      <c r="H841" s="175">
        <v>-2.3144999999999998</v>
      </c>
      <c r="I841" s="175">
        <v>-1.0610999999999999</v>
      </c>
      <c r="J841" s="175">
        <v>-1.4319</v>
      </c>
      <c r="K841" s="175">
        <v>3.2635000000000001</v>
      </c>
      <c r="L841" s="175">
        <v>31.498100000000001</v>
      </c>
      <c r="M841" s="175">
        <v>49.115299999999998</v>
      </c>
      <c r="N841" s="175">
        <v>74.228899999999996</v>
      </c>
      <c r="O841" s="175">
        <v>15.867000000000001</v>
      </c>
      <c r="P841" s="175">
        <v>16.535399999999999</v>
      </c>
      <c r="Q841" s="175">
        <v>12.9573</v>
      </c>
      <c r="R841" s="175">
        <v>20.520199999999999</v>
      </c>
      <c r="S841" s="171"/>
      <c r="T841" s="174"/>
      <c r="U841" s="175"/>
      <c r="V841" s="175"/>
      <c r="W841" s="175"/>
      <c r="X841" s="175"/>
      <c r="Y841" s="175"/>
      <c r="Z841" s="175"/>
      <c r="AA841" s="175"/>
      <c r="AB841" s="175"/>
      <c r="AC841" s="175"/>
      <c r="AD841" s="175"/>
      <c r="AE841" s="175"/>
      <c r="AF841" s="175"/>
      <c r="AG841" s="175"/>
      <c r="AH841" s="175"/>
    </row>
    <row r="842" spans="1:34" x14ac:dyDescent="0.3">
      <c r="A842" s="176" t="s">
        <v>27</v>
      </c>
      <c r="B842" s="171"/>
      <c r="C842" s="171"/>
      <c r="D842" s="171"/>
      <c r="E842" s="171"/>
      <c r="F842" s="177">
        <v>0.62335555555555555</v>
      </c>
      <c r="G842" s="177">
        <v>0.93722592592592613</v>
      </c>
      <c r="H842" s="177">
        <v>-1.871083333333333</v>
      </c>
      <c r="I842" s="177">
        <v>-1.3069203703703702</v>
      </c>
      <c r="J842" s="177">
        <v>-1.6011703703703706</v>
      </c>
      <c r="K842" s="177">
        <v>2.8703074074074078</v>
      </c>
      <c r="L842" s="177">
        <v>26.952822222222217</v>
      </c>
      <c r="M842" s="177">
        <v>38.335598148148151</v>
      </c>
      <c r="N842" s="177">
        <v>58.829809615384633</v>
      </c>
      <c r="O842" s="177">
        <v>10.905469565217391</v>
      </c>
      <c r="P842" s="177">
        <v>14.092424999999997</v>
      </c>
      <c r="Q842" s="177">
        <v>15.734881481481478</v>
      </c>
      <c r="R842" s="177">
        <v>14.126417307692309</v>
      </c>
      <c r="S842" s="171"/>
      <c r="T842" s="171"/>
      <c r="U842" s="177" t="e">
        <v>#DIV/0!</v>
      </c>
      <c r="V842" s="177" t="e">
        <v>#DIV/0!</v>
      </c>
      <c r="W842" s="177" t="e">
        <v>#DIV/0!</v>
      </c>
      <c r="X842" s="177" t="e">
        <v>#DIV/0!</v>
      </c>
      <c r="Y842" s="177" t="e">
        <v>#DIV/0!</v>
      </c>
      <c r="Z842" s="177" t="e">
        <v>#DIV/0!</v>
      </c>
      <c r="AA842" s="177" t="e">
        <v>#DIV/0!</v>
      </c>
      <c r="AB842" s="177" t="e">
        <v>#DIV/0!</v>
      </c>
      <c r="AC842" s="177" t="e">
        <v>#DIV/0!</v>
      </c>
      <c r="AD842" s="177" t="e">
        <v>#DIV/0!</v>
      </c>
      <c r="AE842" s="177" t="e">
        <v>#DIV/0!</v>
      </c>
      <c r="AF842" s="177" t="e">
        <v>#DIV/0!</v>
      </c>
      <c r="AG842" s="177" t="e">
        <v>#DIV/0!</v>
      </c>
      <c r="AH842" s="177" t="e">
        <v>#DIV/0!</v>
      </c>
    </row>
    <row r="843" spans="1:34" x14ac:dyDescent="0.3">
      <c r="A843" s="176" t="s">
        <v>408</v>
      </c>
      <c r="B843" s="171"/>
      <c r="C843" s="171"/>
      <c r="D843" s="171"/>
      <c r="E843" s="171"/>
      <c r="F843" s="177">
        <v>0.54410000000000003</v>
      </c>
      <c r="G843" s="177">
        <v>0.87104999999999999</v>
      </c>
      <c r="H843" s="177">
        <v>-1.79525</v>
      </c>
      <c r="I843" s="177">
        <v>-1.57195</v>
      </c>
      <c r="J843" s="177">
        <v>-1.5798999999999999</v>
      </c>
      <c r="K843" s="177">
        <v>2.82395</v>
      </c>
      <c r="L843" s="177">
        <v>25.1557</v>
      </c>
      <c r="M843" s="177">
        <v>37.313800000000001</v>
      </c>
      <c r="N843" s="177">
        <v>58.332700000000003</v>
      </c>
      <c r="O843" s="177">
        <v>10.357199999999999</v>
      </c>
      <c r="P843" s="177">
        <v>14.36825</v>
      </c>
      <c r="Q843" s="177">
        <v>14.5276</v>
      </c>
      <c r="R843" s="177">
        <v>12.923249999999999</v>
      </c>
      <c r="S843" s="171"/>
      <c r="T843" s="171"/>
      <c r="U843" s="177" t="e">
        <v>#NUM!</v>
      </c>
      <c r="V843" s="177" t="e">
        <v>#NUM!</v>
      </c>
      <c r="W843" s="177" t="e">
        <v>#NUM!</v>
      </c>
      <c r="X843" s="177" t="e">
        <v>#NUM!</v>
      </c>
      <c r="Y843" s="177" t="e">
        <v>#NUM!</v>
      </c>
      <c r="Z843" s="177" t="e">
        <v>#NUM!</v>
      </c>
      <c r="AA843" s="177" t="e">
        <v>#NUM!</v>
      </c>
      <c r="AB843" s="177" t="e">
        <v>#NUM!</v>
      </c>
      <c r="AC843" s="177" t="e">
        <v>#NUM!</v>
      </c>
      <c r="AD843" s="177" t="e">
        <v>#NUM!</v>
      </c>
      <c r="AE843" s="177" t="e">
        <v>#NUM!</v>
      </c>
      <c r="AF843" s="177" t="e">
        <v>#NUM!</v>
      </c>
      <c r="AG843" s="177" t="e">
        <v>#NUM!</v>
      </c>
      <c r="AH843" s="177" t="e">
        <v>#NUM!</v>
      </c>
    </row>
    <row r="844" spans="1:34" x14ac:dyDescent="0.3">
      <c r="A844" s="119"/>
      <c r="B844" s="119"/>
      <c r="C844" s="119"/>
      <c r="D844" s="121"/>
      <c r="E844" s="122"/>
      <c r="F844" s="122"/>
      <c r="G844" s="122"/>
      <c r="H844" s="122"/>
      <c r="I844" s="122"/>
      <c r="J844" s="122"/>
      <c r="K844" s="122"/>
      <c r="L844" s="122"/>
      <c r="M844" s="122"/>
      <c r="N844" s="122"/>
      <c r="O844" s="122"/>
      <c r="P844" s="122"/>
      <c r="Q844" s="122"/>
      <c r="R844" s="122"/>
      <c r="S844" s="119"/>
      <c r="T844" s="119"/>
      <c r="U844" s="119"/>
      <c r="V844" s="119"/>
      <c r="W844" s="119"/>
      <c r="X844" s="119"/>
      <c r="Y844" s="119"/>
      <c r="Z844" s="119"/>
      <c r="AA844" s="119"/>
      <c r="AB844" s="119"/>
      <c r="AC844" s="119"/>
      <c r="AD844" s="119"/>
      <c r="AE844" s="119"/>
      <c r="AF844" s="119"/>
      <c r="AG844" s="119"/>
      <c r="AH844" s="119"/>
    </row>
    <row r="845" spans="1:34" x14ac:dyDescent="0.3">
      <c r="A845" s="173" t="s">
        <v>805</v>
      </c>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row>
    <row r="846" spans="1:34" x14ac:dyDescent="0.3">
      <c r="A846" s="171" t="s">
        <v>806</v>
      </c>
      <c r="B846" s="171" t="s">
        <v>807</v>
      </c>
      <c r="C846" s="171">
        <v>122644</v>
      </c>
      <c r="D846" s="174">
        <v>44302</v>
      </c>
      <c r="E846" s="175">
        <v>266.39190000000002</v>
      </c>
      <c r="F846" s="175">
        <v>-10.9443</v>
      </c>
      <c r="G846" s="175">
        <v>-2.8559000000000001</v>
      </c>
      <c r="H846" s="175">
        <v>-0.14480000000000001</v>
      </c>
      <c r="I846" s="175">
        <v>4.9432999999999998</v>
      </c>
      <c r="J846" s="175">
        <v>9.1426999999999996</v>
      </c>
      <c r="K846" s="175">
        <v>2.6789000000000001</v>
      </c>
      <c r="L846" s="175">
        <v>3.5476999999999999</v>
      </c>
      <c r="M846" s="175">
        <v>4.3502000000000001</v>
      </c>
      <c r="N846" s="175">
        <v>7.3917000000000002</v>
      </c>
      <c r="O846" s="175">
        <v>7.6589999999999998</v>
      </c>
      <c r="P846" s="175">
        <v>7.7428999999999997</v>
      </c>
      <c r="Q846" s="175">
        <v>8.4553999999999991</v>
      </c>
      <c r="R846" s="175">
        <v>7.5292000000000003</v>
      </c>
      <c r="S846" s="171"/>
      <c r="T846" s="174"/>
      <c r="U846" s="175"/>
      <c r="V846" s="175"/>
      <c r="W846" s="175"/>
      <c r="X846" s="175"/>
      <c r="Y846" s="175"/>
      <c r="Z846" s="175"/>
      <c r="AA846" s="175"/>
      <c r="AB846" s="175"/>
      <c r="AC846" s="175"/>
      <c r="AD846" s="175"/>
      <c r="AE846" s="175"/>
      <c r="AF846" s="175"/>
      <c r="AG846" s="175"/>
      <c r="AH846" s="175"/>
    </row>
    <row r="847" spans="1:34" x14ac:dyDescent="0.3">
      <c r="A847" s="171" t="s">
        <v>806</v>
      </c>
      <c r="B847" s="171" t="s">
        <v>808</v>
      </c>
      <c r="C847" s="171">
        <v>122646</v>
      </c>
      <c r="D847" s="174">
        <v>44302</v>
      </c>
      <c r="E847" s="175">
        <v>271.2878</v>
      </c>
      <c r="F847" s="175">
        <v>-10.800599999999999</v>
      </c>
      <c r="G847" s="175">
        <v>-2.7069000000000001</v>
      </c>
      <c r="H847" s="175">
        <v>3.8E-3</v>
      </c>
      <c r="I847" s="175">
        <v>5.0937000000000001</v>
      </c>
      <c r="J847" s="175">
        <v>9.2933000000000003</v>
      </c>
      <c r="K847" s="175">
        <v>2.8290999999999999</v>
      </c>
      <c r="L847" s="175">
        <v>3.7101999999999999</v>
      </c>
      <c r="M847" s="175">
        <v>4.5189000000000004</v>
      </c>
      <c r="N847" s="175">
        <v>7.5717999999999996</v>
      </c>
      <c r="O847" s="175">
        <v>7.8788</v>
      </c>
      <c r="P847" s="175">
        <v>7.9819000000000004</v>
      </c>
      <c r="Q847" s="175">
        <v>8.6320999999999994</v>
      </c>
      <c r="R847" s="175">
        <v>7.7374999999999998</v>
      </c>
      <c r="S847" s="171"/>
      <c r="T847" s="174"/>
      <c r="U847" s="175"/>
      <c r="V847" s="175"/>
      <c r="W847" s="175"/>
      <c r="X847" s="175"/>
      <c r="Y847" s="175"/>
      <c r="Z847" s="175"/>
      <c r="AA847" s="175"/>
      <c r="AB847" s="175"/>
      <c r="AC847" s="175"/>
      <c r="AD847" s="175"/>
      <c r="AE847" s="175"/>
      <c r="AF847" s="175"/>
      <c r="AG847" s="175"/>
      <c r="AH847" s="175"/>
    </row>
    <row r="848" spans="1:34" x14ac:dyDescent="0.3">
      <c r="A848" s="171" t="s">
        <v>806</v>
      </c>
      <c r="B848" s="171" t="s">
        <v>1899</v>
      </c>
      <c r="C848" s="171">
        <v>148771</v>
      </c>
      <c r="D848" s="174">
        <v>44302</v>
      </c>
      <c r="E848" s="175">
        <v>10.086600000000001</v>
      </c>
      <c r="F848" s="175">
        <v>57.990600000000001</v>
      </c>
      <c r="G848" s="175">
        <v>2.8957999999999999</v>
      </c>
      <c r="H848" s="175">
        <v>-2.4285000000000001</v>
      </c>
      <c r="I848" s="175">
        <v>7.6474000000000002</v>
      </c>
      <c r="J848" s="175"/>
      <c r="K848" s="175"/>
      <c r="L848" s="175"/>
      <c r="M848" s="175"/>
      <c r="N848" s="175"/>
      <c r="O848" s="175"/>
      <c r="P848" s="175"/>
      <c r="Q848" s="175">
        <v>11.2889</v>
      </c>
      <c r="R848" s="175"/>
      <c r="S848" s="171" t="s">
        <v>2023</v>
      </c>
      <c r="T848" s="174">
        <v>44302</v>
      </c>
      <c r="U848" s="175">
        <v>3847.7537000000002</v>
      </c>
      <c r="V848" s="175">
        <v>-13.5212</v>
      </c>
      <c r="W848" s="175">
        <v>-37.631100000000004</v>
      </c>
      <c r="X848" s="175">
        <v>-14.154400000000001</v>
      </c>
      <c r="Y848" s="175">
        <v>5.57</v>
      </c>
      <c r="Z848" s="175">
        <v>17.7211</v>
      </c>
      <c r="AA848" s="175">
        <v>-0.12280000000000001</v>
      </c>
      <c r="AB848" s="175">
        <v>2.6629999999999998</v>
      </c>
      <c r="AC848" s="175">
        <v>3.2505000000000002</v>
      </c>
      <c r="AD848" s="175">
        <v>8.9678000000000004</v>
      </c>
      <c r="AE848" s="175">
        <v>9.0890000000000004</v>
      </c>
      <c r="AF848" s="175">
        <v>8.4783000000000008</v>
      </c>
      <c r="AG848" s="175"/>
      <c r="AH848" s="175">
        <v>10.385400000000001</v>
      </c>
    </row>
    <row r="849" spans="1:34" x14ac:dyDescent="0.3">
      <c r="A849" s="171" t="s">
        <v>806</v>
      </c>
      <c r="B849" s="171" t="s">
        <v>1900</v>
      </c>
      <c r="C849" s="171">
        <v>148768</v>
      </c>
      <c r="D849" s="174">
        <v>44302</v>
      </c>
      <c r="E849" s="175">
        <v>10.084199999999999</v>
      </c>
      <c r="F849" s="175">
        <v>57.278199999999998</v>
      </c>
      <c r="G849" s="175">
        <v>2.5344000000000002</v>
      </c>
      <c r="H849" s="175">
        <v>-2.7391000000000001</v>
      </c>
      <c r="I849" s="175">
        <v>7.3304</v>
      </c>
      <c r="J849" s="175"/>
      <c r="K849" s="175"/>
      <c r="L849" s="175"/>
      <c r="M849" s="175"/>
      <c r="N849" s="175"/>
      <c r="O849" s="175"/>
      <c r="P849" s="175"/>
      <c r="Q849" s="175">
        <v>10.976100000000001</v>
      </c>
      <c r="R849" s="175"/>
      <c r="S849" s="171" t="s">
        <v>2023</v>
      </c>
      <c r="T849" s="174">
        <v>44302</v>
      </c>
      <c r="U849" s="175">
        <v>3847.7537000000002</v>
      </c>
      <c r="V849" s="175">
        <v>-13.5212</v>
      </c>
      <c r="W849" s="175">
        <v>-37.631100000000004</v>
      </c>
      <c r="X849" s="175">
        <v>-14.154400000000001</v>
      </c>
      <c r="Y849" s="175">
        <v>5.57</v>
      </c>
      <c r="Z849" s="175">
        <v>17.7211</v>
      </c>
      <c r="AA849" s="175">
        <v>-0.12280000000000001</v>
      </c>
      <c r="AB849" s="175">
        <v>2.6629999999999998</v>
      </c>
      <c r="AC849" s="175">
        <v>3.2505000000000002</v>
      </c>
      <c r="AD849" s="175">
        <v>8.9678000000000004</v>
      </c>
      <c r="AE849" s="175">
        <v>9.0890000000000004</v>
      </c>
      <c r="AF849" s="175">
        <v>8.4783000000000008</v>
      </c>
      <c r="AG849" s="175"/>
      <c r="AH849" s="175">
        <v>10.385400000000001</v>
      </c>
    </row>
    <row r="850" spans="1:34" x14ac:dyDescent="0.3">
      <c r="A850" s="171" t="s">
        <v>806</v>
      </c>
      <c r="B850" s="171" t="s">
        <v>809</v>
      </c>
      <c r="C850" s="171">
        <v>101048</v>
      </c>
      <c r="D850" s="174">
        <v>44302</v>
      </c>
      <c r="E850" s="175">
        <v>31.419799999999999</v>
      </c>
      <c r="F850" s="175">
        <v>-1.5101</v>
      </c>
      <c r="G850" s="175">
        <v>1.5395000000000001</v>
      </c>
      <c r="H850" s="175">
        <v>2.9557000000000002</v>
      </c>
      <c r="I850" s="175">
        <v>3.5487000000000002</v>
      </c>
      <c r="J850" s="175">
        <v>4.3555000000000001</v>
      </c>
      <c r="K850" s="175">
        <v>2.8024</v>
      </c>
      <c r="L850" s="175">
        <v>3.7730000000000001</v>
      </c>
      <c r="M850" s="175">
        <v>4.3094999999999999</v>
      </c>
      <c r="N850" s="175">
        <v>5.3941999999999997</v>
      </c>
      <c r="O850" s="175">
        <v>6.3371000000000004</v>
      </c>
      <c r="P850" s="175">
        <v>6.2156000000000002</v>
      </c>
      <c r="Q850" s="175">
        <v>5.8929</v>
      </c>
      <c r="R850" s="175">
        <v>6.0439999999999996</v>
      </c>
      <c r="S850" s="171"/>
      <c r="T850" s="174"/>
      <c r="U850" s="175"/>
      <c r="V850" s="175"/>
      <c r="W850" s="175"/>
      <c r="X850" s="175"/>
      <c r="Y850" s="175"/>
      <c r="Z850" s="175"/>
      <c r="AA850" s="175"/>
      <c r="AB850" s="175"/>
      <c r="AC850" s="175"/>
      <c r="AD850" s="175"/>
      <c r="AE850" s="175"/>
      <c r="AF850" s="175"/>
      <c r="AG850" s="175"/>
      <c r="AH850" s="175"/>
    </row>
    <row r="851" spans="1:34" x14ac:dyDescent="0.3">
      <c r="A851" s="171" t="s">
        <v>806</v>
      </c>
      <c r="B851" s="171" t="s">
        <v>810</v>
      </c>
      <c r="C851" s="171">
        <v>118508</v>
      </c>
      <c r="D851" s="174">
        <v>44302</v>
      </c>
      <c r="E851" s="175">
        <v>33.291699999999999</v>
      </c>
      <c r="F851" s="175">
        <v>-0.87709999999999999</v>
      </c>
      <c r="G851" s="175">
        <v>2.1932999999999998</v>
      </c>
      <c r="H851" s="175">
        <v>3.6204999999999998</v>
      </c>
      <c r="I851" s="175">
        <v>4.2150999999999996</v>
      </c>
      <c r="J851" s="175">
        <v>4.9687000000000001</v>
      </c>
      <c r="K851" s="175">
        <v>3.3972000000000002</v>
      </c>
      <c r="L851" s="175">
        <v>4.4080000000000004</v>
      </c>
      <c r="M851" s="175">
        <v>5.0010000000000003</v>
      </c>
      <c r="N851" s="175">
        <v>6.1468999999999996</v>
      </c>
      <c r="O851" s="175">
        <v>6.9687000000000001</v>
      </c>
      <c r="P851" s="175">
        <v>6.8560999999999996</v>
      </c>
      <c r="Q851" s="175">
        <v>7.1459000000000001</v>
      </c>
      <c r="R851" s="175">
        <v>6.7122000000000002</v>
      </c>
      <c r="S851" s="171"/>
      <c r="T851" s="174"/>
      <c r="U851" s="175"/>
      <c r="V851" s="175"/>
      <c r="W851" s="175"/>
      <c r="X851" s="175"/>
      <c r="Y851" s="175"/>
      <c r="Z851" s="175"/>
      <c r="AA851" s="175"/>
      <c r="AB851" s="175"/>
      <c r="AC851" s="175"/>
      <c r="AD851" s="175"/>
      <c r="AE851" s="175"/>
      <c r="AF851" s="175"/>
      <c r="AG851" s="175"/>
      <c r="AH851" s="175"/>
    </row>
    <row r="852" spans="1:34" x14ac:dyDescent="0.3">
      <c r="A852" s="171" t="s">
        <v>806</v>
      </c>
      <c r="B852" s="171" t="s">
        <v>811</v>
      </c>
      <c r="C852" s="171">
        <v>106841</v>
      </c>
      <c r="D852" s="174">
        <v>44302</v>
      </c>
      <c r="E852" s="175">
        <v>37.993699999999997</v>
      </c>
      <c r="F852" s="175">
        <v>-8.6440999999999999</v>
      </c>
      <c r="G852" s="175">
        <v>0.6966</v>
      </c>
      <c r="H852" s="175">
        <v>1.6474</v>
      </c>
      <c r="I852" s="175">
        <v>4.9280999999999997</v>
      </c>
      <c r="J852" s="175">
        <v>9.1442999999999994</v>
      </c>
      <c r="K852" s="175">
        <v>2.7669000000000001</v>
      </c>
      <c r="L852" s="175">
        <v>4.8753000000000002</v>
      </c>
      <c r="M852" s="175">
        <v>5.6836000000000002</v>
      </c>
      <c r="N852" s="175">
        <v>8.4227000000000007</v>
      </c>
      <c r="O852" s="175">
        <v>7.7957999999999998</v>
      </c>
      <c r="P852" s="175">
        <v>7.7342000000000004</v>
      </c>
      <c r="Q852" s="175">
        <v>8.1628000000000007</v>
      </c>
      <c r="R852" s="175">
        <v>7.9355000000000002</v>
      </c>
      <c r="S852" s="171"/>
      <c r="T852" s="174"/>
      <c r="U852" s="175"/>
      <c r="V852" s="175"/>
      <c r="W852" s="175"/>
      <c r="X852" s="175"/>
      <c r="Y852" s="175"/>
      <c r="Z852" s="175"/>
      <c r="AA852" s="175"/>
      <c r="AB852" s="175"/>
      <c r="AC852" s="175"/>
      <c r="AD852" s="175"/>
      <c r="AE852" s="175"/>
      <c r="AF852" s="175"/>
      <c r="AG852" s="175"/>
      <c r="AH852" s="175"/>
    </row>
    <row r="853" spans="1:34" x14ac:dyDescent="0.3">
      <c r="A853" s="171" t="s">
        <v>806</v>
      </c>
      <c r="B853" s="171" t="s">
        <v>812</v>
      </c>
      <c r="C853" s="171">
        <v>118961</v>
      </c>
      <c r="D853" s="174">
        <v>44302</v>
      </c>
      <c r="E853" s="175">
        <v>38.377800000000001</v>
      </c>
      <c r="F853" s="175">
        <v>-8.2723999999999993</v>
      </c>
      <c r="G853" s="175">
        <v>0.97499999999999998</v>
      </c>
      <c r="H853" s="175">
        <v>1.9028</v>
      </c>
      <c r="I853" s="175">
        <v>5.1832000000000003</v>
      </c>
      <c r="J853" s="175">
        <v>9.3979999999999997</v>
      </c>
      <c r="K853" s="175">
        <v>3.0188999999999999</v>
      </c>
      <c r="L853" s="175">
        <v>5.1322000000000001</v>
      </c>
      <c r="M853" s="175">
        <v>5.9451000000000001</v>
      </c>
      <c r="N853" s="175">
        <v>8.6761999999999997</v>
      </c>
      <c r="O853" s="175">
        <v>7.9904999999999999</v>
      </c>
      <c r="P853" s="175">
        <v>7.9032</v>
      </c>
      <c r="Q853" s="175">
        <v>8.4197000000000006</v>
      </c>
      <c r="R853" s="175">
        <v>8.1425000000000001</v>
      </c>
      <c r="S853" s="171"/>
      <c r="T853" s="174"/>
      <c r="U853" s="175"/>
      <c r="V853" s="175"/>
      <c r="W853" s="175"/>
      <c r="X853" s="175"/>
      <c r="Y853" s="175"/>
      <c r="Z853" s="175"/>
      <c r="AA853" s="175"/>
      <c r="AB853" s="175"/>
      <c r="AC853" s="175"/>
      <c r="AD853" s="175"/>
      <c r="AE853" s="175"/>
      <c r="AF853" s="175"/>
      <c r="AG853" s="175"/>
      <c r="AH853" s="175"/>
    </row>
    <row r="854" spans="1:34" x14ac:dyDescent="0.3">
      <c r="A854" s="171" t="s">
        <v>806</v>
      </c>
      <c r="B854" s="171" t="s">
        <v>813</v>
      </c>
      <c r="C854" s="171">
        <v>101802</v>
      </c>
      <c r="D854" s="174">
        <v>44302</v>
      </c>
      <c r="E854" s="175">
        <v>324.49770000000001</v>
      </c>
      <c r="F854" s="175">
        <v>-3.6665000000000001</v>
      </c>
      <c r="G854" s="175">
        <v>1.2093</v>
      </c>
      <c r="H854" s="175">
        <v>1.7135</v>
      </c>
      <c r="I854" s="175">
        <v>1.2513000000000001</v>
      </c>
      <c r="J854" s="175">
        <v>4.7706999999999997</v>
      </c>
      <c r="K854" s="175">
        <v>0.26729999999999998</v>
      </c>
      <c r="L854" s="175">
        <v>4.2487000000000004</v>
      </c>
      <c r="M854" s="175">
        <v>5.4036999999999997</v>
      </c>
      <c r="N854" s="175">
        <v>8.4642999999999997</v>
      </c>
      <c r="O854" s="175">
        <v>7.4892000000000003</v>
      </c>
      <c r="P854" s="175">
        <v>7.5073999999999996</v>
      </c>
      <c r="Q854" s="175">
        <v>7.9314999999999998</v>
      </c>
      <c r="R854" s="175">
        <v>7.8335999999999997</v>
      </c>
      <c r="S854" s="171" t="s">
        <v>2024</v>
      </c>
      <c r="T854" s="174">
        <v>44302</v>
      </c>
      <c r="U854" s="175">
        <v>6112.7897999999996</v>
      </c>
      <c r="V854" s="175">
        <v>-17.368200000000002</v>
      </c>
      <c r="W854" s="175">
        <v>3.4828999999999999</v>
      </c>
      <c r="X854" s="175">
        <v>2.6231</v>
      </c>
      <c r="Y854" s="175">
        <v>3.9361000000000002</v>
      </c>
      <c r="Z854" s="175">
        <v>4.0121000000000002</v>
      </c>
      <c r="AA854" s="175">
        <v>4.1891999999999996</v>
      </c>
      <c r="AB854" s="175">
        <v>3.5768</v>
      </c>
      <c r="AC854" s="175">
        <v>3.4933000000000001</v>
      </c>
      <c r="AD854" s="175">
        <v>4.4021999999999997</v>
      </c>
      <c r="AE854" s="175">
        <v>6.4550999999999998</v>
      </c>
      <c r="AF854" s="175">
        <v>6.4467999999999996</v>
      </c>
      <c r="AG854" s="175"/>
      <c r="AH854" s="175">
        <v>6.0243000000000002</v>
      </c>
    </row>
    <row r="855" spans="1:34" x14ac:dyDescent="0.3">
      <c r="A855" s="171" t="s">
        <v>806</v>
      </c>
      <c r="B855" s="171" t="s">
        <v>814</v>
      </c>
      <c r="C855" s="171">
        <v>120425</v>
      </c>
      <c r="D855" s="174">
        <v>44302</v>
      </c>
      <c r="E855" s="175">
        <v>344.55610000000001</v>
      </c>
      <c r="F855" s="175">
        <v>-2.9447000000000001</v>
      </c>
      <c r="G855" s="175">
        <v>1.931</v>
      </c>
      <c r="H855" s="175">
        <v>2.4361000000000002</v>
      </c>
      <c r="I855" s="175">
        <v>1.9721</v>
      </c>
      <c r="J855" s="175">
        <v>5.4943999999999997</v>
      </c>
      <c r="K855" s="175">
        <v>0.98870000000000002</v>
      </c>
      <c r="L855" s="175">
        <v>4.9851999999999999</v>
      </c>
      <c r="M855" s="175">
        <v>6.1547999999999998</v>
      </c>
      <c r="N855" s="175">
        <v>9.2495999999999992</v>
      </c>
      <c r="O855" s="175">
        <v>8.2881999999999998</v>
      </c>
      <c r="P855" s="175">
        <v>8.3552</v>
      </c>
      <c r="Q855" s="175">
        <v>8.8463999999999992</v>
      </c>
      <c r="R855" s="175">
        <v>8.6265000000000001</v>
      </c>
      <c r="S855" s="171" t="s">
        <v>2024</v>
      </c>
      <c r="T855" s="174">
        <v>44302</v>
      </c>
      <c r="U855" s="175">
        <v>6112.7897999999996</v>
      </c>
      <c r="V855" s="175">
        <v>-17.368200000000002</v>
      </c>
      <c r="W855" s="175">
        <v>3.4828999999999999</v>
      </c>
      <c r="X855" s="175">
        <v>2.6231</v>
      </c>
      <c r="Y855" s="175">
        <v>3.9361000000000002</v>
      </c>
      <c r="Z855" s="175">
        <v>4.0121000000000002</v>
      </c>
      <c r="AA855" s="175">
        <v>4.1891999999999996</v>
      </c>
      <c r="AB855" s="175">
        <v>3.5768</v>
      </c>
      <c r="AC855" s="175">
        <v>3.4933000000000001</v>
      </c>
      <c r="AD855" s="175">
        <v>4.4021999999999997</v>
      </c>
      <c r="AE855" s="175">
        <v>6.4550999999999998</v>
      </c>
      <c r="AF855" s="175">
        <v>6.4467999999999996</v>
      </c>
      <c r="AG855" s="175"/>
      <c r="AH855" s="175">
        <v>6.0243000000000002</v>
      </c>
    </row>
    <row r="856" spans="1:34" x14ac:dyDescent="0.3">
      <c r="A856" s="171" t="s">
        <v>806</v>
      </c>
      <c r="B856" s="171" t="s">
        <v>1901</v>
      </c>
      <c r="C856" s="171">
        <v>148711</v>
      </c>
      <c r="D856" s="174">
        <v>44302</v>
      </c>
      <c r="E856" s="175">
        <v>10.056100000000001</v>
      </c>
      <c r="F856" s="175">
        <v>-7.2577999999999996</v>
      </c>
      <c r="G856" s="175">
        <v>-0.998</v>
      </c>
      <c r="H856" s="175">
        <v>1.5041</v>
      </c>
      <c r="I856" s="175">
        <v>4.0450999999999997</v>
      </c>
      <c r="J856" s="175">
        <v>6.3331</v>
      </c>
      <c r="K856" s="175"/>
      <c r="L856" s="175"/>
      <c r="M856" s="175"/>
      <c r="N856" s="175"/>
      <c r="O856" s="175"/>
      <c r="P856" s="175"/>
      <c r="Q856" s="175">
        <v>3.5924</v>
      </c>
      <c r="R856" s="175"/>
      <c r="S856" s="171" t="s">
        <v>2023</v>
      </c>
      <c r="T856" s="174">
        <v>44302</v>
      </c>
      <c r="U856" s="175">
        <v>3847.7537000000002</v>
      </c>
      <c r="V856" s="175">
        <v>-13.5212</v>
      </c>
      <c r="W856" s="175">
        <v>-37.631100000000004</v>
      </c>
      <c r="X856" s="175">
        <v>-14.154400000000001</v>
      </c>
      <c r="Y856" s="175">
        <v>5.57</v>
      </c>
      <c r="Z856" s="175">
        <v>17.7211</v>
      </c>
      <c r="AA856" s="175">
        <v>-0.12280000000000001</v>
      </c>
      <c r="AB856" s="175">
        <v>2.6629999999999998</v>
      </c>
      <c r="AC856" s="175">
        <v>3.2505000000000002</v>
      </c>
      <c r="AD856" s="175">
        <v>8.9678000000000004</v>
      </c>
      <c r="AE856" s="175">
        <v>9.0890000000000004</v>
      </c>
      <c r="AF856" s="175">
        <v>8.4783000000000008</v>
      </c>
      <c r="AG856" s="175"/>
      <c r="AH856" s="175">
        <v>10.385400000000001</v>
      </c>
    </row>
    <row r="857" spans="1:34" x14ac:dyDescent="0.3">
      <c r="A857" s="171" t="s">
        <v>806</v>
      </c>
      <c r="B857" s="171" t="s">
        <v>1902</v>
      </c>
      <c r="C857" s="171">
        <v>148705</v>
      </c>
      <c r="D857" s="174">
        <v>44302</v>
      </c>
      <c r="E857" s="175">
        <v>10.048500000000001</v>
      </c>
      <c r="F857" s="175">
        <v>-7.6264000000000003</v>
      </c>
      <c r="G857" s="175">
        <v>-1.5435000000000001</v>
      </c>
      <c r="H857" s="175">
        <v>1.038</v>
      </c>
      <c r="I857" s="175">
        <v>3.5699000000000001</v>
      </c>
      <c r="J857" s="175">
        <v>5.8525</v>
      </c>
      <c r="K857" s="175"/>
      <c r="L857" s="175"/>
      <c r="M857" s="175"/>
      <c r="N857" s="175"/>
      <c r="O857" s="175"/>
      <c r="P857" s="175"/>
      <c r="Q857" s="175">
        <v>3.1057000000000001</v>
      </c>
      <c r="R857" s="175"/>
      <c r="S857" s="171" t="s">
        <v>2023</v>
      </c>
      <c r="T857" s="174">
        <v>44302</v>
      </c>
      <c r="U857" s="175">
        <v>3847.7537000000002</v>
      </c>
      <c r="V857" s="175">
        <v>-13.5212</v>
      </c>
      <c r="W857" s="175">
        <v>-37.631100000000004</v>
      </c>
      <c r="X857" s="175">
        <v>-14.154400000000001</v>
      </c>
      <c r="Y857" s="175">
        <v>5.57</v>
      </c>
      <c r="Z857" s="175">
        <v>17.7211</v>
      </c>
      <c r="AA857" s="175">
        <v>-0.12280000000000001</v>
      </c>
      <c r="AB857" s="175">
        <v>2.6629999999999998</v>
      </c>
      <c r="AC857" s="175">
        <v>3.2505000000000002</v>
      </c>
      <c r="AD857" s="175">
        <v>8.9678000000000004</v>
      </c>
      <c r="AE857" s="175">
        <v>9.0890000000000004</v>
      </c>
      <c r="AF857" s="175">
        <v>8.4783000000000008</v>
      </c>
      <c r="AG857" s="175"/>
      <c r="AH857" s="175">
        <v>10.385400000000001</v>
      </c>
    </row>
    <row r="858" spans="1:34" x14ac:dyDescent="0.3">
      <c r="A858" s="171" t="s">
        <v>806</v>
      </c>
      <c r="B858" s="171" t="s">
        <v>815</v>
      </c>
      <c r="C858" s="171">
        <v>147269</v>
      </c>
      <c r="D858" s="174">
        <v>44302</v>
      </c>
      <c r="E858" s="175">
        <v>1161.3789999999999</v>
      </c>
      <c r="F858" s="175">
        <v>-5.7126999999999999</v>
      </c>
      <c r="G858" s="175">
        <v>-8.2965999999999998</v>
      </c>
      <c r="H858" s="175">
        <v>-3.214</v>
      </c>
      <c r="I858" s="175">
        <v>8.5280000000000005</v>
      </c>
      <c r="J858" s="175">
        <v>17.3125</v>
      </c>
      <c r="K858" s="175">
        <v>0.55710000000000004</v>
      </c>
      <c r="L858" s="175">
        <v>3.8923000000000001</v>
      </c>
      <c r="M858" s="175">
        <v>5.0819999999999999</v>
      </c>
      <c r="N858" s="175">
        <v>9.8071000000000002</v>
      </c>
      <c r="O858" s="175"/>
      <c r="P858" s="175"/>
      <c r="Q858" s="175">
        <v>8.0774000000000008</v>
      </c>
      <c r="R858" s="175"/>
      <c r="S858" s="171" t="s">
        <v>2024</v>
      </c>
      <c r="T858" s="174">
        <v>44302</v>
      </c>
      <c r="U858" s="175">
        <v>6112.7897999999996</v>
      </c>
      <c r="V858" s="175">
        <v>-17.368200000000002</v>
      </c>
      <c r="W858" s="175">
        <v>3.4828999999999999</v>
      </c>
      <c r="X858" s="175">
        <v>2.6231</v>
      </c>
      <c r="Y858" s="175">
        <v>3.9361000000000002</v>
      </c>
      <c r="Z858" s="175">
        <v>4.0121000000000002</v>
      </c>
      <c r="AA858" s="175">
        <v>4.1891999999999996</v>
      </c>
      <c r="AB858" s="175">
        <v>3.5768</v>
      </c>
      <c r="AC858" s="175">
        <v>3.4933000000000001</v>
      </c>
      <c r="AD858" s="175">
        <v>4.4021999999999997</v>
      </c>
      <c r="AE858" s="175">
        <v>6.4550999999999998</v>
      </c>
      <c r="AF858" s="175">
        <v>6.4467999999999996</v>
      </c>
      <c r="AG858" s="175"/>
      <c r="AH858" s="175">
        <v>6.0243000000000002</v>
      </c>
    </row>
    <row r="859" spans="1:34" x14ac:dyDescent="0.3">
      <c r="A859" s="171" t="s">
        <v>806</v>
      </c>
      <c r="B859" s="171" t="s">
        <v>816</v>
      </c>
      <c r="C859" s="171">
        <v>147266</v>
      </c>
      <c r="D859" s="174">
        <v>44302</v>
      </c>
      <c r="E859" s="175">
        <v>1153.9417000000001</v>
      </c>
      <c r="F859" s="175">
        <v>-6.1132</v>
      </c>
      <c r="G859" s="175">
        <v>-8.6965000000000003</v>
      </c>
      <c r="H859" s="175">
        <v>-3.6133000000000002</v>
      </c>
      <c r="I859" s="175">
        <v>8.1266999999999996</v>
      </c>
      <c r="J859" s="175">
        <v>16.904900000000001</v>
      </c>
      <c r="K859" s="175">
        <v>0.15629999999999999</v>
      </c>
      <c r="L859" s="175">
        <v>3.4845999999999999</v>
      </c>
      <c r="M859" s="175">
        <v>4.6672000000000002</v>
      </c>
      <c r="N859" s="175">
        <v>9.3678000000000008</v>
      </c>
      <c r="O859" s="175"/>
      <c r="P859" s="175"/>
      <c r="Q859" s="175">
        <v>7.7175000000000002</v>
      </c>
      <c r="R859" s="175"/>
      <c r="S859" s="171" t="s">
        <v>2024</v>
      </c>
      <c r="T859" s="174">
        <v>44302</v>
      </c>
      <c r="U859" s="175">
        <v>6112.7897999999996</v>
      </c>
      <c r="V859" s="175">
        <v>-17.368200000000002</v>
      </c>
      <c r="W859" s="175">
        <v>3.4828999999999999</v>
      </c>
      <c r="X859" s="175">
        <v>2.6231</v>
      </c>
      <c r="Y859" s="175">
        <v>3.9361000000000002</v>
      </c>
      <c r="Z859" s="175">
        <v>4.0121000000000002</v>
      </c>
      <c r="AA859" s="175">
        <v>4.1891999999999996</v>
      </c>
      <c r="AB859" s="175">
        <v>3.5768</v>
      </c>
      <c r="AC859" s="175">
        <v>3.4933000000000001</v>
      </c>
      <c r="AD859" s="175">
        <v>4.4021999999999997</v>
      </c>
      <c r="AE859" s="175">
        <v>6.4550999999999998</v>
      </c>
      <c r="AF859" s="175">
        <v>6.4467999999999996</v>
      </c>
      <c r="AG859" s="175"/>
      <c r="AH859" s="175">
        <v>6.0243000000000002</v>
      </c>
    </row>
    <row r="860" spans="1:34" x14ac:dyDescent="0.3">
      <c r="A860" s="171" t="s">
        <v>806</v>
      </c>
      <c r="B860" s="171" t="s">
        <v>817</v>
      </c>
      <c r="C860" s="171">
        <v>102673</v>
      </c>
      <c r="D860" s="174">
        <v>44302</v>
      </c>
      <c r="E860" s="175">
        <v>34.707599999999999</v>
      </c>
      <c r="F860" s="175">
        <v>-21.8611</v>
      </c>
      <c r="G860" s="175">
        <v>-8.0380000000000003</v>
      </c>
      <c r="H860" s="175">
        <v>-4.2481999999999998</v>
      </c>
      <c r="I860" s="175">
        <v>3.2648000000000001</v>
      </c>
      <c r="J860" s="175">
        <v>10.393700000000001</v>
      </c>
      <c r="K860" s="175">
        <v>2.3784999999999998</v>
      </c>
      <c r="L860" s="175">
        <v>4.1821999999999999</v>
      </c>
      <c r="M860" s="175">
        <v>4.7866999999999997</v>
      </c>
      <c r="N860" s="175">
        <v>9.3632000000000009</v>
      </c>
      <c r="O860" s="175">
        <v>8.0793999999999997</v>
      </c>
      <c r="P860" s="175">
        <v>7.6925999999999997</v>
      </c>
      <c r="Q860" s="175">
        <v>7.7697000000000003</v>
      </c>
      <c r="R860" s="175">
        <v>8.8194999999999997</v>
      </c>
      <c r="S860" s="171" t="s">
        <v>2025</v>
      </c>
      <c r="T860" s="174">
        <v>44302</v>
      </c>
      <c r="U860" s="175">
        <v>3904.5246999999999</v>
      </c>
      <c r="V860" s="175">
        <v>-7.5918999999999999</v>
      </c>
      <c r="W860" s="175">
        <v>-10.813599999999999</v>
      </c>
      <c r="X860" s="175">
        <v>-1.2644</v>
      </c>
      <c r="Y860" s="175">
        <v>6.7050999999999998</v>
      </c>
      <c r="Z860" s="175">
        <v>11.6439</v>
      </c>
      <c r="AA860" s="175">
        <v>3.1785000000000001</v>
      </c>
      <c r="AB860" s="175">
        <v>4.0439999999999996</v>
      </c>
      <c r="AC860" s="175">
        <v>4.7035</v>
      </c>
      <c r="AD860" s="175">
        <v>8.3476999999999997</v>
      </c>
      <c r="AE860" s="175">
        <v>8.39</v>
      </c>
      <c r="AF860" s="175">
        <v>8.0214999999999996</v>
      </c>
      <c r="AG860" s="175"/>
      <c r="AH860" s="175">
        <v>8.8770000000000007</v>
      </c>
    </row>
    <row r="861" spans="1:34" x14ac:dyDescent="0.3">
      <c r="A861" s="171" t="s">
        <v>806</v>
      </c>
      <c r="B861" s="171" t="s">
        <v>818</v>
      </c>
      <c r="C861" s="171">
        <v>118656</v>
      </c>
      <c r="D861" s="174">
        <v>44302</v>
      </c>
      <c r="E861" s="175">
        <v>36.044600000000003</v>
      </c>
      <c r="F861" s="175">
        <v>-21.5564</v>
      </c>
      <c r="G861" s="175">
        <v>-7.7148000000000003</v>
      </c>
      <c r="H861" s="175">
        <v>-3.9174000000000002</v>
      </c>
      <c r="I861" s="175">
        <v>3.5878000000000001</v>
      </c>
      <c r="J861" s="175">
        <v>10.7262</v>
      </c>
      <c r="K861" s="175">
        <v>2.7202000000000002</v>
      </c>
      <c r="L861" s="175">
        <v>4.5347</v>
      </c>
      <c r="M861" s="175">
        <v>5.1455000000000002</v>
      </c>
      <c r="N861" s="175">
        <v>9.7401999999999997</v>
      </c>
      <c r="O861" s="175">
        <v>8.5235000000000003</v>
      </c>
      <c r="P861" s="175">
        <v>8.1523000000000003</v>
      </c>
      <c r="Q861" s="175">
        <v>8.6388999999999996</v>
      </c>
      <c r="R861" s="175">
        <v>9.2447999999999997</v>
      </c>
      <c r="S861" s="171" t="s">
        <v>2025</v>
      </c>
      <c r="T861" s="174">
        <v>44302</v>
      </c>
      <c r="U861" s="175">
        <v>3904.5246999999999</v>
      </c>
      <c r="V861" s="175">
        <v>-7.5918999999999999</v>
      </c>
      <c r="W861" s="175">
        <v>-10.813599999999999</v>
      </c>
      <c r="X861" s="175">
        <v>-1.2644</v>
      </c>
      <c r="Y861" s="175">
        <v>6.7050999999999998</v>
      </c>
      <c r="Z861" s="175">
        <v>11.6439</v>
      </c>
      <c r="AA861" s="175">
        <v>3.1785000000000001</v>
      </c>
      <c r="AB861" s="175">
        <v>4.0439999999999996</v>
      </c>
      <c r="AC861" s="175">
        <v>4.7035</v>
      </c>
      <c r="AD861" s="175">
        <v>8.3476999999999997</v>
      </c>
      <c r="AE861" s="175">
        <v>8.39</v>
      </c>
      <c r="AF861" s="175">
        <v>8.0214999999999996</v>
      </c>
      <c r="AG861" s="175"/>
      <c r="AH861" s="175">
        <v>8.8770000000000007</v>
      </c>
    </row>
    <row r="862" spans="1:34" x14ac:dyDescent="0.3">
      <c r="A862" s="171" t="s">
        <v>806</v>
      </c>
      <c r="B862" s="171" t="s">
        <v>1903</v>
      </c>
      <c r="C862" s="171">
        <v>148550</v>
      </c>
      <c r="D862" s="174">
        <v>44302</v>
      </c>
      <c r="E862" s="175">
        <v>10.221</v>
      </c>
      <c r="F862" s="175">
        <v>2.8571</v>
      </c>
      <c r="G862" s="175">
        <v>6.7900999999999998</v>
      </c>
      <c r="H862" s="175">
        <v>5.6688999999999998</v>
      </c>
      <c r="I862" s="175">
        <v>3.0171000000000001</v>
      </c>
      <c r="J862" s="175">
        <v>6.5796999999999999</v>
      </c>
      <c r="K862" s="175">
        <v>0.92830000000000001</v>
      </c>
      <c r="L862" s="175"/>
      <c r="M862" s="175"/>
      <c r="N862" s="175"/>
      <c r="O862" s="175"/>
      <c r="P862" s="175"/>
      <c r="Q862" s="175">
        <v>4.7172999999999998</v>
      </c>
      <c r="R862" s="175"/>
      <c r="S862" s="171" t="s">
        <v>2023</v>
      </c>
      <c r="T862" s="174">
        <v>44302</v>
      </c>
      <c r="U862" s="175">
        <v>3847.7537000000002</v>
      </c>
      <c r="V862" s="175">
        <v>-13.5212</v>
      </c>
      <c r="W862" s="175">
        <v>-37.631100000000004</v>
      </c>
      <c r="X862" s="175">
        <v>-14.154400000000001</v>
      </c>
      <c r="Y862" s="175">
        <v>5.57</v>
      </c>
      <c r="Z862" s="175">
        <v>17.7211</v>
      </c>
      <c r="AA862" s="175">
        <v>-0.12280000000000001</v>
      </c>
      <c r="AB862" s="175">
        <v>2.6629999999999998</v>
      </c>
      <c r="AC862" s="175">
        <v>3.2505000000000002</v>
      </c>
      <c r="AD862" s="175">
        <v>8.9678000000000004</v>
      </c>
      <c r="AE862" s="175">
        <v>9.0890000000000004</v>
      </c>
      <c r="AF862" s="175">
        <v>8.4783000000000008</v>
      </c>
      <c r="AG862" s="175"/>
      <c r="AH862" s="175">
        <v>10.385400000000001</v>
      </c>
    </row>
    <row r="863" spans="1:34" x14ac:dyDescent="0.3">
      <c r="A863" s="171" t="s">
        <v>806</v>
      </c>
      <c r="B863" s="171" t="s">
        <v>1904</v>
      </c>
      <c r="C863" s="171">
        <v>148543</v>
      </c>
      <c r="D863" s="174">
        <v>44302</v>
      </c>
      <c r="E863" s="175">
        <v>10.2111</v>
      </c>
      <c r="F863" s="175">
        <v>2.5024000000000002</v>
      </c>
      <c r="G863" s="175">
        <v>6.5282</v>
      </c>
      <c r="H863" s="175">
        <v>5.4696999999999996</v>
      </c>
      <c r="I863" s="175">
        <v>2.8184</v>
      </c>
      <c r="J863" s="175">
        <v>6.3879000000000001</v>
      </c>
      <c r="K863" s="175">
        <v>0.72799999999999998</v>
      </c>
      <c r="L863" s="175"/>
      <c r="M863" s="175"/>
      <c r="N863" s="175"/>
      <c r="O863" s="175"/>
      <c r="P863" s="175"/>
      <c r="Q863" s="175">
        <v>4.5058999999999996</v>
      </c>
      <c r="R863" s="175"/>
      <c r="S863" s="171" t="s">
        <v>2023</v>
      </c>
      <c r="T863" s="174">
        <v>44302</v>
      </c>
      <c r="U863" s="175">
        <v>3847.7537000000002</v>
      </c>
      <c r="V863" s="175">
        <v>-13.5212</v>
      </c>
      <c r="W863" s="175">
        <v>-37.631100000000004</v>
      </c>
      <c r="X863" s="175">
        <v>-14.154400000000001</v>
      </c>
      <c r="Y863" s="175">
        <v>5.57</v>
      </c>
      <c r="Z863" s="175">
        <v>17.7211</v>
      </c>
      <c r="AA863" s="175">
        <v>-0.12280000000000001</v>
      </c>
      <c r="AB863" s="175">
        <v>2.6629999999999998</v>
      </c>
      <c r="AC863" s="175">
        <v>3.2505000000000002</v>
      </c>
      <c r="AD863" s="175">
        <v>8.9678000000000004</v>
      </c>
      <c r="AE863" s="175">
        <v>9.0890000000000004</v>
      </c>
      <c r="AF863" s="175">
        <v>8.4783000000000008</v>
      </c>
      <c r="AG863" s="175"/>
      <c r="AH863" s="175">
        <v>10.385400000000001</v>
      </c>
    </row>
    <row r="864" spans="1:34" x14ac:dyDescent="0.3">
      <c r="A864" s="171" t="s">
        <v>806</v>
      </c>
      <c r="B864" s="171" t="s">
        <v>819</v>
      </c>
      <c r="C864" s="171">
        <v>145295</v>
      </c>
      <c r="D864" s="174">
        <v>44302</v>
      </c>
      <c r="E864" s="175">
        <v>1211.7665</v>
      </c>
      <c r="F864" s="175">
        <v>-2.3311999999999999</v>
      </c>
      <c r="G864" s="175">
        <v>0.44879999999999998</v>
      </c>
      <c r="H864" s="175">
        <v>1.3158000000000001</v>
      </c>
      <c r="I864" s="175">
        <v>4.1623999999999999</v>
      </c>
      <c r="J864" s="175">
        <v>7.5297000000000001</v>
      </c>
      <c r="K864" s="175">
        <v>3.7995999999999999</v>
      </c>
      <c r="L864" s="175">
        <v>3.8668999999999998</v>
      </c>
      <c r="M864" s="175">
        <v>4.2291999999999996</v>
      </c>
      <c r="N864" s="175">
        <v>7.0359999999999996</v>
      </c>
      <c r="O864" s="175"/>
      <c r="P864" s="175"/>
      <c r="Q864" s="175">
        <v>8.1106999999999996</v>
      </c>
      <c r="R864" s="175">
        <v>7.7324999999999999</v>
      </c>
      <c r="S864" s="171" t="s">
        <v>2026</v>
      </c>
      <c r="T864" s="174">
        <v>44302</v>
      </c>
      <c r="U864" s="175">
        <v>4048.4108999999999</v>
      </c>
      <c r="V864" s="175">
        <v>66.121200000000002</v>
      </c>
      <c r="W864" s="175">
        <v>-60.410600000000002</v>
      </c>
      <c r="X864" s="175">
        <v>-16.700299999999999</v>
      </c>
      <c r="Y864" s="175">
        <v>19.863700000000001</v>
      </c>
      <c r="Z864" s="175">
        <v>13.969099999999999</v>
      </c>
      <c r="AA864" s="175">
        <v>1.3734999999999999</v>
      </c>
      <c r="AB864" s="175">
        <v>3.0106000000000002</v>
      </c>
      <c r="AC864" s="175">
        <v>2.3624999999999998</v>
      </c>
      <c r="AD864" s="175">
        <v>6.4058000000000002</v>
      </c>
      <c r="AE864" s="175">
        <v>8.6381999999999994</v>
      </c>
      <c r="AF864" s="175">
        <v>7.2378</v>
      </c>
      <c r="AG864" s="175"/>
      <c r="AH864" s="175">
        <v>9.3963999999999999</v>
      </c>
    </row>
    <row r="865" spans="1:34" x14ac:dyDescent="0.3">
      <c r="A865" s="171" t="s">
        <v>806</v>
      </c>
      <c r="B865" s="171" t="s">
        <v>820</v>
      </c>
      <c r="C865" s="171">
        <v>145287</v>
      </c>
      <c r="D865" s="174">
        <v>44302</v>
      </c>
      <c r="E865" s="175">
        <v>1183.2457999999999</v>
      </c>
      <c r="F865" s="175">
        <v>-3.2017000000000002</v>
      </c>
      <c r="G865" s="175">
        <v>-0.42180000000000001</v>
      </c>
      <c r="H865" s="175">
        <v>0.44119999999999998</v>
      </c>
      <c r="I865" s="175">
        <v>3.2831999999999999</v>
      </c>
      <c r="J865" s="175">
        <v>6.6455000000000002</v>
      </c>
      <c r="K865" s="175">
        <v>2.9123999999999999</v>
      </c>
      <c r="L865" s="175">
        <v>2.9581</v>
      </c>
      <c r="M865" s="175">
        <v>3.2982</v>
      </c>
      <c r="N865" s="175">
        <v>6.0575999999999999</v>
      </c>
      <c r="O865" s="175"/>
      <c r="P865" s="175"/>
      <c r="Q865" s="175">
        <v>7.0702999999999996</v>
      </c>
      <c r="R865" s="175">
        <v>6.7201000000000004</v>
      </c>
      <c r="S865" s="171" t="s">
        <v>2026</v>
      </c>
      <c r="T865" s="174">
        <v>44302</v>
      </c>
      <c r="U865" s="175">
        <v>4048.4108999999999</v>
      </c>
      <c r="V865" s="175">
        <v>66.121200000000002</v>
      </c>
      <c r="W865" s="175">
        <v>-60.410600000000002</v>
      </c>
      <c r="X865" s="175">
        <v>-16.700299999999999</v>
      </c>
      <c r="Y865" s="175">
        <v>19.863700000000001</v>
      </c>
      <c r="Z865" s="175">
        <v>13.969099999999999</v>
      </c>
      <c r="AA865" s="175">
        <v>1.3734999999999999</v>
      </c>
      <c r="AB865" s="175">
        <v>3.0106000000000002</v>
      </c>
      <c r="AC865" s="175">
        <v>2.3624999999999998</v>
      </c>
      <c r="AD865" s="175">
        <v>6.4058000000000002</v>
      </c>
      <c r="AE865" s="175">
        <v>8.6381999999999994</v>
      </c>
      <c r="AF865" s="175">
        <v>7.2378</v>
      </c>
      <c r="AG865" s="175"/>
      <c r="AH865" s="175">
        <v>9.3963999999999999</v>
      </c>
    </row>
    <row r="866" spans="1:34" x14ac:dyDescent="0.3">
      <c r="A866" s="176" t="s">
        <v>27</v>
      </c>
      <c r="B866" s="171"/>
      <c r="C866" s="171"/>
      <c r="D866" s="171"/>
      <c r="E866" s="171"/>
      <c r="F866" s="177">
        <v>-0.13459999999999978</v>
      </c>
      <c r="G866" s="177">
        <v>-0.6765000000000001</v>
      </c>
      <c r="H866" s="177">
        <v>0.47060999999999986</v>
      </c>
      <c r="I866" s="177">
        <v>4.5258349999999989</v>
      </c>
      <c r="J866" s="177">
        <v>8.4018499999999996</v>
      </c>
      <c r="K866" s="177">
        <v>2.0581124999999996</v>
      </c>
      <c r="L866" s="177">
        <v>4.1142214285714287</v>
      </c>
      <c r="M866" s="177">
        <v>4.8982571428571422</v>
      </c>
      <c r="N866" s="177">
        <v>8.0492357142857163</v>
      </c>
      <c r="O866" s="177">
        <v>7.7010200000000015</v>
      </c>
      <c r="P866" s="177">
        <v>7.614139999999999</v>
      </c>
      <c r="Q866" s="177">
        <v>7.4528750000000006</v>
      </c>
      <c r="R866" s="177">
        <v>7.7564916666666663</v>
      </c>
      <c r="S866" s="171"/>
      <c r="T866" s="171"/>
      <c r="U866" s="177">
        <v>4531.682328571429</v>
      </c>
      <c r="V866" s="177">
        <v>-2.3958142857142866</v>
      </c>
      <c r="W866" s="177">
        <v>-25.307385714285715</v>
      </c>
      <c r="X866" s="177">
        <v>-7.8830999999999998</v>
      </c>
      <c r="Y866" s="177">
        <v>7.3072857142857162</v>
      </c>
      <c r="Z866" s="177">
        <v>12.400071428571431</v>
      </c>
      <c r="AA866" s="177">
        <v>1.7945714285714283</v>
      </c>
      <c r="AB866" s="177">
        <v>3.1710285714285709</v>
      </c>
      <c r="AC866" s="177">
        <v>3.4005857142857141</v>
      </c>
      <c r="AD866" s="177">
        <v>7.2087571428571433</v>
      </c>
      <c r="AE866" s="177">
        <v>8.1722000000000001</v>
      </c>
      <c r="AF866" s="177">
        <v>7.6554000000000002</v>
      </c>
      <c r="AG866" s="177" t="e">
        <v>#DIV/0!</v>
      </c>
      <c r="AH866" s="177">
        <v>8.7826000000000004</v>
      </c>
    </row>
    <row r="867" spans="1:34" x14ac:dyDescent="0.3">
      <c r="A867" s="176" t="s">
        <v>408</v>
      </c>
      <c r="B867" s="171"/>
      <c r="C867" s="171"/>
      <c r="D867" s="171"/>
      <c r="E867" s="171"/>
      <c r="F867" s="177">
        <v>-4.6896000000000004</v>
      </c>
      <c r="G867" s="177">
        <v>0.57269999999999999</v>
      </c>
      <c r="H867" s="177">
        <v>1.1769000000000001</v>
      </c>
      <c r="I867" s="177">
        <v>4.1037499999999998</v>
      </c>
      <c r="J867" s="177">
        <v>7.0876000000000001</v>
      </c>
      <c r="K867" s="177">
        <v>2.6995500000000003</v>
      </c>
      <c r="L867" s="177">
        <v>4.0372500000000002</v>
      </c>
      <c r="M867" s="177">
        <v>4.8938500000000005</v>
      </c>
      <c r="N867" s="177">
        <v>8.4435000000000002</v>
      </c>
      <c r="O867" s="177">
        <v>7.8372999999999999</v>
      </c>
      <c r="P867" s="177">
        <v>7.73855</v>
      </c>
      <c r="Q867" s="177">
        <v>8.0044500000000003</v>
      </c>
      <c r="R867" s="177">
        <v>7.7855499999999997</v>
      </c>
      <c r="S867" s="171"/>
      <c r="T867" s="171"/>
      <c r="U867" s="177">
        <v>3904.5246999999999</v>
      </c>
      <c r="V867" s="177">
        <v>-13.5212</v>
      </c>
      <c r="W867" s="177">
        <v>-37.631100000000004</v>
      </c>
      <c r="X867" s="177">
        <v>-14.154400000000001</v>
      </c>
      <c r="Y867" s="177">
        <v>5.57</v>
      </c>
      <c r="Z867" s="177">
        <v>13.969099999999999</v>
      </c>
      <c r="AA867" s="177">
        <v>1.3734999999999999</v>
      </c>
      <c r="AB867" s="177">
        <v>3.0106000000000002</v>
      </c>
      <c r="AC867" s="177">
        <v>3.2505000000000002</v>
      </c>
      <c r="AD867" s="177">
        <v>8.3476999999999997</v>
      </c>
      <c r="AE867" s="177">
        <v>8.6381999999999994</v>
      </c>
      <c r="AF867" s="177">
        <v>8.0214999999999996</v>
      </c>
      <c r="AG867" s="177" t="e">
        <v>#NUM!</v>
      </c>
      <c r="AH867" s="177">
        <v>9.3963999999999999</v>
      </c>
    </row>
    <row r="868" spans="1:34" x14ac:dyDescent="0.3">
      <c r="A868" s="119"/>
      <c r="B868" s="119"/>
      <c r="C868" s="119"/>
      <c r="D868" s="121"/>
      <c r="E868" s="122"/>
      <c r="F868" s="122"/>
      <c r="G868" s="122"/>
      <c r="H868" s="122"/>
      <c r="I868" s="122"/>
      <c r="J868" s="122"/>
      <c r="K868" s="122"/>
      <c r="L868" s="122"/>
      <c r="M868" s="122"/>
      <c r="N868" s="122"/>
      <c r="O868" s="122"/>
      <c r="P868" s="122"/>
      <c r="Q868" s="122"/>
      <c r="R868" s="122"/>
      <c r="S868" s="119"/>
      <c r="T868" s="119"/>
      <c r="U868" s="119"/>
      <c r="V868" s="119"/>
      <c r="W868" s="119"/>
      <c r="X868" s="119"/>
      <c r="Y868" s="119"/>
      <c r="Z868" s="119"/>
      <c r="AA868" s="119"/>
      <c r="AB868" s="119"/>
      <c r="AC868" s="119"/>
      <c r="AD868" s="119"/>
      <c r="AE868" s="119"/>
      <c r="AF868" s="119"/>
      <c r="AG868" s="119"/>
      <c r="AH868" s="119"/>
    </row>
    <row r="869" spans="1:34" x14ac:dyDescent="0.3">
      <c r="A869" s="173" t="s">
        <v>821</v>
      </c>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row>
    <row r="870" spans="1:34" x14ac:dyDescent="0.3">
      <c r="A870" s="171" t="s">
        <v>822</v>
      </c>
      <c r="B870" s="171" t="s">
        <v>823</v>
      </c>
      <c r="C870" s="171">
        <v>103309</v>
      </c>
      <c r="D870" s="174">
        <v>44302</v>
      </c>
      <c r="E870" s="175">
        <v>75.252899999999997</v>
      </c>
      <c r="F870" s="175">
        <v>0.1273</v>
      </c>
      <c r="G870" s="175">
        <v>0.7883</v>
      </c>
      <c r="H870" s="175">
        <v>-1.3093999999999999</v>
      </c>
      <c r="I870" s="175">
        <v>-1.5248999999999999</v>
      </c>
      <c r="J870" s="175">
        <v>-1.9743999999999999</v>
      </c>
      <c r="K870" s="175">
        <v>-0.23200000000000001</v>
      </c>
      <c r="L870" s="175">
        <v>24.1965</v>
      </c>
      <c r="M870" s="175">
        <v>33.345999999999997</v>
      </c>
      <c r="N870" s="175">
        <v>53.804299999999998</v>
      </c>
      <c r="O870" s="175">
        <v>10.0052</v>
      </c>
      <c r="P870" s="175">
        <v>12.568199999999999</v>
      </c>
      <c r="Q870" s="175">
        <v>13.918699999999999</v>
      </c>
      <c r="R870" s="175">
        <v>12.0085</v>
      </c>
      <c r="S870" s="171"/>
      <c r="T870" s="174"/>
      <c r="U870" s="175"/>
      <c r="V870" s="175"/>
      <c r="W870" s="175"/>
      <c r="X870" s="175"/>
      <c r="Y870" s="175"/>
      <c r="Z870" s="175"/>
      <c r="AA870" s="175"/>
      <c r="AB870" s="175"/>
      <c r="AC870" s="175"/>
      <c r="AD870" s="175"/>
      <c r="AE870" s="175"/>
      <c r="AF870" s="175"/>
      <c r="AG870" s="175"/>
      <c r="AH870" s="175"/>
    </row>
    <row r="871" spans="1:34" x14ac:dyDescent="0.3">
      <c r="A871" s="171" t="s">
        <v>822</v>
      </c>
      <c r="B871" s="171" t="s">
        <v>824</v>
      </c>
      <c r="C871" s="171">
        <v>119564</v>
      </c>
      <c r="D871" s="174">
        <v>44302</v>
      </c>
      <c r="E871" s="175">
        <v>81.428299999999993</v>
      </c>
      <c r="F871" s="175">
        <v>0.12970000000000001</v>
      </c>
      <c r="G871" s="175">
        <v>0.79579999999999995</v>
      </c>
      <c r="H871" s="175">
        <v>-1.2923</v>
      </c>
      <c r="I871" s="175">
        <v>-1.4883999999999999</v>
      </c>
      <c r="J871" s="175">
        <v>-1.9076</v>
      </c>
      <c r="K871" s="175">
        <v>-3.2199999999999999E-2</v>
      </c>
      <c r="L871" s="175">
        <v>24.733899999999998</v>
      </c>
      <c r="M871" s="175">
        <v>34.253399999999999</v>
      </c>
      <c r="N871" s="175">
        <v>55.225099999999998</v>
      </c>
      <c r="O871" s="175">
        <v>11.0223</v>
      </c>
      <c r="P871" s="175">
        <v>13.738899999999999</v>
      </c>
      <c r="Q871" s="175">
        <v>14.638</v>
      </c>
      <c r="R871" s="175">
        <v>13.0131</v>
      </c>
      <c r="S871" s="171"/>
      <c r="T871" s="174"/>
      <c r="U871" s="175"/>
      <c r="V871" s="175"/>
      <c r="W871" s="175"/>
      <c r="X871" s="175"/>
      <c r="Y871" s="175"/>
      <c r="Z871" s="175"/>
      <c r="AA871" s="175"/>
      <c r="AB871" s="175"/>
      <c r="AC871" s="175"/>
      <c r="AD871" s="175"/>
      <c r="AE871" s="175"/>
      <c r="AF871" s="175"/>
      <c r="AG871" s="175"/>
      <c r="AH871" s="175"/>
    </row>
    <row r="872" spans="1:34" x14ac:dyDescent="0.3">
      <c r="A872" s="171" t="s">
        <v>822</v>
      </c>
      <c r="B872" s="171" t="s">
        <v>825</v>
      </c>
      <c r="C872" s="171">
        <v>120468</v>
      </c>
      <c r="D872" s="174">
        <v>44302</v>
      </c>
      <c r="E872" s="175">
        <v>41.47</v>
      </c>
      <c r="F872" s="175">
        <v>0.5333</v>
      </c>
      <c r="G872" s="175">
        <v>1.2203999999999999</v>
      </c>
      <c r="H872" s="175">
        <v>-1.7764</v>
      </c>
      <c r="I872" s="175">
        <v>-0.95530000000000004</v>
      </c>
      <c r="J872" s="175">
        <v>-2.3315999999999999</v>
      </c>
      <c r="K872" s="175">
        <v>0.3387</v>
      </c>
      <c r="L872" s="175">
        <v>25.438600000000001</v>
      </c>
      <c r="M872" s="175">
        <v>37.181600000000003</v>
      </c>
      <c r="N872" s="175">
        <v>58.403399999999998</v>
      </c>
      <c r="O872" s="175">
        <v>13.0146</v>
      </c>
      <c r="P872" s="175">
        <v>18.149000000000001</v>
      </c>
      <c r="Q872" s="175">
        <v>16.5319</v>
      </c>
      <c r="R872" s="175">
        <v>17.742799999999999</v>
      </c>
      <c r="S872" s="171"/>
      <c r="T872" s="174"/>
      <c r="U872" s="175"/>
      <c r="V872" s="175"/>
      <c r="W872" s="175"/>
      <c r="X872" s="175"/>
      <c r="Y872" s="175"/>
      <c r="Z872" s="175"/>
      <c r="AA872" s="175"/>
      <c r="AB872" s="175"/>
      <c r="AC872" s="175"/>
      <c r="AD872" s="175"/>
      <c r="AE872" s="175"/>
      <c r="AF872" s="175"/>
      <c r="AG872" s="175"/>
      <c r="AH872" s="175"/>
    </row>
    <row r="873" spans="1:34" x14ac:dyDescent="0.3">
      <c r="A873" s="171" t="s">
        <v>822</v>
      </c>
      <c r="B873" s="171" t="s">
        <v>826</v>
      </c>
      <c r="C873" s="171">
        <v>117560</v>
      </c>
      <c r="D873" s="174">
        <v>44302</v>
      </c>
      <c r="E873" s="175">
        <v>37.51</v>
      </c>
      <c r="F873" s="175">
        <v>0.5091</v>
      </c>
      <c r="G873" s="175">
        <v>1.1869000000000001</v>
      </c>
      <c r="H873" s="175">
        <v>-1.8063</v>
      </c>
      <c r="I873" s="175">
        <v>-1.0289999999999999</v>
      </c>
      <c r="J873" s="175">
        <v>-2.4447000000000001</v>
      </c>
      <c r="K873" s="175">
        <v>0.08</v>
      </c>
      <c r="L873" s="175">
        <v>24.7423</v>
      </c>
      <c r="M873" s="175">
        <v>35.955100000000002</v>
      </c>
      <c r="N873" s="175">
        <v>56.552599999999998</v>
      </c>
      <c r="O873" s="175">
        <v>11.639799999999999</v>
      </c>
      <c r="P873" s="175">
        <v>16.727599999999999</v>
      </c>
      <c r="Q873" s="175">
        <v>16.204699999999999</v>
      </c>
      <c r="R873" s="175">
        <v>16.322900000000001</v>
      </c>
      <c r="S873" s="171"/>
      <c r="T873" s="174"/>
      <c r="U873" s="175"/>
      <c r="V873" s="175"/>
      <c r="W873" s="175"/>
      <c r="X873" s="175"/>
      <c r="Y873" s="175"/>
      <c r="Z873" s="175"/>
      <c r="AA873" s="175"/>
      <c r="AB873" s="175"/>
      <c r="AC873" s="175"/>
      <c r="AD873" s="175"/>
      <c r="AE873" s="175"/>
      <c r="AF873" s="175"/>
      <c r="AG873" s="175"/>
      <c r="AH873" s="175"/>
    </row>
    <row r="874" spans="1:34" x14ac:dyDescent="0.3">
      <c r="A874" s="171" t="s">
        <v>822</v>
      </c>
      <c r="B874" s="171" t="s">
        <v>827</v>
      </c>
      <c r="C874" s="171">
        <v>141813</v>
      </c>
      <c r="D874" s="174">
        <v>44302</v>
      </c>
      <c r="E874" s="175">
        <v>12.722</v>
      </c>
      <c r="F874" s="175">
        <v>0.12590000000000001</v>
      </c>
      <c r="G874" s="175">
        <v>0.6169</v>
      </c>
      <c r="H874" s="175">
        <v>-1.8212999999999999</v>
      </c>
      <c r="I874" s="175">
        <v>-1.3186</v>
      </c>
      <c r="J874" s="175">
        <v>-2.2511999999999999</v>
      </c>
      <c r="K874" s="175">
        <v>-0.1021</v>
      </c>
      <c r="L874" s="175">
        <v>22.680800000000001</v>
      </c>
      <c r="M874" s="175">
        <v>31.752300000000002</v>
      </c>
      <c r="N874" s="175">
        <v>50.538400000000003</v>
      </c>
      <c r="O874" s="175">
        <v>8.3009000000000004</v>
      </c>
      <c r="P874" s="175"/>
      <c r="Q874" s="175">
        <v>7.0605000000000002</v>
      </c>
      <c r="R874" s="175">
        <v>13.7776</v>
      </c>
      <c r="S874" s="171"/>
      <c r="T874" s="174"/>
      <c r="U874" s="175"/>
      <c r="V874" s="175"/>
      <c r="W874" s="175"/>
      <c r="X874" s="175"/>
      <c r="Y874" s="175"/>
      <c r="Z874" s="175"/>
      <c r="AA874" s="175"/>
      <c r="AB874" s="175"/>
      <c r="AC874" s="175"/>
      <c r="AD874" s="175"/>
      <c r="AE874" s="175"/>
      <c r="AF874" s="175"/>
      <c r="AG874" s="175"/>
      <c r="AH874" s="175"/>
    </row>
    <row r="875" spans="1:34" x14ac:dyDescent="0.3">
      <c r="A875" s="171" t="s">
        <v>822</v>
      </c>
      <c r="B875" s="171" t="s">
        <v>828</v>
      </c>
      <c r="C875" s="171">
        <v>141812</v>
      </c>
      <c r="D875" s="174">
        <v>44302</v>
      </c>
      <c r="E875" s="175">
        <v>12.109</v>
      </c>
      <c r="F875" s="175">
        <v>0.1158</v>
      </c>
      <c r="G875" s="175">
        <v>0.59819999999999995</v>
      </c>
      <c r="H875" s="175">
        <v>-1.8481000000000001</v>
      </c>
      <c r="I875" s="175">
        <v>-1.3845000000000001</v>
      </c>
      <c r="J875" s="175">
        <v>-2.3860999999999999</v>
      </c>
      <c r="K875" s="175">
        <v>-0.49309999999999998</v>
      </c>
      <c r="L875" s="175">
        <v>21.747399999999999</v>
      </c>
      <c r="M875" s="175">
        <v>30.288399999999999</v>
      </c>
      <c r="N875" s="175">
        <v>48.376399999999997</v>
      </c>
      <c r="O875" s="175">
        <v>6.8265000000000002</v>
      </c>
      <c r="P875" s="175"/>
      <c r="Q875" s="175">
        <v>5.5727000000000002</v>
      </c>
      <c r="R875" s="175">
        <v>12.1989</v>
      </c>
      <c r="S875" s="171"/>
      <c r="T875" s="174"/>
      <c r="U875" s="175"/>
      <c r="V875" s="175"/>
      <c r="W875" s="175"/>
      <c r="X875" s="175"/>
      <c r="Y875" s="175"/>
      <c r="Z875" s="175"/>
      <c r="AA875" s="175"/>
      <c r="AB875" s="175"/>
      <c r="AC875" s="175"/>
      <c r="AD875" s="175"/>
      <c r="AE875" s="175"/>
      <c r="AF875" s="175"/>
      <c r="AG875" s="175"/>
      <c r="AH875" s="175"/>
    </row>
    <row r="876" spans="1:34" x14ac:dyDescent="0.3">
      <c r="A876" s="171" t="s">
        <v>822</v>
      </c>
      <c r="B876" s="171" t="s">
        <v>829</v>
      </c>
      <c r="C876" s="171">
        <v>119096</v>
      </c>
      <c r="D876" s="174">
        <v>44302</v>
      </c>
      <c r="E876" s="175">
        <v>31.51</v>
      </c>
      <c r="F876" s="175">
        <v>0.6613</v>
      </c>
      <c r="G876" s="175">
        <v>1.0388999999999999</v>
      </c>
      <c r="H876" s="175">
        <v>-1.2906</v>
      </c>
      <c r="I876" s="175">
        <v>-0.37619999999999998</v>
      </c>
      <c r="J876" s="175">
        <v>-0.11409999999999999</v>
      </c>
      <c r="K876" s="175">
        <v>1.4683999999999999</v>
      </c>
      <c r="L876" s="175">
        <v>24.4815</v>
      </c>
      <c r="M876" s="175">
        <v>34.439799999999998</v>
      </c>
      <c r="N876" s="175">
        <v>59.609000000000002</v>
      </c>
      <c r="O876" s="175">
        <v>10.210900000000001</v>
      </c>
      <c r="P876" s="175">
        <v>12.8782</v>
      </c>
      <c r="Q876" s="175">
        <v>13.440200000000001</v>
      </c>
      <c r="R876" s="175">
        <v>13.635899999999999</v>
      </c>
      <c r="S876" s="171"/>
      <c r="T876" s="174"/>
      <c r="U876" s="175"/>
      <c r="V876" s="175"/>
      <c r="W876" s="175"/>
      <c r="X876" s="175"/>
      <c r="Y876" s="175"/>
      <c r="Z876" s="175"/>
      <c r="AA876" s="175"/>
      <c r="AB876" s="175"/>
      <c r="AC876" s="175"/>
      <c r="AD876" s="175"/>
      <c r="AE876" s="175"/>
      <c r="AF876" s="175"/>
      <c r="AG876" s="175"/>
      <c r="AH876" s="175"/>
    </row>
    <row r="877" spans="1:34" x14ac:dyDescent="0.3">
      <c r="A877" s="171" t="s">
        <v>822</v>
      </c>
      <c r="B877" s="171" t="s">
        <v>830</v>
      </c>
      <c r="C877" s="171">
        <v>112901</v>
      </c>
      <c r="D877" s="174">
        <v>44302</v>
      </c>
      <c r="E877" s="175">
        <v>29.518000000000001</v>
      </c>
      <c r="F877" s="175">
        <v>0.66159999999999997</v>
      </c>
      <c r="G877" s="175">
        <v>1.0337000000000001</v>
      </c>
      <c r="H877" s="175">
        <v>-1.3106</v>
      </c>
      <c r="I877" s="175">
        <v>-0.41830000000000001</v>
      </c>
      <c r="J877" s="175">
        <v>-0.2029</v>
      </c>
      <c r="K877" s="175">
        <v>1.2034</v>
      </c>
      <c r="L877" s="175">
        <v>23.827500000000001</v>
      </c>
      <c r="M877" s="175">
        <v>33.372500000000002</v>
      </c>
      <c r="N877" s="175">
        <v>57.9009</v>
      </c>
      <c r="O877" s="175">
        <v>9.0972000000000008</v>
      </c>
      <c r="P877" s="175">
        <v>11.8583</v>
      </c>
      <c r="Q877" s="175">
        <v>10.4831</v>
      </c>
      <c r="R877" s="175">
        <v>12.4238</v>
      </c>
      <c r="S877" s="171"/>
      <c r="T877" s="174"/>
      <c r="U877" s="175"/>
      <c r="V877" s="175"/>
      <c r="W877" s="175"/>
      <c r="X877" s="175"/>
      <c r="Y877" s="175"/>
      <c r="Z877" s="175"/>
      <c r="AA877" s="175"/>
      <c r="AB877" s="175"/>
      <c r="AC877" s="175"/>
      <c r="AD877" s="175"/>
      <c r="AE877" s="175"/>
      <c r="AF877" s="175"/>
      <c r="AG877" s="175"/>
      <c r="AH877" s="175"/>
    </row>
    <row r="878" spans="1:34" x14ac:dyDescent="0.3">
      <c r="A878" s="171" t="s">
        <v>822</v>
      </c>
      <c r="B878" s="171" t="s">
        <v>831</v>
      </c>
      <c r="C878" s="171">
        <v>105817</v>
      </c>
      <c r="D878" s="174">
        <v>44302</v>
      </c>
      <c r="E878" s="175">
        <v>51.822800000000001</v>
      </c>
      <c r="F878" s="175">
        <v>0.1026</v>
      </c>
      <c r="G878" s="175">
        <v>0.51459999999999995</v>
      </c>
      <c r="H878" s="175">
        <v>-1.9611000000000001</v>
      </c>
      <c r="I878" s="175">
        <v>-2.5394000000000001</v>
      </c>
      <c r="J878" s="175">
        <v>-3.8641000000000001</v>
      </c>
      <c r="K878" s="175">
        <v>4.0090000000000003</v>
      </c>
      <c r="L878" s="175">
        <v>41.104300000000002</v>
      </c>
      <c r="M878" s="175">
        <v>46.456600000000002</v>
      </c>
      <c r="N878" s="175">
        <v>61.118499999999997</v>
      </c>
      <c r="O878" s="175">
        <v>10.357100000000001</v>
      </c>
      <c r="P878" s="175">
        <v>13.028</v>
      </c>
      <c r="Q878" s="175">
        <v>12.7262</v>
      </c>
      <c r="R878" s="175">
        <v>11.062799999999999</v>
      </c>
      <c r="S878" s="171"/>
      <c r="T878" s="174"/>
      <c r="U878" s="175"/>
      <c r="V878" s="175"/>
      <c r="W878" s="175"/>
      <c r="X878" s="175"/>
      <c r="Y878" s="175"/>
      <c r="Z878" s="175"/>
      <c r="AA878" s="175"/>
      <c r="AB878" s="175"/>
      <c r="AC878" s="175"/>
      <c r="AD878" s="175"/>
      <c r="AE878" s="175"/>
      <c r="AF878" s="175"/>
      <c r="AG878" s="175"/>
      <c r="AH878" s="175"/>
    </row>
    <row r="879" spans="1:34" x14ac:dyDescent="0.3">
      <c r="A879" s="171" t="s">
        <v>822</v>
      </c>
      <c r="B879" s="171" t="s">
        <v>832</v>
      </c>
      <c r="C879" s="171">
        <v>118564</v>
      </c>
      <c r="D879" s="174">
        <v>44302</v>
      </c>
      <c r="E879" s="175">
        <v>56.403700000000001</v>
      </c>
      <c r="F879" s="175">
        <v>0.1047</v>
      </c>
      <c r="G879" s="175">
        <v>0.52129999999999999</v>
      </c>
      <c r="H879" s="175">
        <v>-1.946</v>
      </c>
      <c r="I879" s="175">
        <v>-2.5076999999999998</v>
      </c>
      <c r="J879" s="175">
        <v>-3.7972000000000001</v>
      </c>
      <c r="K879" s="175">
        <v>4.2328000000000001</v>
      </c>
      <c r="L879" s="175">
        <v>41.703600000000002</v>
      </c>
      <c r="M879" s="175">
        <v>47.369300000000003</v>
      </c>
      <c r="N879" s="175">
        <v>62.463299999999997</v>
      </c>
      <c r="O879" s="175">
        <v>11.4015</v>
      </c>
      <c r="P879" s="175">
        <v>14.201599999999999</v>
      </c>
      <c r="Q879" s="175">
        <v>17.682300000000001</v>
      </c>
      <c r="R879" s="175">
        <v>12.016</v>
      </c>
      <c r="S879" s="171"/>
      <c r="T879" s="174"/>
      <c r="U879" s="175"/>
      <c r="V879" s="175"/>
      <c r="W879" s="175"/>
      <c r="X879" s="175"/>
      <c r="Y879" s="175"/>
      <c r="Z879" s="175"/>
      <c r="AA879" s="175"/>
      <c r="AB879" s="175"/>
      <c r="AC879" s="175"/>
      <c r="AD879" s="175"/>
      <c r="AE879" s="175"/>
      <c r="AF879" s="175"/>
      <c r="AG879" s="175"/>
      <c r="AH879" s="175"/>
    </row>
    <row r="880" spans="1:34" x14ac:dyDescent="0.3">
      <c r="A880" s="171" t="s">
        <v>822</v>
      </c>
      <c r="B880" s="171" t="s">
        <v>833</v>
      </c>
      <c r="C880" s="171">
        <v>102760</v>
      </c>
      <c r="D880" s="174">
        <v>44302</v>
      </c>
      <c r="E880" s="175">
        <v>87.001999999999995</v>
      </c>
      <c r="F880" s="175">
        <v>0.12659999999999999</v>
      </c>
      <c r="G880" s="175">
        <v>0.4758</v>
      </c>
      <c r="H880" s="175">
        <v>-1.9805999999999999</v>
      </c>
      <c r="I880" s="175">
        <v>-3.3429000000000002</v>
      </c>
      <c r="J880" s="175">
        <v>-3.8248000000000002</v>
      </c>
      <c r="K880" s="175">
        <v>2.9780000000000002</v>
      </c>
      <c r="L880" s="175">
        <v>32.083399999999997</v>
      </c>
      <c r="M880" s="175">
        <v>35.092100000000002</v>
      </c>
      <c r="N880" s="175">
        <v>53.740900000000003</v>
      </c>
      <c r="O880" s="175">
        <v>2.7490000000000001</v>
      </c>
      <c r="P880" s="175">
        <v>8.8925000000000001</v>
      </c>
      <c r="Q880" s="175">
        <v>13.9293</v>
      </c>
      <c r="R880" s="175">
        <v>4.7008000000000001</v>
      </c>
      <c r="S880" s="171"/>
      <c r="T880" s="174"/>
      <c r="U880" s="175"/>
      <c r="V880" s="175"/>
      <c r="W880" s="175"/>
      <c r="X880" s="175"/>
      <c r="Y880" s="175"/>
      <c r="Z880" s="175"/>
      <c r="AA880" s="175"/>
      <c r="AB880" s="175"/>
      <c r="AC880" s="175"/>
      <c r="AD880" s="175"/>
      <c r="AE880" s="175"/>
      <c r="AF880" s="175"/>
      <c r="AG880" s="175"/>
      <c r="AH880" s="175"/>
    </row>
    <row r="881" spans="1:34" x14ac:dyDescent="0.3">
      <c r="A881" s="171" t="s">
        <v>822</v>
      </c>
      <c r="B881" s="171" t="s">
        <v>834</v>
      </c>
      <c r="C881" s="171">
        <v>118950</v>
      </c>
      <c r="D881" s="174">
        <v>44302</v>
      </c>
      <c r="E881" s="175">
        <v>93.594999999999999</v>
      </c>
      <c r="F881" s="175">
        <v>0.1305</v>
      </c>
      <c r="G881" s="175">
        <v>0.4864</v>
      </c>
      <c r="H881" s="175">
        <v>-1.9558</v>
      </c>
      <c r="I881" s="175">
        <v>-3.2909999999999999</v>
      </c>
      <c r="J881" s="175">
        <v>-3.7107999999999999</v>
      </c>
      <c r="K881" s="175">
        <v>3.3092000000000001</v>
      </c>
      <c r="L881" s="175">
        <v>32.836100000000002</v>
      </c>
      <c r="M881" s="175">
        <v>36.193600000000004</v>
      </c>
      <c r="N881" s="175">
        <v>55.341799999999999</v>
      </c>
      <c r="O881" s="175">
        <v>3.7360000000000002</v>
      </c>
      <c r="P881" s="175">
        <v>10.0395</v>
      </c>
      <c r="Q881" s="175">
        <v>10.8643</v>
      </c>
      <c r="R881" s="175">
        <v>5.7183000000000002</v>
      </c>
      <c r="S881" s="171"/>
      <c r="T881" s="174"/>
      <c r="U881" s="175"/>
      <c r="V881" s="175"/>
      <c r="W881" s="175"/>
      <c r="X881" s="175"/>
      <c r="Y881" s="175"/>
      <c r="Z881" s="175"/>
      <c r="AA881" s="175"/>
      <c r="AB881" s="175"/>
      <c r="AC881" s="175"/>
      <c r="AD881" s="175"/>
      <c r="AE881" s="175"/>
      <c r="AF881" s="175"/>
      <c r="AG881" s="175"/>
      <c r="AH881" s="175"/>
    </row>
    <row r="882" spans="1:34" x14ac:dyDescent="0.3">
      <c r="A882" s="171" t="s">
        <v>822</v>
      </c>
      <c r="B882" s="171" t="s">
        <v>1905</v>
      </c>
      <c r="C882" s="171">
        <v>148411</v>
      </c>
      <c r="D882" s="174">
        <v>44302</v>
      </c>
      <c r="E882" s="175">
        <v>13.2491</v>
      </c>
      <c r="F882" s="175">
        <v>0.49230000000000002</v>
      </c>
      <c r="G882" s="175">
        <v>0.64259999999999995</v>
      </c>
      <c r="H882" s="175">
        <v>-1.9043000000000001</v>
      </c>
      <c r="I882" s="175">
        <v>-1.637</v>
      </c>
      <c r="J882" s="175">
        <v>-2.1029</v>
      </c>
      <c r="K882" s="175">
        <v>1.4743999999999999</v>
      </c>
      <c r="L882" s="175">
        <v>27.2227</v>
      </c>
      <c r="M882" s="175"/>
      <c r="N882" s="175"/>
      <c r="O882" s="175"/>
      <c r="P882" s="175"/>
      <c r="Q882" s="175">
        <v>32.491</v>
      </c>
      <c r="R882" s="175"/>
      <c r="S882" s="171"/>
      <c r="T882" s="174"/>
      <c r="U882" s="175"/>
      <c r="V882" s="175"/>
      <c r="W882" s="175"/>
      <c r="X882" s="175"/>
      <c r="Y882" s="175"/>
      <c r="Z882" s="175"/>
      <c r="AA882" s="175"/>
      <c r="AB882" s="175"/>
      <c r="AC882" s="175"/>
      <c r="AD882" s="175"/>
      <c r="AE882" s="175"/>
      <c r="AF882" s="175"/>
      <c r="AG882" s="175"/>
      <c r="AH882" s="175"/>
    </row>
    <row r="883" spans="1:34" x14ac:dyDescent="0.3">
      <c r="A883" s="171" t="s">
        <v>822</v>
      </c>
      <c r="B883" s="171" t="s">
        <v>835</v>
      </c>
      <c r="C883" s="171">
        <v>148409</v>
      </c>
      <c r="D883" s="174">
        <v>44302</v>
      </c>
      <c r="E883" s="175">
        <v>13.0893</v>
      </c>
      <c r="F883" s="175">
        <v>0.48749999999999999</v>
      </c>
      <c r="G883" s="175">
        <v>0.62890000000000001</v>
      </c>
      <c r="H883" s="175">
        <v>-1.9343999999999999</v>
      </c>
      <c r="I883" s="175">
        <v>-1.7032</v>
      </c>
      <c r="J883" s="175">
        <v>-2.2427999999999999</v>
      </c>
      <c r="K883" s="175">
        <v>1.0484</v>
      </c>
      <c r="L883" s="175">
        <v>26.165600000000001</v>
      </c>
      <c r="M883" s="175"/>
      <c r="N883" s="175"/>
      <c r="O883" s="175"/>
      <c r="P883" s="175"/>
      <c r="Q883" s="175">
        <v>30.893000000000001</v>
      </c>
      <c r="R883" s="175"/>
      <c r="S883" s="171"/>
      <c r="T883" s="174"/>
      <c r="U883" s="175"/>
      <c r="V883" s="175"/>
      <c r="W883" s="175"/>
      <c r="X883" s="175"/>
      <c r="Y883" s="175"/>
      <c r="Z883" s="175"/>
      <c r="AA883" s="175"/>
      <c r="AB883" s="175"/>
      <c r="AC883" s="175"/>
      <c r="AD883" s="175"/>
      <c r="AE883" s="175"/>
      <c r="AF883" s="175"/>
      <c r="AG883" s="175"/>
      <c r="AH883" s="175"/>
    </row>
    <row r="884" spans="1:34" x14ac:dyDescent="0.3">
      <c r="A884" s="171" t="s">
        <v>822</v>
      </c>
      <c r="B884" s="171" t="s">
        <v>836</v>
      </c>
      <c r="C884" s="171">
        <v>111957</v>
      </c>
      <c r="D884" s="174">
        <v>44302</v>
      </c>
      <c r="E884" s="175">
        <v>39.409999999999997</v>
      </c>
      <c r="F884" s="175">
        <v>0.5101</v>
      </c>
      <c r="G884" s="175">
        <v>0.92190000000000005</v>
      </c>
      <c r="H884" s="175">
        <v>-1.4503999999999999</v>
      </c>
      <c r="I884" s="175">
        <v>-1.8186</v>
      </c>
      <c r="J884" s="175">
        <v>-1.8674999999999999</v>
      </c>
      <c r="K884" s="175">
        <v>1.6508</v>
      </c>
      <c r="L884" s="175">
        <v>31.6739</v>
      </c>
      <c r="M884" s="175">
        <v>33.729199999999999</v>
      </c>
      <c r="N884" s="175">
        <v>57.1372</v>
      </c>
      <c r="O884" s="175">
        <v>11.528600000000001</v>
      </c>
      <c r="P884" s="175">
        <v>12.6564</v>
      </c>
      <c r="Q884" s="175">
        <v>12.2225</v>
      </c>
      <c r="R884" s="175">
        <v>13.006399999999999</v>
      </c>
      <c r="S884" s="171"/>
      <c r="T884" s="174"/>
      <c r="U884" s="175"/>
      <c r="V884" s="175"/>
      <c r="W884" s="175"/>
      <c r="X884" s="175"/>
      <c r="Y884" s="175"/>
      <c r="Z884" s="175"/>
      <c r="AA884" s="175"/>
      <c r="AB884" s="175"/>
      <c r="AC884" s="175"/>
      <c r="AD884" s="175"/>
      <c r="AE884" s="175"/>
      <c r="AF884" s="175"/>
      <c r="AG884" s="175"/>
      <c r="AH884" s="175"/>
    </row>
    <row r="885" spans="1:34" x14ac:dyDescent="0.3">
      <c r="A885" s="171" t="s">
        <v>822</v>
      </c>
      <c r="B885" s="171" t="s">
        <v>837</v>
      </c>
      <c r="C885" s="171">
        <v>120722</v>
      </c>
      <c r="D885" s="174">
        <v>44302</v>
      </c>
      <c r="E885" s="175">
        <v>42.86</v>
      </c>
      <c r="F885" s="175">
        <v>0.51590000000000003</v>
      </c>
      <c r="G885" s="175">
        <v>0.91830000000000001</v>
      </c>
      <c r="H885" s="175">
        <v>-1.4258999999999999</v>
      </c>
      <c r="I885" s="175">
        <v>-1.7874000000000001</v>
      </c>
      <c r="J885" s="175">
        <v>-1.7874000000000001</v>
      </c>
      <c r="K885" s="175">
        <v>1.9504999999999999</v>
      </c>
      <c r="L885" s="175">
        <v>32.447499999999998</v>
      </c>
      <c r="M885" s="175">
        <v>34.949599999999997</v>
      </c>
      <c r="N885" s="175">
        <v>59.035299999999999</v>
      </c>
      <c r="O885" s="175">
        <v>12.7278</v>
      </c>
      <c r="P885" s="175">
        <v>13.9063</v>
      </c>
      <c r="Q885" s="175">
        <v>13.2179</v>
      </c>
      <c r="R885" s="175">
        <v>14.238200000000001</v>
      </c>
      <c r="S885" s="171"/>
      <c r="T885" s="174"/>
      <c r="U885" s="175"/>
      <c r="V885" s="175"/>
      <c r="W885" s="175"/>
      <c r="X885" s="175"/>
      <c r="Y885" s="175"/>
      <c r="Z885" s="175"/>
      <c r="AA885" s="175"/>
      <c r="AB885" s="175"/>
      <c r="AC885" s="175"/>
      <c r="AD885" s="175"/>
      <c r="AE885" s="175"/>
      <c r="AF885" s="175"/>
      <c r="AG885" s="175"/>
      <c r="AH885" s="175"/>
    </row>
    <row r="886" spans="1:34" x14ac:dyDescent="0.3">
      <c r="A886" s="171" t="s">
        <v>822</v>
      </c>
      <c r="B886" s="171" t="s">
        <v>838</v>
      </c>
      <c r="C886" s="171">
        <v>141920</v>
      </c>
      <c r="D886" s="174">
        <v>44302</v>
      </c>
      <c r="E886" s="175">
        <v>13.02</v>
      </c>
      <c r="F886" s="175">
        <v>0.15379999999999999</v>
      </c>
      <c r="G886" s="175">
        <v>0.77400000000000002</v>
      </c>
      <c r="H886" s="175">
        <v>-1.7358</v>
      </c>
      <c r="I886" s="175">
        <v>-1.7358</v>
      </c>
      <c r="J886" s="175">
        <v>-2.0316000000000001</v>
      </c>
      <c r="K886" s="175">
        <v>0.23089999999999999</v>
      </c>
      <c r="L886" s="175">
        <v>21.455200000000001</v>
      </c>
      <c r="M886" s="175">
        <v>31.648099999999999</v>
      </c>
      <c r="N886" s="175">
        <v>53.900700000000001</v>
      </c>
      <c r="O886" s="175">
        <v>8.8612000000000002</v>
      </c>
      <c r="P886" s="175"/>
      <c r="Q886" s="175">
        <v>8.0373000000000001</v>
      </c>
      <c r="R886" s="175">
        <v>11.127700000000001</v>
      </c>
      <c r="S886" s="171"/>
      <c r="T886" s="174"/>
      <c r="U886" s="175"/>
      <c r="V886" s="175"/>
      <c r="W886" s="175"/>
      <c r="X886" s="175"/>
      <c r="Y886" s="175"/>
      <c r="Z886" s="175"/>
      <c r="AA886" s="175"/>
      <c r="AB886" s="175"/>
      <c r="AC886" s="175"/>
      <c r="AD886" s="175"/>
      <c r="AE886" s="175"/>
      <c r="AF886" s="175"/>
      <c r="AG886" s="175"/>
      <c r="AH886" s="175"/>
    </row>
    <row r="887" spans="1:34" x14ac:dyDescent="0.3">
      <c r="A887" s="171" t="s">
        <v>822</v>
      </c>
      <c r="B887" s="171" t="s">
        <v>839</v>
      </c>
      <c r="C887" s="171">
        <v>141919</v>
      </c>
      <c r="D887" s="174">
        <v>44302</v>
      </c>
      <c r="E887" s="175">
        <v>12.31</v>
      </c>
      <c r="F887" s="175">
        <v>8.1299999999999997E-2</v>
      </c>
      <c r="G887" s="175">
        <v>0.65410000000000001</v>
      </c>
      <c r="H887" s="175">
        <v>-1.8341000000000001</v>
      </c>
      <c r="I887" s="175">
        <v>-1.8341000000000001</v>
      </c>
      <c r="J887" s="175">
        <v>-2.1463000000000001</v>
      </c>
      <c r="K887" s="175">
        <v>-8.1199999999999994E-2</v>
      </c>
      <c r="L887" s="175">
        <v>20.8047</v>
      </c>
      <c r="M887" s="175">
        <v>30.818300000000001</v>
      </c>
      <c r="N887" s="175">
        <v>52.351500000000001</v>
      </c>
      <c r="O887" s="175">
        <v>7.2736999999999998</v>
      </c>
      <c r="P887" s="175"/>
      <c r="Q887" s="175">
        <v>6.2771999999999997</v>
      </c>
      <c r="R887" s="175">
        <v>10.004799999999999</v>
      </c>
      <c r="S887" s="171"/>
      <c r="T887" s="174"/>
      <c r="U887" s="175"/>
      <c r="V887" s="175"/>
      <c r="W887" s="175"/>
      <c r="X887" s="175"/>
      <c r="Y887" s="175"/>
      <c r="Z887" s="175"/>
      <c r="AA887" s="175"/>
      <c r="AB887" s="175"/>
      <c r="AC887" s="175"/>
      <c r="AD887" s="175"/>
      <c r="AE887" s="175"/>
      <c r="AF887" s="175"/>
      <c r="AG887" s="175"/>
      <c r="AH887" s="175"/>
    </row>
    <row r="888" spans="1:34" x14ac:dyDescent="0.3">
      <c r="A888" s="171" t="s">
        <v>822</v>
      </c>
      <c r="B888" s="171" t="s">
        <v>840</v>
      </c>
      <c r="C888" s="171">
        <v>118421</v>
      </c>
      <c r="D888" s="174">
        <v>44302</v>
      </c>
      <c r="E888" s="175">
        <v>49.96</v>
      </c>
      <c r="F888" s="175">
        <v>-0.04</v>
      </c>
      <c r="G888" s="175">
        <v>8.0100000000000005E-2</v>
      </c>
      <c r="H888" s="175">
        <v>-2.4409000000000001</v>
      </c>
      <c r="I888" s="175">
        <v>-3.4028999999999998</v>
      </c>
      <c r="J888" s="175">
        <v>-4.7473999999999998</v>
      </c>
      <c r="K888" s="175">
        <v>-3.2907000000000002</v>
      </c>
      <c r="L888" s="175">
        <v>13.082800000000001</v>
      </c>
      <c r="M888" s="175">
        <v>27.189399999999999</v>
      </c>
      <c r="N888" s="175">
        <v>53.110599999999998</v>
      </c>
      <c r="O888" s="175">
        <v>5.3650000000000002</v>
      </c>
      <c r="P888" s="175">
        <v>14.2631</v>
      </c>
      <c r="Q888" s="175">
        <v>11.6844</v>
      </c>
      <c r="R888" s="175">
        <v>11.5747</v>
      </c>
      <c r="S888" s="171"/>
      <c r="T888" s="174"/>
      <c r="U888" s="175"/>
      <c r="V888" s="175"/>
      <c r="W888" s="175"/>
      <c r="X888" s="175"/>
      <c r="Y888" s="175"/>
      <c r="Z888" s="175"/>
      <c r="AA888" s="175"/>
      <c r="AB888" s="175"/>
      <c r="AC888" s="175"/>
      <c r="AD888" s="175"/>
      <c r="AE888" s="175"/>
      <c r="AF888" s="175"/>
      <c r="AG888" s="175"/>
      <c r="AH888" s="175"/>
    </row>
    <row r="889" spans="1:34" x14ac:dyDescent="0.3">
      <c r="A889" s="171" t="s">
        <v>822</v>
      </c>
      <c r="B889" s="171" t="s">
        <v>841</v>
      </c>
      <c r="C889" s="171">
        <v>108592</v>
      </c>
      <c r="D889" s="174">
        <v>44302</v>
      </c>
      <c r="E889" s="175">
        <v>44.87</v>
      </c>
      <c r="F889" s="175">
        <v>-2.23E-2</v>
      </c>
      <c r="G889" s="175">
        <v>8.9200000000000002E-2</v>
      </c>
      <c r="H889" s="175">
        <v>-2.4565000000000001</v>
      </c>
      <c r="I889" s="175">
        <v>-3.4430999999999998</v>
      </c>
      <c r="J889" s="175">
        <v>-4.8558000000000003</v>
      </c>
      <c r="K889" s="175">
        <v>-3.609</v>
      </c>
      <c r="L889" s="175">
        <v>12.343500000000001</v>
      </c>
      <c r="M889" s="175">
        <v>25.8979</v>
      </c>
      <c r="N889" s="175">
        <v>51.026600000000002</v>
      </c>
      <c r="O889" s="175">
        <v>3.9365000000000001</v>
      </c>
      <c r="P889" s="175">
        <v>12.5581</v>
      </c>
      <c r="Q889" s="175">
        <v>10.4556</v>
      </c>
      <c r="R889" s="175">
        <v>10.0786</v>
      </c>
      <c r="S889" s="171"/>
      <c r="T889" s="174"/>
      <c r="U889" s="175"/>
      <c r="V889" s="175"/>
      <c r="W889" s="175"/>
      <c r="X889" s="175"/>
      <c r="Y889" s="175"/>
      <c r="Z889" s="175"/>
      <c r="AA889" s="175"/>
      <c r="AB889" s="175"/>
      <c r="AC889" s="175"/>
      <c r="AD889" s="175"/>
      <c r="AE889" s="175"/>
      <c r="AF889" s="175"/>
      <c r="AG889" s="175"/>
      <c r="AH889" s="175"/>
    </row>
    <row r="890" spans="1:34" x14ac:dyDescent="0.3">
      <c r="A890" s="171" t="s">
        <v>822</v>
      </c>
      <c r="B890" s="171" t="s">
        <v>842</v>
      </c>
      <c r="C890" s="171">
        <v>131580</v>
      </c>
      <c r="D890" s="174">
        <v>44302</v>
      </c>
      <c r="E890" s="175">
        <v>25.533999999999999</v>
      </c>
      <c r="F890" s="175">
        <v>0.3241</v>
      </c>
      <c r="G890" s="175">
        <v>0.56159999999999999</v>
      </c>
      <c r="H890" s="175">
        <v>-1.8821000000000001</v>
      </c>
      <c r="I890" s="175">
        <v>-2.7673000000000001</v>
      </c>
      <c r="J890" s="175">
        <v>-3.4083999999999999</v>
      </c>
      <c r="K890" s="175">
        <v>0.58379999999999999</v>
      </c>
      <c r="L890" s="175">
        <v>26.3109</v>
      </c>
      <c r="M890" s="175">
        <v>40.790999999999997</v>
      </c>
      <c r="N890" s="175">
        <v>62.789400000000001</v>
      </c>
      <c r="O890" s="175">
        <v>18.487300000000001</v>
      </c>
      <c r="P890" s="175">
        <v>19.164899999999999</v>
      </c>
      <c r="Q890" s="175">
        <v>15.602</v>
      </c>
      <c r="R890" s="175">
        <v>22.816400000000002</v>
      </c>
      <c r="S890" s="171"/>
      <c r="T890" s="174"/>
      <c r="U890" s="175"/>
      <c r="V890" s="175"/>
      <c r="W890" s="175"/>
      <c r="X890" s="175"/>
      <c r="Y890" s="175"/>
      <c r="Z890" s="175"/>
      <c r="AA890" s="175"/>
      <c r="AB890" s="175"/>
      <c r="AC890" s="175"/>
      <c r="AD890" s="175"/>
      <c r="AE890" s="175"/>
      <c r="AF890" s="175"/>
      <c r="AG890" s="175"/>
      <c r="AH890" s="175"/>
    </row>
    <row r="891" spans="1:34" x14ac:dyDescent="0.3">
      <c r="A891" s="171" t="s">
        <v>822</v>
      </c>
      <c r="B891" s="171" t="s">
        <v>843</v>
      </c>
      <c r="C891" s="171">
        <v>131578</v>
      </c>
      <c r="D891" s="174">
        <v>44302</v>
      </c>
      <c r="E891" s="175">
        <v>23.526299999999999</v>
      </c>
      <c r="F891" s="175">
        <v>0.32069999999999999</v>
      </c>
      <c r="G891" s="175">
        <v>0.55179999999999996</v>
      </c>
      <c r="H891" s="175">
        <v>-1.9043000000000001</v>
      </c>
      <c r="I891" s="175">
        <v>-2.8148</v>
      </c>
      <c r="J891" s="175">
        <v>-3.4912999999999998</v>
      </c>
      <c r="K891" s="175">
        <v>0.36430000000000001</v>
      </c>
      <c r="L891" s="175">
        <v>25.637799999999999</v>
      </c>
      <c r="M891" s="175">
        <v>39.573099999999997</v>
      </c>
      <c r="N891" s="175">
        <v>60.8262</v>
      </c>
      <c r="O891" s="175">
        <v>16.834599999999998</v>
      </c>
      <c r="P891" s="175">
        <v>17.659400000000002</v>
      </c>
      <c r="Q891" s="175">
        <v>14.1471</v>
      </c>
      <c r="R891" s="175">
        <v>21.178699999999999</v>
      </c>
      <c r="S891" s="171"/>
      <c r="T891" s="174"/>
      <c r="U891" s="175"/>
      <c r="V891" s="175"/>
      <c r="W891" s="175"/>
      <c r="X891" s="175"/>
      <c r="Y891" s="175"/>
      <c r="Z891" s="175"/>
      <c r="AA891" s="175"/>
      <c r="AB891" s="175"/>
      <c r="AC891" s="175"/>
      <c r="AD891" s="175"/>
      <c r="AE891" s="175"/>
      <c r="AF891" s="175"/>
      <c r="AG891" s="175"/>
      <c r="AH891" s="175"/>
    </row>
    <row r="892" spans="1:34" x14ac:dyDescent="0.3">
      <c r="A892" s="171" t="s">
        <v>822</v>
      </c>
      <c r="B892" s="171" t="s">
        <v>1906</v>
      </c>
      <c r="C892" s="171">
        <v>148481</v>
      </c>
      <c r="D892" s="174">
        <v>44302</v>
      </c>
      <c r="E892" s="175">
        <v>12.36</v>
      </c>
      <c r="F892" s="175">
        <v>0.81569999999999998</v>
      </c>
      <c r="G892" s="175">
        <v>1.0629999999999999</v>
      </c>
      <c r="H892" s="175">
        <v>-2.3696999999999999</v>
      </c>
      <c r="I892" s="175">
        <v>-2.0602</v>
      </c>
      <c r="J892" s="175">
        <v>-2.8302</v>
      </c>
      <c r="K892" s="175">
        <v>0.73350000000000004</v>
      </c>
      <c r="L892" s="175">
        <v>22.619</v>
      </c>
      <c r="M892" s="175"/>
      <c r="N892" s="175"/>
      <c r="O892" s="175"/>
      <c r="P892" s="175"/>
      <c r="Q892" s="175">
        <v>23.6</v>
      </c>
      <c r="R892" s="175"/>
      <c r="S892" s="171"/>
      <c r="T892" s="174"/>
      <c r="U892" s="175"/>
      <c r="V892" s="175"/>
      <c r="W892" s="175"/>
      <c r="X892" s="175"/>
      <c r="Y892" s="175"/>
      <c r="Z892" s="175"/>
      <c r="AA892" s="175"/>
      <c r="AB892" s="175"/>
      <c r="AC892" s="175"/>
      <c r="AD892" s="175"/>
      <c r="AE892" s="175"/>
      <c r="AF892" s="175"/>
      <c r="AG892" s="175"/>
      <c r="AH892" s="175"/>
    </row>
    <row r="893" spans="1:34" x14ac:dyDescent="0.3">
      <c r="A893" s="171" t="s">
        <v>822</v>
      </c>
      <c r="B893" s="171" t="s">
        <v>1907</v>
      </c>
      <c r="C893" s="171">
        <v>148483</v>
      </c>
      <c r="D893" s="174">
        <v>44302</v>
      </c>
      <c r="E893" s="175">
        <v>12.24</v>
      </c>
      <c r="F893" s="175">
        <v>0.82369999999999999</v>
      </c>
      <c r="G893" s="175">
        <v>1.0734999999999999</v>
      </c>
      <c r="H893" s="175">
        <v>-2.3923000000000001</v>
      </c>
      <c r="I893" s="175">
        <v>-2.08</v>
      </c>
      <c r="J893" s="175">
        <v>-3.0110999999999999</v>
      </c>
      <c r="K893" s="175">
        <v>0.32790000000000002</v>
      </c>
      <c r="L893" s="175">
        <v>21.549199999999999</v>
      </c>
      <c r="M893" s="175"/>
      <c r="N893" s="175"/>
      <c r="O893" s="175"/>
      <c r="P893" s="175"/>
      <c r="Q893" s="175">
        <v>22.4</v>
      </c>
      <c r="R893" s="175"/>
      <c r="S893" s="171"/>
      <c r="T893" s="174"/>
      <c r="U893" s="175"/>
      <c r="V893" s="175"/>
      <c r="W893" s="175"/>
      <c r="X893" s="175"/>
      <c r="Y893" s="175"/>
      <c r="Z893" s="175"/>
      <c r="AA893" s="175"/>
      <c r="AB893" s="175"/>
      <c r="AC893" s="175"/>
      <c r="AD893" s="175"/>
      <c r="AE893" s="175"/>
      <c r="AF893" s="175"/>
      <c r="AG893" s="175"/>
      <c r="AH893" s="175"/>
    </row>
    <row r="894" spans="1:34" x14ac:dyDescent="0.3">
      <c r="A894" s="171" t="s">
        <v>822</v>
      </c>
      <c r="B894" s="171" t="s">
        <v>844</v>
      </c>
      <c r="C894" s="171">
        <v>107410</v>
      </c>
      <c r="D894" s="174">
        <v>44302</v>
      </c>
      <c r="E894" s="175">
        <v>9.9525000000000006</v>
      </c>
      <c r="F894" s="175">
        <v>0.37719999999999998</v>
      </c>
      <c r="G894" s="175">
        <v>0.51100000000000001</v>
      </c>
      <c r="H894" s="175">
        <v>-1.7104999999999999</v>
      </c>
      <c r="I894" s="175">
        <v>-1.853</v>
      </c>
      <c r="J894" s="175">
        <v>-1.8781000000000001</v>
      </c>
      <c r="K894" s="175">
        <v>-2.3862999999999999</v>
      </c>
      <c r="L894" s="175">
        <v>26.054400000000001</v>
      </c>
      <c r="M894" s="175">
        <v>30.075900000000001</v>
      </c>
      <c r="N894" s="175">
        <v>42.408499999999997</v>
      </c>
      <c r="O894" s="175">
        <v>4.4641000000000002</v>
      </c>
      <c r="P894" s="175">
        <v>12.9899</v>
      </c>
      <c r="Q894" s="175">
        <v>-3.6299999999999999E-2</v>
      </c>
      <c r="R894" s="175">
        <v>2.7303999999999999</v>
      </c>
      <c r="S894" s="171"/>
      <c r="T894" s="174"/>
      <c r="U894" s="175"/>
      <c r="V894" s="175"/>
      <c r="W894" s="175"/>
      <c r="X894" s="175"/>
      <c r="Y894" s="175"/>
      <c r="Z894" s="175"/>
      <c r="AA894" s="175"/>
      <c r="AB894" s="175"/>
      <c r="AC894" s="175"/>
      <c r="AD894" s="175"/>
      <c r="AE894" s="175"/>
      <c r="AF894" s="175"/>
      <c r="AG894" s="175"/>
      <c r="AH894" s="175"/>
    </row>
    <row r="895" spans="1:34" x14ac:dyDescent="0.3">
      <c r="A895" s="171" t="s">
        <v>822</v>
      </c>
      <c r="B895" s="171" t="s">
        <v>845</v>
      </c>
      <c r="C895" s="171">
        <v>120488</v>
      </c>
      <c r="D895" s="174">
        <v>44302</v>
      </c>
      <c r="E895" s="175">
        <v>11.0665</v>
      </c>
      <c r="F895" s="175">
        <v>0.38100000000000001</v>
      </c>
      <c r="G895" s="175">
        <v>0.52049999999999996</v>
      </c>
      <c r="H895" s="175">
        <v>-1.6888000000000001</v>
      </c>
      <c r="I895" s="175">
        <v>-1.8083</v>
      </c>
      <c r="J895" s="175">
        <v>-1.7865</v>
      </c>
      <c r="K895" s="175">
        <v>-2.1175000000000002</v>
      </c>
      <c r="L895" s="175">
        <v>26.749500000000001</v>
      </c>
      <c r="M895" s="175">
        <v>31.208300000000001</v>
      </c>
      <c r="N895" s="175">
        <v>44.171999999999997</v>
      </c>
      <c r="O895" s="175">
        <v>6.0336999999999996</v>
      </c>
      <c r="P895" s="175">
        <v>14.574</v>
      </c>
      <c r="Q895" s="175">
        <v>13.451599999999999</v>
      </c>
      <c r="R895" s="175">
        <v>4.3228</v>
      </c>
      <c r="S895" s="171"/>
      <c r="T895" s="174"/>
      <c r="U895" s="175"/>
      <c r="V895" s="175"/>
      <c r="W895" s="175"/>
      <c r="X895" s="175"/>
      <c r="Y895" s="175"/>
      <c r="Z895" s="175"/>
      <c r="AA895" s="175"/>
      <c r="AB895" s="175"/>
      <c r="AC895" s="175"/>
      <c r="AD895" s="175"/>
      <c r="AE895" s="175"/>
      <c r="AF895" s="175"/>
      <c r="AG895" s="175"/>
      <c r="AH895" s="175"/>
    </row>
    <row r="896" spans="1:34" x14ac:dyDescent="0.3">
      <c r="A896" s="171" t="s">
        <v>822</v>
      </c>
      <c r="B896" s="171" t="s">
        <v>846</v>
      </c>
      <c r="C896" s="171">
        <v>147473</v>
      </c>
      <c r="D896" s="174">
        <v>44302</v>
      </c>
      <c r="E896" s="175">
        <v>13.804</v>
      </c>
      <c r="F896" s="175">
        <v>0.4073</v>
      </c>
      <c r="G896" s="175">
        <v>0.50239999999999996</v>
      </c>
      <c r="H896" s="175">
        <v>-2.3071000000000002</v>
      </c>
      <c r="I896" s="175">
        <v>-2.2517999999999998</v>
      </c>
      <c r="J896" s="175">
        <v>-2.0507</v>
      </c>
      <c r="K896" s="175">
        <v>4.3939000000000004</v>
      </c>
      <c r="L896" s="175">
        <v>26.421800000000001</v>
      </c>
      <c r="M896" s="175">
        <v>37.819499999999998</v>
      </c>
      <c r="N896" s="175">
        <v>61.148699999999998</v>
      </c>
      <c r="O896" s="175"/>
      <c r="P896" s="175"/>
      <c r="Q896" s="175">
        <v>20.184000000000001</v>
      </c>
      <c r="R896" s="175"/>
      <c r="S896" s="171"/>
      <c r="T896" s="174"/>
      <c r="U896" s="175"/>
      <c r="V896" s="175"/>
      <c r="W896" s="175"/>
      <c r="X896" s="175"/>
      <c r="Y896" s="175"/>
      <c r="Z896" s="175"/>
      <c r="AA896" s="175"/>
      <c r="AB896" s="175"/>
      <c r="AC896" s="175"/>
      <c r="AD896" s="175"/>
      <c r="AE896" s="175"/>
      <c r="AF896" s="175"/>
      <c r="AG896" s="175"/>
      <c r="AH896" s="175"/>
    </row>
    <row r="897" spans="1:34" x14ac:dyDescent="0.3">
      <c r="A897" s="171" t="s">
        <v>822</v>
      </c>
      <c r="B897" s="171" t="s">
        <v>847</v>
      </c>
      <c r="C897" s="171">
        <v>147477</v>
      </c>
      <c r="D897" s="174">
        <v>44302</v>
      </c>
      <c r="E897" s="175">
        <v>13.384</v>
      </c>
      <c r="F897" s="175">
        <v>0.40510000000000002</v>
      </c>
      <c r="G897" s="175">
        <v>0.48799999999999999</v>
      </c>
      <c r="H897" s="175">
        <v>-2.3351000000000002</v>
      </c>
      <c r="I897" s="175">
        <v>-2.3208000000000002</v>
      </c>
      <c r="J897" s="175">
        <v>-2.1922999999999999</v>
      </c>
      <c r="K897" s="175">
        <v>3.9373</v>
      </c>
      <c r="L897" s="175">
        <v>25.3184</v>
      </c>
      <c r="M897" s="175">
        <v>36.016300000000001</v>
      </c>
      <c r="N897" s="175">
        <v>58.353099999999998</v>
      </c>
      <c r="O897" s="175"/>
      <c r="P897" s="175"/>
      <c r="Q897" s="175">
        <v>18.084700000000002</v>
      </c>
      <c r="R897" s="175"/>
      <c r="S897" s="171"/>
      <c r="T897" s="174"/>
      <c r="U897" s="175"/>
      <c r="V897" s="175"/>
      <c r="W897" s="175"/>
      <c r="X897" s="175"/>
      <c r="Y897" s="175"/>
      <c r="Z897" s="175"/>
      <c r="AA897" s="175"/>
      <c r="AB897" s="175"/>
      <c r="AC897" s="175"/>
      <c r="AD897" s="175"/>
      <c r="AE897" s="175"/>
      <c r="AF897" s="175"/>
      <c r="AG897" s="175"/>
      <c r="AH897" s="175"/>
    </row>
    <row r="898" spans="1:34" x14ac:dyDescent="0.3">
      <c r="A898" s="171" t="s">
        <v>822</v>
      </c>
      <c r="B898" s="171" t="s">
        <v>848</v>
      </c>
      <c r="C898" s="171">
        <v>145376</v>
      </c>
      <c r="D898" s="174">
        <v>44302</v>
      </c>
      <c r="E898" s="175">
        <v>14.332000000000001</v>
      </c>
      <c r="F898" s="175">
        <v>0.3009</v>
      </c>
      <c r="G898" s="175">
        <v>0.1188</v>
      </c>
      <c r="H898" s="175">
        <v>-2.3172999999999999</v>
      </c>
      <c r="I898" s="175">
        <v>-0.91949999999999998</v>
      </c>
      <c r="J898" s="175">
        <v>-0.88519999999999999</v>
      </c>
      <c r="K898" s="175">
        <v>4.1721000000000004</v>
      </c>
      <c r="L898" s="175">
        <v>19.692699999999999</v>
      </c>
      <c r="M898" s="175">
        <v>32.863599999999998</v>
      </c>
      <c r="N898" s="175">
        <v>51.741700000000002</v>
      </c>
      <c r="O898" s="175"/>
      <c r="P898" s="175"/>
      <c r="Q898" s="175">
        <v>15.847899999999999</v>
      </c>
      <c r="R898" s="175">
        <v>14.809100000000001</v>
      </c>
      <c r="S898" s="171"/>
      <c r="T898" s="174"/>
      <c r="U898" s="175"/>
      <c r="V898" s="175"/>
      <c r="W898" s="175"/>
      <c r="X898" s="175"/>
      <c r="Y898" s="175"/>
      <c r="Z898" s="175"/>
      <c r="AA898" s="175"/>
      <c r="AB898" s="175"/>
      <c r="AC898" s="175"/>
      <c r="AD898" s="175"/>
      <c r="AE898" s="175"/>
      <c r="AF898" s="175"/>
      <c r="AG898" s="175"/>
      <c r="AH898" s="175"/>
    </row>
    <row r="899" spans="1:34" x14ac:dyDescent="0.3">
      <c r="A899" s="171" t="s">
        <v>822</v>
      </c>
      <c r="B899" s="171" t="s">
        <v>849</v>
      </c>
      <c r="C899" s="171">
        <v>145378</v>
      </c>
      <c r="D899" s="174">
        <v>44302</v>
      </c>
      <c r="E899" s="175">
        <v>13.945</v>
      </c>
      <c r="F899" s="175">
        <v>0.2949</v>
      </c>
      <c r="G899" s="175">
        <v>0.1077</v>
      </c>
      <c r="H899" s="175">
        <v>-2.3391000000000002</v>
      </c>
      <c r="I899" s="175">
        <v>-0.97289999999999999</v>
      </c>
      <c r="J899" s="175">
        <v>-0.9869</v>
      </c>
      <c r="K899" s="175">
        <v>3.8656000000000001</v>
      </c>
      <c r="L899" s="175">
        <v>18.994800000000001</v>
      </c>
      <c r="M899" s="175">
        <v>31.7181</v>
      </c>
      <c r="N899" s="175">
        <v>50.010800000000003</v>
      </c>
      <c r="O899" s="175"/>
      <c r="P899" s="175"/>
      <c r="Q899" s="175">
        <v>14.5589</v>
      </c>
      <c r="R899" s="175">
        <v>13.5169</v>
      </c>
      <c r="S899" s="171"/>
      <c r="T899" s="174"/>
      <c r="U899" s="175"/>
      <c r="V899" s="175"/>
      <c r="W899" s="175"/>
      <c r="X899" s="175"/>
      <c r="Y899" s="175"/>
      <c r="Z899" s="175"/>
      <c r="AA899" s="175"/>
      <c r="AB899" s="175"/>
      <c r="AC899" s="175"/>
      <c r="AD899" s="175"/>
      <c r="AE899" s="175"/>
      <c r="AF899" s="175"/>
      <c r="AG899" s="175"/>
      <c r="AH899" s="175"/>
    </row>
    <row r="900" spans="1:34" x14ac:dyDescent="0.3">
      <c r="A900" s="171" t="s">
        <v>822</v>
      </c>
      <c r="B900" s="171" t="s">
        <v>1908</v>
      </c>
      <c r="C900" s="171">
        <v>148567</v>
      </c>
      <c r="D900" s="174">
        <v>44302</v>
      </c>
      <c r="E900" s="175">
        <v>12.225199999999999</v>
      </c>
      <c r="F900" s="175">
        <v>0.42549999999999999</v>
      </c>
      <c r="G900" s="175">
        <v>0.7923</v>
      </c>
      <c r="H900" s="175">
        <v>-1.4836</v>
      </c>
      <c r="I900" s="175">
        <v>-0.4803</v>
      </c>
      <c r="J900" s="175">
        <v>-0.40329999999999999</v>
      </c>
      <c r="K900" s="175">
        <v>7.8773</v>
      </c>
      <c r="L900" s="175"/>
      <c r="M900" s="175"/>
      <c r="N900" s="175"/>
      <c r="O900" s="175"/>
      <c r="P900" s="175"/>
      <c r="Q900" s="175">
        <v>22.251999999999999</v>
      </c>
      <c r="R900" s="175"/>
      <c r="S900" s="171"/>
      <c r="T900" s="174"/>
      <c r="U900" s="175"/>
      <c r="V900" s="175"/>
      <c r="W900" s="175"/>
      <c r="X900" s="175"/>
      <c r="Y900" s="175"/>
      <c r="Z900" s="175"/>
      <c r="AA900" s="175"/>
      <c r="AB900" s="175"/>
      <c r="AC900" s="175"/>
      <c r="AD900" s="175"/>
      <c r="AE900" s="175"/>
      <c r="AF900" s="175"/>
      <c r="AG900" s="175"/>
      <c r="AH900" s="175"/>
    </row>
    <row r="901" spans="1:34" x14ac:dyDescent="0.3">
      <c r="A901" s="171" t="s">
        <v>822</v>
      </c>
      <c r="B901" s="171" t="s">
        <v>1909</v>
      </c>
      <c r="C901" s="171">
        <v>148571</v>
      </c>
      <c r="D901" s="174">
        <v>44302</v>
      </c>
      <c r="E901" s="175">
        <v>12.116099999999999</v>
      </c>
      <c r="F901" s="175">
        <v>0.4194</v>
      </c>
      <c r="G901" s="175">
        <v>0.7752</v>
      </c>
      <c r="H901" s="175">
        <v>-1.5230999999999999</v>
      </c>
      <c r="I901" s="175">
        <v>-0.56710000000000005</v>
      </c>
      <c r="J901" s="175">
        <v>-0.58420000000000005</v>
      </c>
      <c r="K901" s="175">
        <v>7.2819000000000003</v>
      </c>
      <c r="L901" s="175"/>
      <c r="M901" s="175"/>
      <c r="N901" s="175"/>
      <c r="O901" s="175"/>
      <c r="P901" s="175"/>
      <c r="Q901" s="175">
        <v>21.161000000000001</v>
      </c>
      <c r="R901" s="175"/>
      <c r="S901" s="171"/>
      <c r="T901" s="174"/>
      <c r="U901" s="175"/>
      <c r="V901" s="175"/>
      <c r="W901" s="175"/>
      <c r="X901" s="175"/>
      <c r="Y901" s="175"/>
      <c r="Z901" s="175"/>
      <c r="AA901" s="175"/>
      <c r="AB901" s="175"/>
      <c r="AC901" s="175"/>
      <c r="AD901" s="175"/>
      <c r="AE901" s="175"/>
      <c r="AF901" s="175"/>
      <c r="AG901" s="175"/>
      <c r="AH901" s="175"/>
    </row>
    <row r="902" spans="1:34" x14ac:dyDescent="0.3">
      <c r="A902" s="171" t="s">
        <v>822</v>
      </c>
      <c r="B902" s="171" t="s">
        <v>850</v>
      </c>
      <c r="C902" s="171">
        <v>147206</v>
      </c>
      <c r="D902" s="174">
        <v>44302</v>
      </c>
      <c r="E902" s="175">
        <v>16.065000000000001</v>
      </c>
      <c r="F902" s="175">
        <v>0.31219999999999998</v>
      </c>
      <c r="G902" s="175">
        <v>0.38119999999999998</v>
      </c>
      <c r="H902" s="175">
        <v>-1.8512</v>
      </c>
      <c r="I902" s="175">
        <v>-1.9231</v>
      </c>
      <c r="J902" s="175">
        <v>-2.6777000000000002</v>
      </c>
      <c r="K902" s="175">
        <v>4.1829000000000001</v>
      </c>
      <c r="L902" s="175">
        <v>28.089600000000001</v>
      </c>
      <c r="M902" s="175">
        <v>43.3735</v>
      </c>
      <c r="N902" s="175">
        <v>76.577299999999994</v>
      </c>
      <c r="O902" s="175"/>
      <c r="P902" s="175"/>
      <c r="Q902" s="175">
        <v>27.9069</v>
      </c>
      <c r="R902" s="175"/>
      <c r="S902" s="171"/>
      <c r="T902" s="174"/>
      <c r="U902" s="175"/>
      <c r="V902" s="175"/>
      <c r="W902" s="175"/>
      <c r="X902" s="175"/>
      <c r="Y902" s="175"/>
      <c r="Z902" s="175"/>
      <c r="AA902" s="175"/>
      <c r="AB902" s="175"/>
      <c r="AC902" s="175"/>
      <c r="AD902" s="175"/>
      <c r="AE902" s="175"/>
      <c r="AF902" s="175"/>
      <c r="AG902" s="175"/>
      <c r="AH902" s="175"/>
    </row>
    <row r="903" spans="1:34" x14ac:dyDescent="0.3">
      <c r="A903" s="171" t="s">
        <v>822</v>
      </c>
      <c r="B903" s="171" t="s">
        <v>851</v>
      </c>
      <c r="C903" s="171">
        <v>147203</v>
      </c>
      <c r="D903" s="174">
        <v>44302</v>
      </c>
      <c r="E903" s="175">
        <v>15.567</v>
      </c>
      <c r="F903" s="175">
        <v>0.31580000000000003</v>
      </c>
      <c r="G903" s="175">
        <v>0.374</v>
      </c>
      <c r="H903" s="175">
        <v>-1.8722000000000001</v>
      </c>
      <c r="I903" s="175">
        <v>-1.9834000000000001</v>
      </c>
      <c r="J903" s="175">
        <v>-2.7974000000000001</v>
      </c>
      <c r="K903" s="175">
        <v>3.7869000000000002</v>
      </c>
      <c r="L903" s="175">
        <v>27.108699999999999</v>
      </c>
      <c r="M903" s="175">
        <v>41.724299999999999</v>
      </c>
      <c r="N903" s="175">
        <v>73.816400000000002</v>
      </c>
      <c r="O903" s="175"/>
      <c r="P903" s="175"/>
      <c r="Q903" s="175">
        <v>25.832699999999999</v>
      </c>
      <c r="R903" s="175"/>
      <c r="S903" s="171"/>
      <c r="T903" s="174"/>
      <c r="U903" s="175"/>
      <c r="V903" s="175"/>
      <c r="W903" s="175"/>
      <c r="X903" s="175"/>
      <c r="Y903" s="175"/>
      <c r="Z903" s="175"/>
      <c r="AA903" s="175"/>
      <c r="AB903" s="175"/>
      <c r="AC903" s="175"/>
      <c r="AD903" s="175"/>
      <c r="AE903" s="175"/>
      <c r="AF903" s="175"/>
      <c r="AG903" s="175"/>
      <c r="AH903" s="175"/>
    </row>
    <row r="904" spans="1:34" x14ac:dyDescent="0.3">
      <c r="A904" s="171" t="s">
        <v>822</v>
      </c>
      <c r="B904" s="171" t="s">
        <v>852</v>
      </c>
      <c r="C904" s="171">
        <v>122389</v>
      </c>
      <c r="D904" s="174">
        <v>44302</v>
      </c>
      <c r="E904" s="175">
        <v>32.904600000000002</v>
      </c>
      <c r="F904" s="175">
        <v>0.57830000000000004</v>
      </c>
      <c r="G904" s="175">
        <v>1.1603000000000001</v>
      </c>
      <c r="H904" s="175">
        <v>-1.2941</v>
      </c>
      <c r="I904" s="175">
        <v>-0.76119999999999999</v>
      </c>
      <c r="J904" s="175">
        <v>-1.0065999999999999</v>
      </c>
      <c r="K904" s="175">
        <v>1.3677999999999999</v>
      </c>
      <c r="L904" s="175">
        <v>23.858000000000001</v>
      </c>
      <c r="M904" s="175">
        <v>35.698</v>
      </c>
      <c r="N904" s="175">
        <v>53.495899999999999</v>
      </c>
      <c r="O904" s="175">
        <v>12.9049</v>
      </c>
      <c r="P904" s="175">
        <v>15.9444</v>
      </c>
      <c r="Q904" s="175">
        <v>16.202500000000001</v>
      </c>
      <c r="R904" s="175">
        <v>17.803599999999999</v>
      </c>
      <c r="S904" s="171"/>
      <c r="T904" s="174"/>
      <c r="U904" s="175"/>
      <c r="V904" s="175"/>
      <c r="W904" s="175"/>
      <c r="X904" s="175"/>
      <c r="Y904" s="175"/>
      <c r="Z904" s="175"/>
      <c r="AA904" s="175"/>
      <c r="AB904" s="175"/>
      <c r="AC904" s="175"/>
      <c r="AD904" s="175"/>
      <c r="AE904" s="175"/>
      <c r="AF904" s="175"/>
      <c r="AG904" s="175"/>
      <c r="AH904" s="175"/>
    </row>
    <row r="905" spans="1:34" x14ac:dyDescent="0.3">
      <c r="A905" s="171" t="s">
        <v>822</v>
      </c>
      <c r="B905" s="171" t="s">
        <v>853</v>
      </c>
      <c r="C905" s="171">
        <v>122387</v>
      </c>
      <c r="D905" s="174">
        <v>44302</v>
      </c>
      <c r="E905" s="175">
        <v>29.5806</v>
      </c>
      <c r="F905" s="175">
        <v>0.57530000000000003</v>
      </c>
      <c r="G905" s="175">
        <v>1.151</v>
      </c>
      <c r="H905" s="175">
        <v>-1.3153999999999999</v>
      </c>
      <c r="I905" s="175">
        <v>-0.8075</v>
      </c>
      <c r="J905" s="175">
        <v>-1.1015999999999999</v>
      </c>
      <c r="K905" s="175">
        <v>1.0808</v>
      </c>
      <c r="L905" s="175">
        <v>23.151900000000001</v>
      </c>
      <c r="M905" s="175">
        <v>34.462200000000003</v>
      </c>
      <c r="N905" s="175">
        <v>51.583399999999997</v>
      </c>
      <c r="O905" s="175">
        <v>11.530200000000001</v>
      </c>
      <c r="P905" s="175">
        <v>14.4634</v>
      </c>
      <c r="Q905" s="175">
        <v>14.652699999999999</v>
      </c>
      <c r="R905" s="175">
        <v>16.386700000000001</v>
      </c>
      <c r="S905" s="171"/>
      <c r="T905" s="174"/>
      <c r="U905" s="175"/>
      <c r="V905" s="175"/>
      <c r="W905" s="175"/>
      <c r="X905" s="175"/>
      <c r="Y905" s="175"/>
      <c r="Z905" s="175"/>
      <c r="AA905" s="175"/>
      <c r="AB905" s="175"/>
      <c r="AC905" s="175"/>
      <c r="AD905" s="175"/>
      <c r="AE905" s="175"/>
      <c r="AF905" s="175"/>
      <c r="AG905" s="175"/>
      <c r="AH905" s="175"/>
    </row>
    <row r="906" spans="1:34" x14ac:dyDescent="0.3">
      <c r="A906" s="171" t="s">
        <v>822</v>
      </c>
      <c r="B906" s="171" t="s">
        <v>854</v>
      </c>
      <c r="C906" s="171">
        <v>104637</v>
      </c>
      <c r="D906" s="174">
        <v>44302</v>
      </c>
      <c r="E906" s="175">
        <v>62.6492</v>
      </c>
      <c r="F906" s="175">
        <v>0.42370000000000002</v>
      </c>
      <c r="G906" s="175">
        <v>0.30099999999999999</v>
      </c>
      <c r="H906" s="175">
        <v>-2.3506</v>
      </c>
      <c r="I906" s="175">
        <v>-2.8917000000000002</v>
      </c>
      <c r="J906" s="175">
        <v>-4.6067</v>
      </c>
      <c r="K906" s="175">
        <v>6.734</v>
      </c>
      <c r="L906" s="175">
        <v>41.098599999999998</v>
      </c>
      <c r="M906" s="175">
        <v>50.170900000000003</v>
      </c>
      <c r="N906" s="175">
        <v>78.975700000000003</v>
      </c>
      <c r="O906" s="175">
        <v>9.8155000000000001</v>
      </c>
      <c r="P906" s="175">
        <v>14.583500000000001</v>
      </c>
      <c r="Q906" s="175">
        <v>13.6762</v>
      </c>
      <c r="R906" s="175">
        <v>13.970499999999999</v>
      </c>
      <c r="S906" s="171"/>
      <c r="T906" s="174"/>
      <c r="U906" s="175"/>
      <c r="V906" s="175"/>
      <c r="W906" s="175"/>
      <c r="X906" s="175"/>
      <c r="Y906" s="175"/>
      <c r="Z906" s="175"/>
      <c r="AA906" s="175"/>
      <c r="AB906" s="175"/>
      <c r="AC906" s="175"/>
      <c r="AD906" s="175"/>
      <c r="AE906" s="175"/>
      <c r="AF906" s="175"/>
      <c r="AG906" s="175"/>
      <c r="AH906" s="175"/>
    </row>
    <row r="907" spans="1:34" x14ac:dyDescent="0.3">
      <c r="A907" s="171" t="s">
        <v>822</v>
      </c>
      <c r="B907" s="171" t="s">
        <v>855</v>
      </c>
      <c r="C907" s="171">
        <v>118692</v>
      </c>
      <c r="D907" s="174">
        <v>44302</v>
      </c>
      <c r="E907" s="175">
        <v>66.929299999999998</v>
      </c>
      <c r="F907" s="175">
        <v>0.42520000000000002</v>
      </c>
      <c r="G907" s="175">
        <v>0.30599999999999999</v>
      </c>
      <c r="H907" s="175">
        <v>-2.3391999999999999</v>
      </c>
      <c r="I907" s="175">
        <v>-2.8666999999999998</v>
      </c>
      <c r="J907" s="175">
        <v>-4.5532000000000004</v>
      </c>
      <c r="K907" s="175">
        <v>6.9085000000000001</v>
      </c>
      <c r="L907" s="175">
        <v>41.5807</v>
      </c>
      <c r="M907" s="175">
        <v>50.929000000000002</v>
      </c>
      <c r="N907" s="175">
        <v>80.153300000000002</v>
      </c>
      <c r="O907" s="175">
        <v>10.593400000000001</v>
      </c>
      <c r="P907" s="175">
        <v>15.5426</v>
      </c>
      <c r="Q907" s="175">
        <v>17.729800000000001</v>
      </c>
      <c r="R907" s="175">
        <v>14.720800000000001</v>
      </c>
      <c r="S907" s="171"/>
      <c r="T907" s="174"/>
      <c r="U907" s="175"/>
      <c r="V907" s="175"/>
      <c r="W907" s="175"/>
      <c r="X907" s="175"/>
      <c r="Y907" s="175"/>
      <c r="Z907" s="175"/>
      <c r="AA907" s="175"/>
      <c r="AB907" s="175"/>
      <c r="AC907" s="175"/>
      <c r="AD907" s="175"/>
      <c r="AE907" s="175"/>
      <c r="AF907" s="175"/>
      <c r="AG907" s="175"/>
      <c r="AH907" s="175"/>
    </row>
    <row r="908" spans="1:34" x14ac:dyDescent="0.3">
      <c r="A908" s="171" t="s">
        <v>822</v>
      </c>
      <c r="B908" s="171" t="s">
        <v>856</v>
      </c>
      <c r="C908" s="171">
        <v>103335</v>
      </c>
      <c r="D908" s="174">
        <v>44302</v>
      </c>
      <c r="E908" s="175">
        <v>89.29</v>
      </c>
      <c r="F908" s="175">
        <v>0.91549999999999998</v>
      </c>
      <c r="G908" s="175">
        <v>1.4774</v>
      </c>
      <c r="H908" s="175">
        <v>-0.99790000000000001</v>
      </c>
      <c r="I908" s="175">
        <v>-0.96499999999999997</v>
      </c>
      <c r="J908" s="175">
        <v>-1.337</v>
      </c>
      <c r="K908" s="175">
        <v>4.9729999999999999</v>
      </c>
      <c r="L908" s="175">
        <v>30.3504</v>
      </c>
      <c r="M908" s="175">
        <v>38.0062</v>
      </c>
      <c r="N908" s="175">
        <v>57.839799999999997</v>
      </c>
      <c r="O908" s="175">
        <v>13.6907</v>
      </c>
      <c r="P908" s="175">
        <v>15.1638</v>
      </c>
      <c r="Q908" s="175">
        <v>15.2357</v>
      </c>
      <c r="R908" s="175">
        <v>17.459199999999999</v>
      </c>
      <c r="S908" s="171"/>
      <c r="T908" s="174"/>
      <c r="U908" s="175"/>
      <c r="V908" s="175"/>
      <c r="W908" s="175"/>
      <c r="X908" s="175"/>
      <c r="Y908" s="175"/>
      <c r="Z908" s="175"/>
      <c r="AA908" s="175"/>
      <c r="AB908" s="175"/>
      <c r="AC908" s="175"/>
      <c r="AD908" s="175"/>
      <c r="AE908" s="175"/>
      <c r="AF908" s="175"/>
      <c r="AG908" s="175"/>
      <c r="AH908" s="175"/>
    </row>
    <row r="909" spans="1:34" x14ac:dyDescent="0.3">
      <c r="A909" s="171" t="s">
        <v>822</v>
      </c>
      <c r="B909" s="171" t="s">
        <v>857</v>
      </c>
      <c r="C909" s="171">
        <v>119464</v>
      </c>
      <c r="D909" s="174">
        <v>44302</v>
      </c>
      <c r="E909" s="175">
        <v>94.66</v>
      </c>
      <c r="F909" s="175">
        <v>0.91679999999999995</v>
      </c>
      <c r="G909" s="175">
        <v>1.4903</v>
      </c>
      <c r="H909" s="175">
        <v>-0.98329999999999995</v>
      </c>
      <c r="I909" s="175">
        <v>-0.93140000000000001</v>
      </c>
      <c r="J909" s="175">
        <v>-1.2621</v>
      </c>
      <c r="K909" s="175">
        <v>5.2244999999999999</v>
      </c>
      <c r="L909" s="175">
        <v>30.944800000000001</v>
      </c>
      <c r="M909" s="175">
        <v>38.940300000000001</v>
      </c>
      <c r="N909" s="175">
        <v>59.226199999999999</v>
      </c>
      <c r="O909" s="175">
        <v>14.5945</v>
      </c>
      <c r="P909" s="175">
        <v>16.033799999999999</v>
      </c>
      <c r="Q909" s="175">
        <v>14.4041</v>
      </c>
      <c r="R909" s="175">
        <v>18.3506</v>
      </c>
      <c r="S909" s="171"/>
      <c r="T909" s="174"/>
      <c r="U909" s="175"/>
      <c r="V909" s="175"/>
      <c r="W909" s="175"/>
      <c r="X909" s="175"/>
      <c r="Y909" s="175"/>
      <c r="Z909" s="175"/>
      <c r="AA909" s="175"/>
      <c r="AB909" s="175"/>
      <c r="AC909" s="175"/>
      <c r="AD909" s="175"/>
      <c r="AE909" s="175"/>
      <c r="AF909" s="175"/>
      <c r="AG909" s="175"/>
      <c r="AH909" s="175"/>
    </row>
    <row r="910" spans="1:34" x14ac:dyDescent="0.3">
      <c r="A910" s="171" t="s">
        <v>822</v>
      </c>
      <c r="B910" s="171" t="s">
        <v>858</v>
      </c>
      <c r="C910" s="171">
        <v>109275</v>
      </c>
      <c r="D910" s="174">
        <v>44302</v>
      </c>
      <c r="E910" s="175">
        <v>46.411999999999999</v>
      </c>
      <c r="F910" s="175">
        <v>1.5298</v>
      </c>
      <c r="G910" s="175">
        <v>1.365</v>
      </c>
      <c r="H910" s="175">
        <v>-1.1580999999999999</v>
      </c>
      <c r="I910" s="175">
        <v>2.2477999999999998</v>
      </c>
      <c r="J910" s="175">
        <v>4.2263999999999999</v>
      </c>
      <c r="K910" s="175">
        <v>12.3277</v>
      </c>
      <c r="L910" s="175">
        <v>42.698599999999999</v>
      </c>
      <c r="M910" s="175">
        <v>53.2209</v>
      </c>
      <c r="N910" s="175">
        <v>71.983599999999996</v>
      </c>
      <c r="O910" s="175">
        <v>12.394299999999999</v>
      </c>
      <c r="P910" s="175">
        <v>14.9345</v>
      </c>
      <c r="Q910" s="175">
        <v>12.831</v>
      </c>
      <c r="R910" s="175">
        <v>20.571300000000001</v>
      </c>
      <c r="S910" s="171"/>
      <c r="T910" s="174"/>
      <c r="U910" s="175"/>
      <c r="V910" s="175"/>
      <c r="W910" s="175"/>
      <c r="X910" s="175"/>
      <c r="Y910" s="175"/>
      <c r="Z910" s="175"/>
      <c r="AA910" s="175"/>
      <c r="AB910" s="175"/>
      <c r="AC910" s="175"/>
      <c r="AD910" s="175"/>
      <c r="AE910" s="175"/>
      <c r="AF910" s="175"/>
      <c r="AG910" s="175"/>
      <c r="AH910" s="175"/>
    </row>
    <row r="911" spans="1:34" x14ac:dyDescent="0.3">
      <c r="A911" s="171" t="s">
        <v>822</v>
      </c>
      <c r="B911" s="171" t="s">
        <v>859</v>
      </c>
      <c r="C911" s="171">
        <v>120834</v>
      </c>
      <c r="D911" s="174">
        <v>44302</v>
      </c>
      <c r="E911" s="175">
        <v>47.757199999999997</v>
      </c>
      <c r="F911" s="175">
        <v>1.538</v>
      </c>
      <c r="G911" s="175">
        <v>1.3844000000000001</v>
      </c>
      <c r="H911" s="175">
        <v>-1.1173</v>
      </c>
      <c r="I911" s="175">
        <v>2.3304</v>
      </c>
      <c r="J911" s="175">
        <v>4.3971</v>
      </c>
      <c r="K911" s="175">
        <v>12.8934</v>
      </c>
      <c r="L911" s="175">
        <v>44.119599999999998</v>
      </c>
      <c r="M911" s="175">
        <v>55.4283</v>
      </c>
      <c r="N911" s="175">
        <v>75.214600000000004</v>
      </c>
      <c r="O911" s="175">
        <v>13.8024</v>
      </c>
      <c r="P911" s="175">
        <v>15.832599999999999</v>
      </c>
      <c r="Q911" s="175">
        <v>17.457000000000001</v>
      </c>
      <c r="R911" s="175">
        <v>22.478200000000001</v>
      </c>
      <c r="S911" s="171"/>
      <c r="T911" s="174"/>
      <c r="U911" s="175"/>
      <c r="V911" s="175"/>
      <c r="W911" s="175"/>
      <c r="X911" s="175"/>
      <c r="Y911" s="175"/>
      <c r="Z911" s="175"/>
      <c r="AA911" s="175"/>
      <c r="AB911" s="175"/>
      <c r="AC911" s="175"/>
      <c r="AD911" s="175"/>
      <c r="AE911" s="175"/>
      <c r="AF911" s="175"/>
      <c r="AG911" s="175"/>
      <c r="AH911" s="175"/>
    </row>
    <row r="912" spans="1:34" x14ac:dyDescent="0.3">
      <c r="A912" s="171" t="s">
        <v>822</v>
      </c>
      <c r="B912" s="171" t="s">
        <v>860</v>
      </c>
      <c r="C912" s="171">
        <v>119727</v>
      </c>
      <c r="D912" s="174">
        <v>44302</v>
      </c>
      <c r="E912" s="175">
        <v>203.76990000000001</v>
      </c>
      <c r="F912" s="175">
        <v>0.8347</v>
      </c>
      <c r="G912" s="175">
        <v>1.1957</v>
      </c>
      <c r="H912" s="175">
        <v>-0.68379999999999996</v>
      </c>
      <c r="I912" s="175">
        <v>0.30380000000000001</v>
      </c>
      <c r="J912" s="175">
        <v>-0.1086</v>
      </c>
      <c r="K912" s="175">
        <v>6.4008000000000003</v>
      </c>
      <c r="L912" s="175">
        <v>30.6313</v>
      </c>
      <c r="M912" s="175">
        <v>37.467700000000001</v>
      </c>
      <c r="N912" s="175">
        <v>52.0336</v>
      </c>
      <c r="O912" s="175">
        <v>12.4222</v>
      </c>
      <c r="P912" s="175">
        <v>16.190300000000001</v>
      </c>
      <c r="Q912" s="175">
        <v>15.5496</v>
      </c>
      <c r="R912" s="175">
        <v>15.784700000000001</v>
      </c>
      <c r="S912" s="171"/>
      <c r="T912" s="174"/>
      <c r="U912" s="175"/>
      <c r="V912" s="175"/>
      <c r="W912" s="175"/>
      <c r="X912" s="175"/>
      <c r="Y912" s="175"/>
      <c r="Z912" s="175"/>
      <c r="AA912" s="175"/>
      <c r="AB912" s="175"/>
      <c r="AC912" s="175"/>
      <c r="AD912" s="175"/>
      <c r="AE912" s="175"/>
      <c r="AF912" s="175"/>
      <c r="AG912" s="175"/>
      <c r="AH912" s="175"/>
    </row>
    <row r="913" spans="1:34" x14ac:dyDescent="0.3">
      <c r="A913" s="171" t="s">
        <v>822</v>
      </c>
      <c r="B913" s="171" t="s">
        <v>861</v>
      </c>
      <c r="C913" s="171">
        <v>102756</v>
      </c>
      <c r="D913" s="174">
        <v>44302</v>
      </c>
      <c r="E913" s="175">
        <v>188.8013</v>
      </c>
      <c r="F913" s="175">
        <v>0.83150000000000002</v>
      </c>
      <c r="G913" s="175">
        <v>1.1862999999999999</v>
      </c>
      <c r="H913" s="175">
        <v>-0.70550000000000002</v>
      </c>
      <c r="I913" s="175">
        <v>0.25679999999999997</v>
      </c>
      <c r="J913" s="175">
        <v>-0.20580000000000001</v>
      </c>
      <c r="K913" s="175">
        <v>6.1092000000000004</v>
      </c>
      <c r="L913" s="175">
        <v>29.9255</v>
      </c>
      <c r="M913" s="175">
        <v>36.389600000000002</v>
      </c>
      <c r="N913" s="175">
        <v>50.4163</v>
      </c>
      <c r="O913" s="175">
        <v>11.270899999999999</v>
      </c>
      <c r="P913" s="175">
        <v>15.062900000000001</v>
      </c>
      <c r="Q913" s="175">
        <v>19.460599999999999</v>
      </c>
      <c r="R913" s="175">
        <v>14.6021</v>
      </c>
      <c r="S913" s="171"/>
      <c r="T913" s="174"/>
      <c r="U913" s="175"/>
      <c r="V913" s="175"/>
      <c r="W913" s="175"/>
      <c r="X913" s="175"/>
      <c r="Y913" s="175"/>
      <c r="Z913" s="175"/>
      <c r="AA913" s="175"/>
      <c r="AB913" s="175"/>
      <c r="AC913" s="175"/>
      <c r="AD913" s="175"/>
      <c r="AE913" s="175"/>
      <c r="AF913" s="175"/>
      <c r="AG913" s="175"/>
      <c r="AH913" s="175"/>
    </row>
    <row r="914" spans="1:34" x14ac:dyDescent="0.3">
      <c r="A914" s="171" t="s">
        <v>822</v>
      </c>
      <c r="B914" s="171" t="s">
        <v>862</v>
      </c>
      <c r="C914" s="171">
        <v>101537</v>
      </c>
      <c r="D914" s="174">
        <v>44302</v>
      </c>
      <c r="E914" s="175">
        <v>226.33459999999999</v>
      </c>
      <c r="F914" s="175">
        <v>3.9300000000000002E-2</v>
      </c>
      <c r="G914" s="175">
        <v>0.62970000000000004</v>
      </c>
      <c r="H914" s="175">
        <v>-1.6567000000000001</v>
      </c>
      <c r="I914" s="175">
        <v>-2.0063</v>
      </c>
      <c r="J914" s="175">
        <v>-2.4477000000000002</v>
      </c>
      <c r="K914" s="175">
        <v>0.69469999999999998</v>
      </c>
      <c r="L914" s="175">
        <v>23.044499999999999</v>
      </c>
      <c r="M914" s="175">
        <v>31.394100000000002</v>
      </c>
      <c r="N914" s="175">
        <v>49.988599999999998</v>
      </c>
      <c r="O914" s="175">
        <v>10.8843</v>
      </c>
      <c r="P914" s="175">
        <v>13.8436</v>
      </c>
      <c r="Q914" s="175">
        <v>18.126100000000001</v>
      </c>
      <c r="R914" s="175">
        <v>11.8195</v>
      </c>
      <c r="S914" s="171"/>
      <c r="T914" s="174"/>
      <c r="U914" s="175"/>
      <c r="V914" s="175"/>
      <c r="W914" s="175"/>
      <c r="X914" s="175"/>
      <c r="Y914" s="175"/>
      <c r="Z914" s="175"/>
      <c r="AA914" s="175"/>
      <c r="AB914" s="175"/>
      <c r="AC914" s="175"/>
      <c r="AD914" s="175"/>
      <c r="AE914" s="175"/>
      <c r="AF914" s="175"/>
      <c r="AG914" s="175"/>
      <c r="AH914" s="175"/>
    </row>
    <row r="915" spans="1:34" x14ac:dyDescent="0.3">
      <c r="A915" s="171" t="s">
        <v>822</v>
      </c>
      <c r="B915" s="171" t="s">
        <v>863</v>
      </c>
      <c r="C915" s="171">
        <v>119578</v>
      </c>
      <c r="D915" s="174">
        <v>44302</v>
      </c>
      <c r="E915" s="175">
        <v>240.5395</v>
      </c>
      <c r="F915" s="175">
        <v>4.2200000000000001E-2</v>
      </c>
      <c r="G915" s="175">
        <v>0.63849999999999996</v>
      </c>
      <c r="H915" s="175">
        <v>-1.6375</v>
      </c>
      <c r="I915" s="175">
        <v>-1.9674</v>
      </c>
      <c r="J915" s="175">
        <v>-2.3679999999999999</v>
      </c>
      <c r="K915" s="175">
        <v>0.93340000000000001</v>
      </c>
      <c r="L915" s="175">
        <v>23.638100000000001</v>
      </c>
      <c r="M915" s="175">
        <v>32.362400000000001</v>
      </c>
      <c r="N915" s="175">
        <v>51.443800000000003</v>
      </c>
      <c r="O915" s="175">
        <v>12.015599999999999</v>
      </c>
      <c r="P915" s="175">
        <v>14.900600000000001</v>
      </c>
      <c r="Q915" s="175">
        <v>12.381399999999999</v>
      </c>
      <c r="R915" s="175">
        <v>12.7873</v>
      </c>
      <c r="S915" s="171"/>
      <c r="T915" s="174"/>
      <c r="U915" s="175"/>
      <c r="V915" s="175"/>
      <c r="W915" s="175"/>
      <c r="X915" s="175"/>
      <c r="Y915" s="175"/>
      <c r="Z915" s="175"/>
      <c r="AA915" s="175"/>
      <c r="AB915" s="175"/>
      <c r="AC915" s="175"/>
      <c r="AD915" s="175"/>
      <c r="AE915" s="175"/>
      <c r="AF915" s="175"/>
      <c r="AG915" s="175"/>
      <c r="AH915" s="175"/>
    </row>
    <row r="916" spans="1:34" x14ac:dyDescent="0.3">
      <c r="A916" s="171" t="s">
        <v>822</v>
      </c>
      <c r="B916" s="171" t="s">
        <v>864</v>
      </c>
      <c r="C916" s="171">
        <v>147757</v>
      </c>
      <c r="D916" s="174">
        <v>44302</v>
      </c>
      <c r="E916" s="175">
        <v>12.549899999999999</v>
      </c>
      <c r="F916" s="175">
        <v>0.51180000000000003</v>
      </c>
      <c r="G916" s="175">
        <v>0.95489999999999997</v>
      </c>
      <c r="H916" s="175">
        <v>-1.6234</v>
      </c>
      <c r="I916" s="175">
        <v>-1.7513000000000001</v>
      </c>
      <c r="J916" s="175">
        <v>-1.4178999999999999</v>
      </c>
      <c r="K916" s="175">
        <v>4.2774999999999999</v>
      </c>
      <c r="L916" s="175">
        <v>28.6615</v>
      </c>
      <c r="M916" s="175">
        <v>42.831600000000002</v>
      </c>
      <c r="N916" s="175">
        <v>65.655600000000007</v>
      </c>
      <c r="O916" s="175"/>
      <c r="P916" s="175"/>
      <c r="Q916" s="175">
        <v>18.1127</v>
      </c>
      <c r="R916" s="175"/>
      <c r="S916" s="171"/>
      <c r="T916" s="174"/>
      <c r="U916" s="175"/>
      <c r="V916" s="175"/>
      <c r="W916" s="175"/>
      <c r="X916" s="175"/>
      <c r="Y916" s="175"/>
      <c r="Z916" s="175"/>
      <c r="AA916" s="175"/>
      <c r="AB916" s="175"/>
      <c r="AC916" s="175"/>
      <c r="AD916" s="175"/>
      <c r="AE916" s="175"/>
      <c r="AF916" s="175"/>
      <c r="AG916" s="175"/>
      <c r="AH916" s="175"/>
    </row>
    <row r="917" spans="1:34" x14ac:dyDescent="0.3">
      <c r="A917" s="171" t="s">
        <v>822</v>
      </c>
      <c r="B917" s="171" t="s">
        <v>865</v>
      </c>
      <c r="C917" s="171">
        <v>147760</v>
      </c>
      <c r="D917" s="174">
        <v>44302</v>
      </c>
      <c r="E917" s="175">
        <v>12.210800000000001</v>
      </c>
      <c r="F917" s="175">
        <v>0.50700000000000001</v>
      </c>
      <c r="G917" s="175">
        <v>0.94069999999999998</v>
      </c>
      <c r="H917" s="175">
        <v>-1.6567000000000001</v>
      </c>
      <c r="I917" s="175">
        <v>-1.8196000000000001</v>
      </c>
      <c r="J917" s="175">
        <v>-1.5773999999999999</v>
      </c>
      <c r="K917" s="175">
        <v>3.8113000000000001</v>
      </c>
      <c r="L917" s="175">
        <v>27.514600000000002</v>
      </c>
      <c r="M917" s="175">
        <v>40.972999999999999</v>
      </c>
      <c r="N917" s="175">
        <v>62.810699999999997</v>
      </c>
      <c r="O917" s="175"/>
      <c r="P917" s="175"/>
      <c r="Q917" s="175">
        <v>15.7651</v>
      </c>
      <c r="R917" s="175"/>
      <c r="S917" s="171"/>
      <c r="T917" s="174"/>
      <c r="U917" s="175"/>
      <c r="V917" s="175"/>
      <c r="W917" s="175"/>
      <c r="X917" s="175"/>
      <c r="Y917" s="175"/>
      <c r="Z917" s="175"/>
      <c r="AA917" s="175"/>
      <c r="AB917" s="175"/>
      <c r="AC917" s="175"/>
      <c r="AD917" s="175"/>
      <c r="AE917" s="175"/>
      <c r="AF917" s="175"/>
      <c r="AG917" s="175"/>
      <c r="AH917" s="175"/>
    </row>
    <row r="918" spans="1:34" x14ac:dyDescent="0.3">
      <c r="A918" s="171" t="s">
        <v>822</v>
      </c>
      <c r="B918" s="171" t="s">
        <v>866</v>
      </c>
      <c r="C918" s="171">
        <v>147492</v>
      </c>
      <c r="D918" s="174">
        <v>44302</v>
      </c>
      <c r="E918" s="175">
        <v>14.76</v>
      </c>
      <c r="F918" s="175">
        <v>0.54500000000000004</v>
      </c>
      <c r="G918" s="175">
        <v>0.68210000000000004</v>
      </c>
      <c r="H918" s="175">
        <v>-1.9269000000000001</v>
      </c>
      <c r="I918" s="175">
        <v>-1.2708999999999999</v>
      </c>
      <c r="J918" s="175">
        <v>-2.3809999999999998</v>
      </c>
      <c r="K918" s="175">
        <v>2.5712000000000002</v>
      </c>
      <c r="L918" s="175">
        <v>24.662199999999999</v>
      </c>
      <c r="M918" s="175">
        <v>38.461500000000001</v>
      </c>
      <c r="N918" s="175">
        <v>63.636400000000002</v>
      </c>
      <c r="O918" s="175"/>
      <c r="P918" s="175"/>
      <c r="Q918" s="175">
        <v>25.760100000000001</v>
      </c>
      <c r="R918" s="175"/>
      <c r="S918" s="171"/>
      <c r="T918" s="174"/>
      <c r="U918" s="175"/>
      <c r="V918" s="175"/>
      <c r="W918" s="175"/>
      <c r="X918" s="175"/>
      <c r="Y918" s="175"/>
      <c r="Z918" s="175"/>
      <c r="AA918" s="175"/>
      <c r="AB918" s="175"/>
      <c r="AC918" s="175"/>
      <c r="AD918" s="175"/>
      <c r="AE918" s="175"/>
      <c r="AF918" s="175"/>
      <c r="AG918" s="175"/>
      <c r="AH918" s="175"/>
    </row>
    <row r="919" spans="1:34" x14ac:dyDescent="0.3">
      <c r="A919" s="171" t="s">
        <v>822</v>
      </c>
      <c r="B919" s="171" t="s">
        <v>867</v>
      </c>
      <c r="C919" s="171">
        <v>147490</v>
      </c>
      <c r="D919" s="174">
        <v>44302</v>
      </c>
      <c r="E919" s="175">
        <v>14.53</v>
      </c>
      <c r="F919" s="175">
        <v>0.48409999999999997</v>
      </c>
      <c r="G919" s="175">
        <v>0.62329999999999997</v>
      </c>
      <c r="H919" s="175">
        <v>-2.0228999999999999</v>
      </c>
      <c r="I919" s="175">
        <v>-1.2907999999999999</v>
      </c>
      <c r="J919" s="175">
        <v>-2.4177</v>
      </c>
      <c r="K919" s="175">
        <v>2.3961000000000001</v>
      </c>
      <c r="L919" s="175">
        <v>24.187999999999999</v>
      </c>
      <c r="M919" s="175">
        <v>37.594700000000003</v>
      </c>
      <c r="N919" s="175">
        <v>62.165199999999999</v>
      </c>
      <c r="O919" s="175"/>
      <c r="P919" s="175"/>
      <c r="Q919" s="175">
        <v>24.602699999999999</v>
      </c>
      <c r="R919" s="175"/>
      <c r="S919" s="171"/>
      <c r="T919" s="174"/>
      <c r="U919" s="175"/>
      <c r="V919" s="175"/>
      <c r="W919" s="175"/>
      <c r="X919" s="175"/>
      <c r="Y919" s="175"/>
      <c r="Z919" s="175"/>
      <c r="AA919" s="175"/>
      <c r="AB919" s="175"/>
      <c r="AC919" s="175"/>
      <c r="AD919" s="175"/>
      <c r="AE919" s="175"/>
      <c r="AF919" s="175"/>
      <c r="AG919" s="175"/>
      <c r="AH919" s="175"/>
    </row>
    <row r="920" spans="1:34" x14ac:dyDescent="0.3">
      <c r="A920" s="176" t="s">
        <v>27</v>
      </c>
      <c r="B920" s="171"/>
      <c r="C920" s="171"/>
      <c r="D920" s="171"/>
      <c r="E920" s="171"/>
      <c r="F920" s="177">
        <v>0.44257400000000013</v>
      </c>
      <c r="G920" s="177">
        <v>0.74587800000000004</v>
      </c>
      <c r="H920" s="177">
        <v>-1.7385300000000006</v>
      </c>
      <c r="I920" s="177">
        <v>-1.5306360000000003</v>
      </c>
      <c r="J920" s="177">
        <v>-1.9548460000000005</v>
      </c>
      <c r="K920" s="177">
        <v>2.6368339999999999</v>
      </c>
      <c r="L920" s="177">
        <v>27.278893749999995</v>
      </c>
      <c r="M920" s="177">
        <v>37.259709090909091</v>
      </c>
      <c r="N920" s="177">
        <v>58.365984090909087</v>
      </c>
      <c r="O920" s="177">
        <v>10.28801176470588</v>
      </c>
      <c r="P920" s="177">
        <v>14.411663333333331</v>
      </c>
      <c r="Q920" s="177">
        <v>16.105411999999998</v>
      </c>
      <c r="R920" s="177">
        <v>13.632238888888889</v>
      </c>
      <c r="S920" s="171"/>
      <c r="T920" s="171"/>
      <c r="U920" s="177" t="e">
        <v>#DIV/0!</v>
      </c>
      <c r="V920" s="177" t="e">
        <v>#DIV/0!</v>
      </c>
      <c r="W920" s="177" t="e">
        <v>#DIV/0!</v>
      </c>
      <c r="X920" s="177" t="e">
        <v>#DIV/0!</v>
      </c>
      <c r="Y920" s="177" t="e">
        <v>#DIV/0!</v>
      </c>
      <c r="Z920" s="177" t="e">
        <v>#DIV/0!</v>
      </c>
      <c r="AA920" s="177" t="e">
        <v>#DIV/0!</v>
      </c>
      <c r="AB920" s="177" t="e">
        <v>#DIV/0!</v>
      </c>
      <c r="AC920" s="177" t="e">
        <v>#DIV/0!</v>
      </c>
      <c r="AD920" s="177" t="e">
        <v>#DIV/0!</v>
      </c>
      <c r="AE920" s="177" t="e">
        <v>#DIV/0!</v>
      </c>
      <c r="AF920" s="177" t="e">
        <v>#DIV/0!</v>
      </c>
      <c r="AG920" s="177" t="e">
        <v>#DIV/0!</v>
      </c>
      <c r="AH920" s="177" t="e">
        <v>#DIV/0!</v>
      </c>
    </row>
    <row r="921" spans="1:34" x14ac:dyDescent="0.3">
      <c r="A921" s="176" t="s">
        <v>408</v>
      </c>
      <c r="B921" s="171"/>
      <c r="C921" s="171"/>
      <c r="D921" s="171"/>
      <c r="E921" s="171"/>
      <c r="F921" s="177">
        <v>0.42154999999999998</v>
      </c>
      <c r="G921" s="177">
        <v>0.64834999999999998</v>
      </c>
      <c r="H921" s="177">
        <v>-1.8138000000000001</v>
      </c>
      <c r="I921" s="177">
        <v>-1.7435499999999999</v>
      </c>
      <c r="J921" s="177">
        <v>-2.1246</v>
      </c>
      <c r="K921" s="177">
        <v>1.8006500000000001</v>
      </c>
      <c r="L921" s="177">
        <v>25.8461</v>
      </c>
      <c r="M921" s="177">
        <v>35.985700000000001</v>
      </c>
      <c r="N921" s="177">
        <v>57.488500000000002</v>
      </c>
      <c r="O921" s="177">
        <v>10.953299999999999</v>
      </c>
      <c r="P921" s="177">
        <v>14.518699999999999</v>
      </c>
      <c r="Q921" s="177">
        <v>15.39265</v>
      </c>
      <c r="R921" s="177">
        <v>13.5764</v>
      </c>
      <c r="S921" s="171"/>
      <c r="T921" s="171"/>
      <c r="U921" s="177" t="e">
        <v>#NUM!</v>
      </c>
      <c r="V921" s="177" t="e">
        <v>#NUM!</v>
      </c>
      <c r="W921" s="177" t="e">
        <v>#NUM!</v>
      </c>
      <c r="X921" s="177" t="e">
        <v>#NUM!</v>
      </c>
      <c r="Y921" s="177" t="e">
        <v>#NUM!</v>
      </c>
      <c r="Z921" s="177" t="e">
        <v>#NUM!</v>
      </c>
      <c r="AA921" s="177" t="e">
        <v>#NUM!</v>
      </c>
      <c r="AB921" s="177" t="e">
        <v>#NUM!</v>
      </c>
      <c r="AC921" s="177" t="e">
        <v>#NUM!</v>
      </c>
      <c r="AD921" s="177" t="e">
        <v>#NUM!</v>
      </c>
      <c r="AE921" s="177" t="e">
        <v>#NUM!</v>
      </c>
      <c r="AF921" s="177" t="e">
        <v>#NUM!</v>
      </c>
      <c r="AG921" s="177" t="e">
        <v>#NUM!</v>
      </c>
      <c r="AH921" s="177" t="e">
        <v>#NUM!</v>
      </c>
    </row>
    <row r="922" spans="1:34" x14ac:dyDescent="0.3">
      <c r="A922" s="119"/>
      <c r="B922" s="119"/>
      <c r="C922" s="119"/>
      <c r="D922" s="121"/>
      <c r="E922" s="122"/>
      <c r="F922" s="122"/>
      <c r="G922" s="122"/>
      <c r="H922" s="122"/>
      <c r="I922" s="122"/>
      <c r="J922" s="122"/>
      <c r="K922" s="122"/>
      <c r="L922" s="122"/>
      <c r="M922" s="122"/>
      <c r="N922" s="122"/>
      <c r="O922" s="122"/>
      <c r="P922" s="122"/>
      <c r="Q922" s="122"/>
      <c r="R922" s="122"/>
      <c r="S922" s="119"/>
      <c r="T922" s="119"/>
      <c r="U922" s="119"/>
      <c r="V922" s="119"/>
      <c r="W922" s="119"/>
      <c r="X922" s="119"/>
      <c r="Y922" s="119"/>
      <c r="Z922" s="119"/>
      <c r="AA922" s="119"/>
      <c r="AB922" s="119"/>
      <c r="AC922" s="119"/>
      <c r="AD922" s="119"/>
      <c r="AE922" s="119"/>
      <c r="AF922" s="119"/>
      <c r="AG922" s="119"/>
      <c r="AH922" s="119"/>
    </row>
    <row r="923" spans="1:34" x14ac:dyDescent="0.3">
      <c r="A923" s="173" t="s">
        <v>868</v>
      </c>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row>
    <row r="924" spans="1:34" x14ac:dyDescent="0.3">
      <c r="A924" s="171" t="s">
        <v>869</v>
      </c>
      <c r="B924" s="171" t="s">
        <v>870</v>
      </c>
      <c r="C924" s="171">
        <v>131301</v>
      </c>
      <c r="D924" s="174">
        <v>44302</v>
      </c>
      <c r="E924" s="175">
        <v>17.857600000000001</v>
      </c>
      <c r="F924" s="175">
        <v>64.293000000000006</v>
      </c>
      <c r="G924" s="175">
        <v>-43.278700000000001</v>
      </c>
      <c r="H924" s="175">
        <v>-16.648599999999998</v>
      </c>
      <c r="I924" s="175">
        <v>17.468</v>
      </c>
      <c r="J924" s="175">
        <v>13.403600000000001</v>
      </c>
      <c r="K924" s="175">
        <v>1.5807</v>
      </c>
      <c r="L924" s="175">
        <v>2.9376000000000002</v>
      </c>
      <c r="M924" s="175">
        <v>2.5257999999999998</v>
      </c>
      <c r="N924" s="175">
        <v>8.1786999999999992</v>
      </c>
      <c r="O924" s="175">
        <v>9.6658000000000008</v>
      </c>
      <c r="P924" s="175">
        <v>8.6249000000000002</v>
      </c>
      <c r="Q924" s="175">
        <v>9.2431000000000001</v>
      </c>
      <c r="R924" s="175">
        <v>11.0053</v>
      </c>
      <c r="S924" s="171" t="s">
        <v>2026</v>
      </c>
      <c r="T924" s="174">
        <v>44302</v>
      </c>
      <c r="U924" s="175">
        <v>4048.4108999999999</v>
      </c>
      <c r="V924" s="175">
        <v>66.121200000000002</v>
      </c>
      <c r="W924" s="175">
        <v>-60.410600000000002</v>
      </c>
      <c r="X924" s="175">
        <v>-16.700299999999999</v>
      </c>
      <c r="Y924" s="175">
        <v>19.863700000000001</v>
      </c>
      <c r="Z924" s="175">
        <v>13.969099999999999</v>
      </c>
      <c r="AA924" s="175">
        <v>1.3734999999999999</v>
      </c>
      <c r="AB924" s="175">
        <v>3.0106000000000002</v>
      </c>
      <c r="AC924" s="175">
        <v>2.3624999999999998</v>
      </c>
      <c r="AD924" s="175">
        <v>6.4058000000000002</v>
      </c>
      <c r="AE924" s="175">
        <v>8.6381999999999994</v>
      </c>
      <c r="AF924" s="175">
        <v>7.2378</v>
      </c>
      <c r="AG924" s="175"/>
      <c r="AH924" s="175">
        <v>9.3963999999999999</v>
      </c>
    </row>
    <row r="925" spans="1:34" x14ac:dyDescent="0.3">
      <c r="A925" s="171" t="s">
        <v>869</v>
      </c>
      <c r="B925" s="171" t="s">
        <v>871</v>
      </c>
      <c r="C925" s="171">
        <v>131297</v>
      </c>
      <c r="D925" s="174">
        <v>44302</v>
      </c>
      <c r="E925" s="175">
        <v>17.583300000000001</v>
      </c>
      <c r="F925" s="175">
        <v>64.047899999999998</v>
      </c>
      <c r="G925" s="175">
        <v>-43.539400000000001</v>
      </c>
      <c r="H925" s="175">
        <v>-16.907499999999999</v>
      </c>
      <c r="I925" s="175">
        <v>17.2288</v>
      </c>
      <c r="J925" s="175">
        <v>13.1767</v>
      </c>
      <c r="K925" s="175">
        <v>1.3688</v>
      </c>
      <c r="L925" s="175">
        <v>2.7294999999999998</v>
      </c>
      <c r="M925" s="175">
        <v>2.3184999999999998</v>
      </c>
      <c r="N925" s="175">
        <v>7.9584000000000001</v>
      </c>
      <c r="O925" s="175">
        <v>9.4199000000000002</v>
      </c>
      <c r="P925" s="175">
        <v>8.3734000000000002</v>
      </c>
      <c r="Q925" s="175">
        <v>8.9855999999999998</v>
      </c>
      <c r="R925" s="175">
        <v>10.7662</v>
      </c>
      <c r="S925" s="171" t="s">
        <v>2026</v>
      </c>
      <c r="T925" s="174">
        <v>44302</v>
      </c>
      <c r="U925" s="175">
        <v>4048.4108999999999</v>
      </c>
      <c r="V925" s="175">
        <v>66.121200000000002</v>
      </c>
      <c r="W925" s="175">
        <v>-60.410600000000002</v>
      </c>
      <c r="X925" s="175">
        <v>-16.700299999999999</v>
      </c>
      <c r="Y925" s="175">
        <v>19.863700000000001</v>
      </c>
      <c r="Z925" s="175">
        <v>13.969099999999999</v>
      </c>
      <c r="AA925" s="175">
        <v>1.3734999999999999</v>
      </c>
      <c r="AB925" s="175">
        <v>3.0106000000000002</v>
      </c>
      <c r="AC925" s="175">
        <v>2.3624999999999998</v>
      </c>
      <c r="AD925" s="175">
        <v>6.4058000000000002</v>
      </c>
      <c r="AE925" s="175">
        <v>8.6381999999999994</v>
      </c>
      <c r="AF925" s="175">
        <v>7.2378</v>
      </c>
      <c r="AG925" s="175"/>
      <c r="AH925" s="175">
        <v>9.3963999999999999</v>
      </c>
    </row>
    <row r="926" spans="1:34" x14ac:dyDescent="0.3">
      <c r="A926" s="171" t="s">
        <v>869</v>
      </c>
      <c r="B926" s="171" t="s">
        <v>872</v>
      </c>
      <c r="C926" s="171">
        <v>131051</v>
      </c>
      <c r="D926" s="174">
        <v>44302</v>
      </c>
      <c r="E926" s="175">
        <v>18.96</v>
      </c>
      <c r="F926" s="175">
        <v>-0.1925</v>
      </c>
      <c r="G926" s="175">
        <v>-35.332700000000003</v>
      </c>
      <c r="H926" s="175">
        <v>-21.854199999999999</v>
      </c>
      <c r="I926" s="175">
        <v>5.5723000000000003</v>
      </c>
      <c r="J926" s="175">
        <v>16.734500000000001</v>
      </c>
      <c r="K926" s="175">
        <v>-2.7168000000000001</v>
      </c>
      <c r="L926" s="175">
        <v>0.92979999999999996</v>
      </c>
      <c r="M926" s="175">
        <v>2.3959999999999999</v>
      </c>
      <c r="N926" s="175">
        <v>8.5922999999999998</v>
      </c>
      <c r="O926" s="175">
        <v>11.0305</v>
      </c>
      <c r="P926" s="175">
        <v>9.7004000000000001</v>
      </c>
      <c r="Q926" s="175">
        <v>10.1829</v>
      </c>
      <c r="R926" s="175">
        <v>11.845599999999999</v>
      </c>
      <c r="S926" s="171" t="s">
        <v>2026</v>
      </c>
      <c r="T926" s="174">
        <v>44302</v>
      </c>
      <c r="U926" s="175">
        <v>4048.4108999999999</v>
      </c>
      <c r="V926" s="175">
        <v>66.121200000000002</v>
      </c>
      <c r="W926" s="175">
        <v>-60.410600000000002</v>
      </c>
      <c r="X926" s="175">
        <v>-16.700299999999999</v>
      </c>
      <c r="Y926" s="175">
        <v>19.863700000000001</v>
      </c>
      <c r="Z926" s="175">
        <v>13.969099999999999</v>
      </c>
      <c r="AA926" s="175">
        <v>1.3734999999999999</v>
      </c>
      <c r="AB926" s="175">
        <v>3.0106000000000002</v>
      </c>
      <c r="AC926" s="175">
        <v>2.3624999999999998</v>
      </c>
      <c r="AD926" s="175">
        <v>6.4058000000000002</v>
      </c>
      <c r="AE926" s="175">
        <v>8.6381999999999994</v>
      </c>
      <c r="AF926" s="175">
        <v>7.2378</v>
      </c>
      <c r="AG926" s="175"/>
      <c r="AH926" s="175">
        <v>9.3963999999999999</v>
      </c>
    </row>
    <row r="927" spans="1:34" x14ac:dyDescent="0.3">
      <c r="A927" s="171" t="s">
        <v>869</v>
      </c>
      <c r="B927" s="171" t="s">
        <v>873</v>
      </c>
      <c r="C927" s="171">
        <v>131061</v>
      </c>
      <c r="D927" s="174">
        <v>44302</v>
      </c>
      <c r="E927" s="175">
        <v>19.2545</v>
      </c>
      <c r="F927" s="175">
        <v>0</v>
      </c>
      <c r="G927" s="175">
        <v>-35.1706</v>
      </c>
      <c r="H927" s="175">
        <v>-21.682500000000001</v>
      </c>
      <c r="I927" s="175">
        <v>5.7249999999999996</v>
      </c>
      <c r="J927" s="175">
        <v>16.902699999999999</v>
      </c>
      <c r="K927" s="175">
        <v>-2.5583</v>
      </c>
      <c r="L927" s="175">
        <v>1.0902000000000001</v>
      </c>
      <c r="M927" s="175">
        <v>2.5589</v>
      </c>
      <c r="N927" s="175">
        <v>8.7665000000000006</v>
      </c>
      <c r="O927" s="175">
        <v>11.2464</v>
      </c>
      <c r="P927" s="175">
        <v>9.9230999999999998</v>
      </c>
      <c r="Q927" s="175">
        <v>10.4406</v>
      </c>
      <c r="R927" s="175">
        <v>12.0441</v>
      </c>
      <c r="S927" s="171" t="s">
        <v>2026</v>
      </c>
      <c r="T927" s="174">
        <v>44302</v>
      </c>
      <c r="U927" s="175">
        <v>4048.4108999999999</v>
      </c>
      <c r="V927" s="175">
        <v>66.121200000000002</v>
      </c>
      <c r="W927" s="175">
        <v>-60.410600000000002</v>
      </c>
      <c r="X927" s="175">
        <v>-16.700299999999999</v>
      </c>
      <c r="Y927" s="175">
        <v>19.863700000000001</v>
      </c>
      <c r="Z927" s="175">
        <v>13.969099999999999</v>
      </c>
      <c r="AA927" s="175">
        <v>1.3734999999999999</v>
      </c>
      <c r="AB927" s="175">
        <v>3.0106000000000002</v>
      </c>
      <c r="AC927" s="175">
        <v>2.3624999999999998</v>
      </c>
      <c r="AD927" s="175">
        <v>6.4058000000000002</v>
      </c>
      <c r="AE927" s="175">
        <v>8.6381999999999994</v>
      </c>
      <c r="AF927" s="175">
        <v>7.2378</v>
      </c>
      <c r="AG927" s="175"/>
      <c r="AH927" s="175">
        <v>9.3963999999999999</v>
      </c>
    </row>
    <row r="928" spans="1:34" x14ac:dyDescent="0.3">
      <c r="A928" s="171" t="s">
        <v>869</v>
      </c>
      <c r="B928" s="171" t="s">
        <v>874</v>
      </c>
      <c r="C928" s="171">
        <v>118387</v>
      </c>
      <c r="D928" s="174">
        <v>44302</v>
      </c>
      <c r="E928" s="175">
        <v>35.843800000000002</v>
      </c>
      <c r="F928" s="175">
        <v>-11.706799999999999</v>
      </c>
      <c r="G928" s="175">
        <v>-35.072600000000001</v>
      </c>
      <c r="H928" s="175">
        <v>-15.924099999999999</v>
      </c>
      <c r="I928" s="175">
        <v>9.1247000000000007</v>
      </c>
      <c r="J928" s="175">
        <v>18.571899999999999</v>
      </c>
      <c r="K928" s="175">
        <v>-3.3742999999999999</v>
      </c>
      <c r="L928" s="175">
        <v>1.0597000000000001</v>
      </c>
      <c r="M928" s="175">
        <v>1.4376</v>
      </c>
      <c r="N928" s="175">
        <v>8.2087000000000003</v>
      </c>
      <c r="O928" s="175">
        <v>11.807499999999999</v>
      </c>
      <c r="P928" s="175">
        <v>10.2491</v>
      </c>
      <c r="Q928" s="175">
        <v>10.444599999999999</v>
      </c>
      <c r="R928" s="175">
        <v>11.9636</v>
      </c>
      <c r="S928" s="171" t="s">
        <v>2026</v>
      </c>
      <c r="T928" s="174">
        <v>44302</v>
      </c>
      <c r="U928" s="175">
        <v>4048.4108999999999</v>
      </c>
      <c r="V928" s="175">
        <v>66.121200000000002</v>
      </c>
      <c r="W928" s="175">
        <v>-60.410600000000002</v>
      </c>
      <c r="X928" s="175">
        <v>-16.700299999999999</v>
      </c>
      <c r="Y928" s="175">
        <v>19.863700000000001</v>
      </c>
      <c r="Z928" s="175">
        <v>13.969099999999999</v>
      </c>
      <c r="AA928" s="175">
        <v>1.3734999999999999</v>
      </c>
      <c r="AB928" s="175">
        <v>3.0106000000000002</v>
      </c>
      <c r="AC928" s="175">
        <v>2.3624999999999998</v>
      </c>
      <c r="AD928" s="175">
        <v>6.4058000000000002</v>
      </c>
      <c r="AE928" s="175">
        <v>8.6381999999999994</v>
      </c>
      <c r="AF928" s="175">
        <v>7.2378</v>
      </c>
      <c r="AG928" s="175"/>
      <c r="AH928" s="175">
        <v>9.3963999999999999</v>
      </c>
    </row>
    <row r="929" spans="1:34" x14ac:dyDescent="0.3">
      <c r="A929" s="171" t="s">
        <v>869</v>
      </c>
      <c r="B929" s="171" t="s">
        <v>875</v>
      </c>
      <c r="C929" s="171">
        <v>108753</v>
      </c>
      <c r="D929" s="174">
        <v>44302</v>
      </c>
      <c r="E929" s="175">
        <v>35.520200000000003</v>
      </c>
      <c r="F929" s="175">
        <v>-11.9161</v>
      </c>
      <c r="G929" s="175">
        <v>-35.212499999999999</v>
      </c>
      <c r="H929" s="175">
        <v>-16.054099999999998</v>
      </c>
      <c r="I929" s="175">
        <v>8.9880999999999993</v>
      </c>
      <c r="J929" s="175">
        <v>18.439399999999999</v>
      </c>
      <c r="K929" s="175">
        <v>-3.5047000000000001</v>
      </c>
      <c r="L929" s="175">
        <v>0.9274</v>
      </c>
      <c r="M929" s="175">
        <v>1.3053999999999999</v>
      </c>
      <c r="N929" s="175">
        <v>8.0663</v>
      </c>
      <c r="O929" s="175">
        <v>11.6736</v>
      </c>
      <c r="P929" s="175">
        <v>10.119199999999999</v>
      </c>
      <c r="Q929" s="175">
        <v>6.8548</v>
      </c>
      <c r="R929" s="175">
        <v>11.817299999999999</v>
      </c>
      <c r="S929" s="171" t="s">
        <v>2026</v>
      </c>
      <c r="T929" s="174">
        <v>44302</v>
      </c>
      <c r="U929" s="175">
        <v>4048.4108999999999</v>
      </c>
      <c r="V929" s="175">
        <v>66.121200000000002</v>
      </c>
      <c r="W929" s="175">
        <v>-60.410600000000002</v>
      </c>
      <c r="X929" s="175">
        <v>-16.700299999999999</v>
      </c>
      <c r="Y929" s="175">
        <v>19.863700000000001</v>
      </c>
      <c r="Z929" s="175">
        <v>13.969099999999999</v>
      </c>
      <c r="AA929" s="175">
        <v>1.3734999999999999</v>
      </c>
      <c r="AB929" s="175">
        <v>3.0106000000000002</v>
      </c>
      <c r="AC929" s="175">
        <v>2.3624999999999998</v>
      </c>
      <c r="AD929" s="175">
        <v>6.4058000000000002</v>
      </c>
      <c r="AE929" s="175">
        <v>8.6381999999999994</v>
      </c>
      <c r="AF929" s="175">
        <v>7.2378</v>
      </c>
      <c r="AG929" s="175"/>
      <c r="AH929" s="175">
        <v>9.3963999999999999</v>
      </c>
    </row>
    <row r="930" spans="1:34" x14ac:dyDescent="0.3">
      <c r="A930" s="171" t="s">
        <v>869</v>
      </c>
      <c r="B930" s="171" t="s">
        <v>876</v>
      </c>
      <c r="C930" s="171">
        <v>101002</v>
      </c>
      <c r="D930" s="174">
        <v>44302</v>
      </c>
      <c r="E930" s="175">
        <v>49.29</v>
      </c>
      <c r="F930" s="175">
        <v>15.7057</v>
      </c>
      <c r="G930" s="175">
        <v>-32.485100000000003</v>
      </c>
      <c r="H930" s="175">
        <v>-14.3055</v>
      </c>
      <c r="I930" s="175">
        <v>10.185700000000001</v>
      </c>
      <c r="J930" s="175">
        <v>18.493099999999998</v>
      </c>
      <c r="K930" s="175">
        <v>-3.4289000000000001</v>
      </c>
      <c r="L930" s="175">
        <v>0.498</v>
      </c>
      <c r="M930" s="175">
        <v>1.4161999999999999</v>
      </c>
      <c r="N930" s="175">
        <v>7.0401999999999996</v>
      </c>
      <c r="O930" s="175">
        <v>10.105700000000001</v>
      </c>
      <c r="P930" s="175">
        <v>9.4974000000000007</v>
      </c>
      <c r="Q930" s="175">
        <v>8.1661999999999999</v>
      </c>
      <c r="R930" s="175">
        <v>10.408799999999999</v>
      </c>
      <c r="S930" s="171" t="s">
        <v>2026</v>
      </c>
      <c r="T930" s="174">
        <v>44302</v>
      </c>
      <c r="U930" s="175">
        <v>4048.4108999999999</v>
      </c>
      <c r="V930" s="175">
        <v>66.121200000000002</v>
      </c>
      <c r="W930" s="175">
        <v>-60.410600000000002</v>
      </c>
      <c r="X930" s="175">
        <v>-16.700299999999999</v>
      </c>
      <c r="Y930" s="175">
        <v>19.863700000000001</v>
      </c>
      <c r="Z930" s="175">
        <v>13.969099999999999</v>
      </c>
      <c r="AA930" s="175">
        <v>1.3734999999999999</v>
      </c>
      <c r="AB930" s="175">
        <v>3.0106000000000002</v>
      </c>
      <c r="AC930" s="175">
        <v>2.3624999999999998</v>
      </c>
      <c r="AD930" s="175">
        <v>6.4058000000000002</v>
      </c>
      <c r="AE930" s="175">
        <v>8.6381999999999994</v>
      </c>
      <c r="AF930" s="175">
        <v>7.2378</v>
      </c>
      <c r="AG930" s="175"/>
      <c r="AH930" s="175">
        <v>9.3963999999999999</v>
      </c>
    </row>
    <row r="931" spans="1:34" x14ac:dyDescent="0.3">
      <c r="A931" s="171" t="s">
        <v>869</v>
      </c>
      <c r="B931" s="171" t="s">
        <v>877</v>
      </c>
      <c r="C931" s="171">
        <v>120137</v>
      </c>
      <c r="D931" s="174">
        <v>44302</v>
      </c>
      <c r="E931" s="175">
        <v>50.569099999999999</v>
      </c>
      <c r="F931" s="175">
        <v>15.958399999999999</v>
      </c>
      <c r="G931" s="175">
        <v>-32.167999999999999</v>
      </c>
      <c r="H931" s="175">
        <v>-13.995900000000001</v>
      </c>
      <c r="I931" s="175">
        <v>10.495900000000001</v>
      </c>
      <c r="J931" s="175">
        <v>18.8035</v>
      </c>
      <c r="K931" s="175">
        <v>-3.1227999999999998</v>
      </c>
      <c r="L931" s="175">
        <v>0.80789999999999995</v>
      </c>
      <c r="M931" s="175">
        <v>1.7275</v>
      </c>
      <c r="N931" s="175">
        <v>7.3689999999999998</v>
      </c>
      <c r="O931" s="175">
        <v>10.457700000000001</v>
      </c>
      <c r="P931" s="175">
        <v>9.8652999999999995</v>
      </c>
      <c r="Q931" s="175">
        <v>10.1191</v>
      </c>
      <c r="R931" s="175">
        <v>10.7431</v>
      </c>
      <c r="S931" s="171" t="s">
        <v>2026</v>
      </c>
      <c r="T931" s="174">
        <v>44302</v>
      </c>
      <c r="U931" s="175">
        <v>4048.4108999999999</v>
      </c>
      <c r="V931" s="175">
        <v>66.121200000000002</v>
      </c>
      <c r="W931" s="175">
        <v>-60.410600000000002</v>
      </c>
      <c r="X931" s="175">
        <v>-16.700299999999999</v>
      </c>
      <c r="Y931" s="175">
        <v>19.863700000000001</v>
      </c>
      <c r="Z931" s="175">
        <v>13.969099999999999</v>
      </c>
      <c r="AA931" s="175">
        <v>1.3734999999999999</v>
      </c>
      <c r="AB931" s="175">
        <v>3.0106000000000002</v>
      </c>
      <c r="AC931" s="175">
        <v>2.3624999999999998</v>
      </c>
      <c r="AD931" s="175">
        <v>6.4058000000000002</v>
      </c>
      <c r="AE931" s="175">
        <v>8.6381999999999994</v>
      </c>
      <c r="AF931" s="175">
        <v>7.2378</v>
      </c>
      <c r="AG931" s="175"/>
      <c r="AH931" s="175">
        <v>9.3963999999999999</v>
      </c>
    </row>
    <row r="932" spans="1:34" x14ac:dyDescent="0.3">
      <c r="A932" s="176" t="s">
        <v>27</v>
      </c>
      <c r="B932" s="171"/>
      <c r="C932" s="171"/>
      <c r="D932" s="171"/>
      <c r="E932" s="171"/>
      <c r="F932" s="177">
        <v>17.023700000000002</v>
      </c>
      <c r="G932" s="177">
        <v>-36.532450000000004</v>
      </c>
      <c r="H932" s="177">
        <v>-17.17155</v>
      </c>
      <c r="I932" s="177">
        <v>10.5985625</v>
      </c>
      <c r="J932" s="177">
        <v>16.815674999999999</v>
      </c>
      <c r="K932" s="177">
        <v>-1.9695374999999999</v>
      </c>
      <c r="L932" s="177">
        <v>1.3725125</v>
      </c>
      <c r="M932" s="177">
        <v>1.9607375</v>
      </c>
      <c r="N932" s="177">
        <v>8.0225124999999995</v>
      </c>
      <c r="O932" s="177">
        <v>10.6758875</v>
      </c>
      <c r="P932" s="177">
        <v>9.5441000000000003</v>
      </c>
      <c r="Q932" s="177">
        <v>9.3046124999999993</v>
      </c>
      <c r="R932" s="177">
        <v>11.324249999999999</v>
      </c>
      <c r="S932" s="171"/>
      <c r="T932" s="171"/>
      <c r="U932" s="177">
        <v>4048.4108999999994</v>
      </c>
      <c r="V932" s="177">
        <v>66.121200000000002</v>
      </c>
      <c r="W932" s="177">
        <v>-60.410599999999995</v>
      </c>
      <c r="X932" s="177">
        <v>-16.700299999999999</v>
      </c>
      <c r="Y932" s="177">
        <v>19.863699999999998</v>
      </c>
      <c r="Z932" s="177">
        <v>13.969099999999999</v>
      </c>
      <c r="AA932" s="177">
        <v>1.3734999999999999</v>
      </c>
      <c r="AB932" s="177">
        <v>3.0106000000000002</v>
      </c>
      <c r="AC932" s="177">
        <v>2.3625000000000003</v>
      </c>
      <c r="AD932" s="177">
        <v>6.4058000000000002</v>
      </c>
      <c r="AE932" s="177">
        <v>8.6381999999999994</v>
      </c>
      <c r="AF932" s="177">
        <v>7.2378</v>
      </c>
      <c r="AG932" s="177" t="e">
        <v>#DIV/0!</v>
      </c>
      <c r="AH932" s="177">
        <v>9.3963999999999999</v>
      </c>
    </row>
    <row r="933" spans="1:34" x14ac:dyDescent="0.3">
      <c r="A933" s="176" t="s">
        <v>408</v>
      </c>
      <c r="B933" s="171"/>
      <c r="C933" s="171"/>
      <c r="D933" s="171"/>
      <c r="E933" s="171"/>
      <c r="F933" s="177">
        <v>7.8528500000000001</v>
      </c>
      <c r="G933" s="177">
        <v>-35.191549999999999</v>
      </c>
      <c r="H933" s="177">
        <v>-16.351349999999996</v>
      </c>
      <c r="I933" s="177">
        <v>9.6552000000000007</v>
      </c>
      <c r="J933" s="177">
        <v>17.671050000000001</v>
      </c>
      <c r="K933" s="177">
        <v>-2.9198</v>
      </c>
      <c r="L933" s="177">
        <v>0.99475000000000002</v>
      </c>
      <c r="M933" s="177">
        <v>2.0229999999999997</v>
      </c>
      <c r="N933" s="177">
        <v>8.1224999999999987</v>
      </c>
      <c r="O933" s="177">
        <v>10.7441</v>
      </c>
      <c r="P933" s="177">
        <v>9.7828499999999998</v>
      </c>
      <c r="Q933" s="177">
        <v>9.6811000000000007</v>
      </c>
      <c r="R933" s="177">
        <v>11.411300000000001</v>
      </c>
      <c r="S933" s="171"/>
      <c r="T933" s="171"/>
      <c r="U933" s="177">
        <v>4048.4108999999999</v>
      </c>
      <c r="V933" s="177">
        <v>66.121200000000002</v>
      </c>
      <c r="W933" s="177">
        <v>-60.410600000000002</v>
      </c>
      <c r="X933" s="177">
        <v>-16.700299999999999</v>
      </c>
      <c r="Y933" s="177">
        <v>19.863700000000001</v>
      </c>
      <c r="Z933" s="177">
        <v>13.969099999999999</v>
      </c>
      <c r="AA933" s="177">
        <v>1.3734999999999999</v>
      </c>
      <c r="AB933" s="177">
        <v>3.0106000000000002</v>
      </c>
      <c r="AC933" s="177">
        <v>2.3624999999999998</v>
      </c>
      <c r="AD933" s="177">
        <v>6.4058000000000002</v>
      </c>
      <c r="AE933" s="177">
        <v>8.6381999999999994</v>
      </c>
      <c r="AF933" s="177">
        <v>7.2378</v>
      </c>
      <c r="AG933" s="177" t="e">
        <v>#NUM!</v>
      </c>
      <c r="AH933" s="177">
        <v>9.3963999999999999</v>
      </c>
    </row>
    <row r="934" spans="1:34" x14ac:dyDescent="0.3">
      <c r="A934" s="119"/>
      <c r="B934" s="119"/>
      <c r="C934" s="119"/>
      <c r="D934" s="121"/>
      <c r="E934" s="122"/>
      <c r="F934" s="122"/>
      <c r="G934" s="122"/>
      <c r="H934" s="122"/>
      <c r="I934" s="122"/>
      <c r="J934" s="122"/>
      <c r="K934" s="122"/>
      <c r="L934" s="122"/>
      <c r="M934" s="122"/>
      <c r="N934" s="122"/>
      <c r="O934" s="122"/>
      <c r="P934" s="122"/>
      <c r="Q934" s="122"/>
      <c r="R934" s="122"/>
      <c r="S934" s="119"/>
      <c r="T934" s="119"/>
      <c r="U934" s="119"/>
      <c r="V934" s="119"/>
      <c r="W934" s="119"/>
      <c r="X934" s="119"/>
      <c r="Y934" s="119"/>
      <c r="Z934" s="119"/>
      <c r="AA934" s="119"/>
      <c r="AB934" s="119"/>
      <c r="AC934" s="119"/>
      <c r="AD934" s="119"/>
      <c r="AE934" s="119"/>
      <c r="AF934" s="119"/>
      <c r="AG934" s="119"/>
      <c r="AH934" s="119"/>
    </row>
    <row r="935" spans="1:34" x14ac:dyDescent="0.3">
      <c r="A935" s="173" t="s">
        <v>878</v>
      </c>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row>
    <row r="936" spans="1:34" x14ac:dyDescent="0.3">
      <c r="A936" s="171" t="s">
        <v>879</v>
      </c>
      <c r="B936" s="171" t="s">
        <v>880</v>
      </c>
      <c r="C936" s="171">
        <v>115127</v>
      </c>
      <c r="D936" s="174">
        <v>44302</v>
      </c>
      <c r="E936" s="175">
        <v>4295.4120000000003</v>
      </c>
      <c r="F936" s="175">
        <v>168.14510000000001</v>
      </c>
      <c r="G936" s="175">
        <v>262.59539999999998</v>
      </c>
      <c r="H936" s="175">
        <v>56.217300000000002</v>
      </c>
      <c r="I936" s="175">
        <v>111.0412</v>
      </c>
      <c r="J936" s="175">
        <v>55.627899999999997</v>
      </c>
      <c r="K936" s="175">
        <v>-18.5608</v>
      </c>
      <c r="L936" s="175">
        <v>-15.887</v>
      </c>
      <c r="M936" s="175">
        <v>-6.9095000000000004</v>
      </c>
      <c r="N936" s="175">
        <v>-2.4119999999999999</v>
      </c>
      <c r="O936" s="175">
        <v>13.7456</v>
      </c>
      <c r="P936" s="175">
        <v>8.5891999999999999</v>
      </c>
      <c r="Q936" s="175">
        <v>6.8273999999999999</v>
      </c>
      <c r="R936" s="175">
        <v>20.978200000000001</v>
      </c>
      <c r="S936" s="171" t="s">
        <v>2023</v>
      </c>
      <c r="T936" s="174">
        <v>44302</v>
      </c>
      <c r="U936" s="175">
        <v>3847.7537000000002</v>
      </c>
      <c r="V936" s="175">
        <v>-13.5212</v>
      </c>
      <c r="W936" s="175">
        <v>-37.631100000000004</v>
      </c>
      <c r="X936" s="175">
        <v>-14.154400000000001</v>
      </c>
      <c r="Y936" s="175">
        <v>5.57</v>
      </c>
      <c r="Z936" s="175">
        <v>17.7211</v>
      </c>
      <c r="AA936" s="175">
        <v>-0.12280000000000001</v>
      </c>
      <c r="AB936" s="175">
        <v>2.6629999999999998</v>
      </c>
      <c r="AC936" s="175">
        <v>3.2505000000000002</v>
      </c>
      <c r="AD936" s="175">
        <v>8.9678000000000004</v>
      </c>
      <c r="AE936" s="175">
        <v>9.0890000000000004</v>
      </c>
      <c r="AF936" s="175">
        <v>8.4783000000000008</v>
      </c>
      <c r="AG936" s="175"/>
      <c r="AH936" s="175">
        <v>10.385400000000001</v>
      </c>
    </row>
    <row r="937" spans="1:34" x14ac:dyDescent="0.3">
      <c r="A937" s="171" t="s">
        <v>879</v>
      </c>
      <c r="B937" s="171" t="s">
        <v>881</v>
      </c>
      <c r="C937" s="171">
        <v>116796</v>
      </c>
      <c r="D937" s="174">
        <v>44302</v>
      </c>
      <c r="E937" s="175">
        <v>14.496600000000001</v>
      </c>
      <c r="F937" s="175">
        <v>72.657899999999998</v>
      </c>
      <c r="G937" s="175">
        <v>137.3278</v>
      </c>
      <c r="H937" s="175">
        <v>21.308399999999999</v>
      </c>
      <c r="I937" s="175">
        <v>93.515299999999996</v>
      </c>
      <c r="J937" s="175">
        <v>45.091700000000003</v>
      </c>
      <c r="K937" s="175">
        <v>-21.953700000000001</v>
      </c>
      <c r="L937" s="175">
        <v>-16.866099999999999</v>
      </c>
      <c r="M937" s="175">
        <v>-6.7858999999999998</v>
      </c>
      <c r="N937" s="175">
        <v>-5.9999000000000002</v>
      </c>
      <c r="O937" s="175">
        <v>13.1989</v>
      </c>
      <c r="P937" s="175">
        <v>8.3568999999999996</v>
      </c>
      <c r="Q937" s="175">
        <v>4.1745999999999999</v>
      </c>
      <c r="R937" s="175">
        <v>19.419799999999999</v>
      </c>
      <c r="S937" s="171" t="s">
        <v>2023</v>
      </c>
      <c r="T937" s="174">
        <v>44302</v>
      </c>
      <c r="U937" s="175">
        <v>3847.7537000000002</v>
      </c>
      <c r="V937" s="175">
        <v>-13.5212</v>
      </c>
      <c r="W937" s="175">
        <v>-37.631100000000004</v>
      </c>
      <c r="X937" s="175">
        <v>-14.154400000000001</v>
      </c>
      <c r="Y937" s="175">
        <v>5.57</v>
      </c>
      <c r="Z937" s="175">
        <v>17.7211</v>
      </c>
      <c r="AA937" s="175">
        <v>-0.12280000000000001</v>
      </c>
      <c r="AB937" s="175">
        <v>2.6629999999999998</v>
      </c>
      <c r="AC937" s="175">
        <v>3.2505000000000002</v>
      </c>
      <c r="AD937" s="175">
        <v>8.9678000000000004</v>
      </c>
      <c r="AE937" s="175">
        <v>9.0890000000000004</v>
      </c>
      <c r="AF937" s="175">
        <v>8.4783000000000008</v>
      </c>
      <c r="AG937" s="175"/>
      <c r="AH937" s="175">
        <v>10.385400000000001</v>
      </c>
    </row>
    <row r="938" spans="1:34" x14ac:dyDescent="0.3">
      <c r="A938" s="171" t="s">
        <v>879</v>
      </c>
      <c r="B938" s="171" t="s">
        <v>1910</v>
      </c>
      <c r="C938" s="171">
        <v>120546</v>
      </c>
      <c r="D938" s="174">
        <v>44302</v>
      </c>
      <c r="E938" s="175">
        <v>14.839499999999999</v>
      </c>
      <c r="F938" s="175">
        <v>72.9512</v>
      </c>
      <c r="G938" s="175">
        <v>137.8081</v>
      </c>
      <c r="H938" s="175">
        <v>21.770600000000002</v>
      </c>
      <c r="I938" s="175">
        <v>93.976900000000001</v>
      </c>
      <c r="J938" s="175">
        <v>45.558300000000003</v>
      </c>
      <c r="K938" s="175">
        <v>-21.521999999999998</v>
      </c>
      <c r="L938" s="175">
        <v>-16.446999999999999</v>
      </c>
      <c r="M938" s="175">
        <v>-6.4021999999999997</v>
      </c>
      <c r="N938" s="175">
        <v>-5.657</v>
      </c>
      <c r="O938" s="175">
        <v>13.5753</v>
      </c>
      <c r="P938" s="175">
        <v>8.6876999999999995</v>
      </c>
      <c r="Q938" s="175">
        <v>4.1043000000000003</v>
      </c>
      <c r="R938" s="175">
        <v>19.858699999999999</v>
      </c>
      <c r="S938" s="171" t="s">
        <v>2023</v>
      </c>
      <c r="T938" s="174">
        <v>44302</v>
      </c>
      <c r="U938" s="175">
        <v>3847.7537000000002</v>
      </c>
      <c r="V938" s="175">
        <v>-13.5212</v>
      </c>
      <c r="W938" s="175">
        <v>-37.631100000000004</v>
      </c>
      <c r="X938" s="175">
        <v>-14.154400000000001</v>
      </c>
      <c r="Y938" s="175">
        <v>5.57</v>
      </c>
      <c r="Z938" s="175">
        <v>17.7211</v>
      </c>
      <c r="AA938" s="175">
        <v>-0.12280000000000001</v>
      </c>
      <c r="AB938" s="175">
        <v>2.6629999999999998</v>
      </c>
      <c r="AC938" s="175">
        <v>3.2505000000000002</v>
      </c>
      <c r="AD938" s="175">
        <v>8.9678000000000004</v>
      </c>
      <c r="AE938" s="175">
        <v>9.0890000000000004</v>
      </c>
      <c r="AF938" s="175">
        <v>8.4783000000000008</v>
      </c>
      <c r="AG938" s="175"/>
      <c r="AH938" s="175">
        <v>10.385400000000001</v>
      </c>
    </row>
    <row r="939" spans="1:34" x14ac:dyDescent="0.3">
      <c r="A939" s="171" t="s">
        <v>879</v>
      </c>
      <c r="B939" s="171" t="s">
        <v>882</v>
      </c>
      <c r="C939" s="171">
        <v>113434</v>
      </c>
      <c r="D939" s="174">
        <v>44302</v>
      </c>
      <c r="E939" s="175">
        <v>40.735900000000001</v>
      </c>
      <c r="F939" s="175">
        <v>167.3329</v>
      </c>
      <c r="G939" s="175">
        <v>262.21039999999999</v>
      </c>
      <c r="H939" s="175">
        <v>56.059699999999999</v>
      </c>
      <c r="I939" s="175">
        <v>109.795</v>
      </c>
      <c r="J939" s="175">
        <v>55.356400000000001</v>
      </c>
      <c r="K939" s="175">
        <v>-18.330400000000001</v>
      </c>
      <c r="L939" s="175">
        <v>-15.7056</v>
      </c>
      <c r="M939" s="175">
        <v>-6.6848000000000001</v>
      </c>
      <c r="N939" s="175">
        <v>-2.3132000000000001</v>
      </c>
      <c r="O939" s="175">
        <v>13.784000000000001</v>
      </c>
      <c r="P939" s="175">
        <v>8.0074000000000005</v>
      </c>
      <c r="Q939" s="175">
        <v>6.9160000000000004</v>
      </c>
      <c r="R939" s="175">
        <v>20.910399999999999</v>
      </c>
      <c r="S939" s="171" t="s">
        <v>2023</v>
      </c>
      <c r="T939" s="174">
        <v>44302</v>
      </c>
      <c r="U939" s="175">
        <v>3847.7537000000002</v>
      </c>
      <c r="V939" s="175">
        <v>-13.5212</v>
      </c>
      <c r="W939" s="175">
        <v>-37.631100000000004</v>
      </c>
      <c r="X939" s="175">
        <v>-14.154400000000001</v>
      </c>
      <c r="Y939" s="175">
        <v>5.57</v>
      </c>
      <c r="Z939" s="175">
        <v>17.7211</v>
      </c>
      <c r="AA939" s="175">
        <v>-0.12280000000000001</v>
      </c>
      <c r="AB939" s="175">
        <v>2.6629999999999998</v>
      </c>
      <c r="AC939" s="175">
        <v>3.2505000000000002</v>
      </c>
      <c r="AD939" s="175">
        <v>8.9678000000000004</v>
      </c>
      <c r="AE939" s="175">
        <v>9.0890000000000004</v>
      </c>
      <c r="AF939" s="175">
        <v>8.4783000000000008</v>
      </c>
      <c r="AG939" s="175"/>
      <c r="AH939" s="175">
        <v>10.385400000000001</v>
      </c>
    </row>
    <row r="940" spans="1:34" x14ac:dyDescent="0.3">
      <c r="A940" s="171" t="s">
        <v>879</v>
      </c>
      <c r="B940" s="171" t="s">
        <v>1911</v>
      </c>
      <c r="C940" s="171">
        <v>120473</v>
      </c>
      <c r="D940" s="174">
        <v>44302</v>
      </c>
      <c r="E940" s="175">
        <v>15.603899999999999</v>
      </c>
      <c r="F940" s="175">
        <v>45.436199999999999</v>
      </c>
      <c r="G940" s="175">
        <v>109.0377</v>
      </c>
      <c r="H940" s="175">
        <v>34.0045</v>
      </c>
      <c r="I940" s="175">
        <v>95.504599999999996</v>
      </c>
      <c r="J940" s="175">
        <v>48.359000000000002</v>
      </c>
      <c r="K940" s="175">
        <v>-20.0791</v>
      </c>
      <c r="L940" s="175">
        <v>-14.0464</v>
      </c>
      <c r="M940" s="175">
        <v>-5.6904000000000003</v>
      </c>
      <c r="N940" s="175">
        <v>-6.7895000000000003</v>
      </c>
      <c r="O940" s="175">
        <v>14.0105</v>
      </c>
      <c r="P940" s="175">
        <v>9.0167000000000002</v>
      </c>
      <c r="Q940" s="175">
        <v>3.8125</v>
      </c>
      <c r="R940" s="175">
        <v>21.077300000000001</v>
      </c>
      <c r="S940" s="171" t="s">
        <v>2023</v>
      </c>
      <c r="T940" s="174">
        <v>44302</v>
      </c>
      <c r="U940" s="175">
        <v>3847.7537000000002</v>
      </c>
      <c r="V940" s="175">
        <v>-13.5212</v>
      </c>
      <c r="W940" s="175">
        <v>-37.631100000000004</v>
      </c>
      <c r="X940" s="175">
        <v>-14.154400000000001</v>
      </c>
      <c r="Y940" s="175">
        <v>5.57</v>
      </c>
      <c r="Z940" s="175">
        <v>17.7211</v>
      </c>
      <c r="AA940" s="175">
        <v>-0.12280000000000001</v>
      </c>
      <c r="AB940" s="175">
        <v>2.6629999999999998</v>
      </c>
      <c r="AC940" s="175">
        <v>3.2505000000000002</v>
      </c>
      <c r="AD940" s="175">
        <v>8.9678000000000004</v>
      </c>
      <c r="AE940" s="175">
        <v>9.0890000000000004</v>
      </c>
      <c r="AF940" s="175">
        <v>8.4783000000000008</v>
      </c>
      <c r="AG940" s="175"/>
      <c r="AH940" s="175">
        <v>10.385400000000001</v>
      </c>
    </row>
    <row r="941" spans="1:34" x14ac:dyDescent="0.3">
      <c r="A941" s="171" t="s">
        <v>879</v>
      </c>
      <c r="B941" s="171" t="s">
        <v>883</v>
      </c>
      <c r="C941" s="171">
        <v>115897</v>
      </c>
      <c r="D941" s="174">
        <v>44302</v>
      </c>
      <c r="E941" s="175">
        <v>14.5029</v>
      </c>
      <c r="F941" s="175">
        <v>45.1053</v>
      </c>
      <c r="G941" s="175">
        <v>108.5932</v>
      </c>
      <c r="H941" s="175">
        <v>41.092500000000001</v>
      </c>
      <c r="I941" s="175">
        <v>99.075999999999993</v>
      </c>
      <c r="J941" s="175">
        <v>50.230499999999999</v>
      </c>
      <c r="K941" s="175">
        <v>-19.759899999999998</v>
      </c>
      <c r="L941" s="175">
        <v>-14.123100000000001</v>
      </c>
      <c r="M941" s="175">
        <v>-5.9032999999999998</v>
      </c>
      <c r="N941" s="175">
        <v>-6.9122000000000003</v>
      </c>
      <c r="O941" s="175">
        <v>13.644299999999999</v>
      </c>
      <c r="P941" s="175">
        <v>8.4346999999999994</v>
      </c>
      <c r="Q941" s="175">
        <v>3.9925999999999999</v>
      </c>
      <c r="R941" s="175">
        <v>20.755500000000001</v>
      </c>
      <c r="S941" s="171" t="s">
        <v>2023</v>
      </c>
      <c r="T941" s="174">
        <v>44302</v>
      </c>
      <c r="U941" s="175">
        <v>3847.7537000000002</v>
      </c>
      <c r="V941" s="175">
        <v>-13.5212</v>
      </c>
      <c r="W941" s="175">
        <v>-37.631100000000004</v>
      </c>
      <c r="X941" s="175">
        <v>-14.154400000000001</v>
      </c>
      <c r="Y941" s="175">
        <v>5.57</v>
      </c>
      <c r="Z941" s="175">
        <v>17.7211</v>
      </c>
      <c r="AA941" s="175">
        <v>-0.12280000000000001</v>
      </c>
      <c r="AB941" s="175">
        <v>2.6629999999999998</v>
      </c>
      <c r="AC941" s="175">
        <v>3.2505000000000002</v>
      </c>
      <c r="AD941" s="175">
        <v>8.9678000000000004</v>
      </c>
      <c r="AE941" s="175">
        <v>9.0890000000000004</v>
      </c>
      <c r="AF941" s="175">
        <v>8.4783000000000008</v>
      </c>
      <c r="AG941" s="175"/>
      <c r="AH941" s="175">
        <v>10.385400000000001</v>
      </c>
    </row>
    <row r="942" spans="1:34" x14ac:dyDescent="0.3">
      <c r="A942" s="171" t="s">
        <v>879</v>
      </c>
      <c r="B942" s="171" t="s">
        <v>1912</v>
      </c>
      <c r="C942" s="171">
        <v>119277</v>
      </c>
      <c r="D942" s="174">
        <v>44302</v>
      </c>
      <c r="E942" s="175">
        <v>20.040400000000002</v>
      </c>
      <c r="F942" s="175">
        <v>325.06099999999998</v>
      </c>
      <c r="G942" s="175">
        <v>367.86489999999998</v>
      </c>
      <c r="H942" s="175">
        <v>174.01390000000001</v>
      </c>
      <c r="I942" s="175">
        <v>287.93819999999999</v>
      </c>
      <c r="J942" s="175">
        <v>118.62730000000001</v>
      </c>
      <c r="K942" s="175">
        <v>12.764699999999999</v>
      </c>
      <c r="L942" s="175">
        <v>-16.097799999999999</v>
      </c>
      <c r="M942" s="175">
        <v>-7.6028000000000002</v>
      </c>
      <c r="N942" s="175">
        <v>18.677800000000001</v>
      </c>
      <c r="O942" s="175">
        <v>19.7971</v>
      </c>
      <c r="P942" s="175">
        <v>9.7735000000000003</v>
      </c>
      <c r="Q942" s="175">
        <v>1.4421999999999999</v>
      </c>
      <c r="R942" s="175">
        <v>31.3949</v>
      </c>
      <c r="S942" s="171"/>
      <c r="T942" s="174"/>
      <c r="U942" s="175"/>
      <c r="V942" s="175"/>
      <c r="W942" s="175"/>
      <c r="X942" s="175"/>
      <c r="Y942" s="175"/>
      <c r="Z942" s="175"/>
      <c r="AA942" s="175"/>
      <c r="AB942" s="175"/>
      <c r="AC942" s="175"/>
      <c r="AD942" s="175"/>
      <c r="AE942" s="175"/>
      <c r="AF942" s="175"/>
      <c r="AG942" s="175"/>
      <c r="AH942" s="175"/>
    </row>
    <row r="943" spans="1:34" x14ac:dyDescent="0.3">
      <c r="A943" s="171" t="s">
        <v>879</v>
      </c>
      <c r="B943" s="171" t="s">
        <v>884</v>
      </c>
      <c r="C943" s="171">
        <v>106597</v>
      </c>
      <c r="D943" s="174">
        <v>44302</v>
      </c>
      <c r="E943" s="175">
        <v>19.273599999999998</v>
      </c>
      <c r="F943" s="175">
        <v>324.42239999999998</v>
      </c>
      <c r="G943" s="175">
        <v>367.20639999999997</v>
      </c>
      <c r="H943" s="175">
        <v>173.36789999999999</v>
      </c>
      <c r="I943" s="175">
        <v>287.2235</v>
      </c>
      <c r="J943" s="175">
        <v>117.916</v>
      </c>
      <c r="K943" s="175">
        <v>12.0337</v>
      </c>
      <c r="L943" s="175">
        <v>-16.7121</v>
      </c>
      <c r="M943" s="175">
        <v>-8.1974</v>
      </c>
      <c r="N943" s="175">
        <v>17.954899999999999</v>
      </c>
      <c r="O943" s="175">
        <v>19.167899999999999</v>
      </c>
      <c r="P943" s="175">
        <v>9.2091999999999992</v>
      </c>
      <c r="Q943" s="175">
        <v>4.9439000000000002</v>
      </c>
      <c r="R943" s="175">
        <v>30.691800000000001</v>
      </c>
      <c r="S943" s="171"/>
      <c r="T943" s="174"/>
      <c r="U943" s="175"/>
      <c r="V943" s="175"/>
      <c r="W943" s="175"/>
      <c r="X943" s="175"/>
      <c r="Y943" s="175"/>
      <c r="Z943" s="175"/>
      <c r="AA943" s="175"/>
      <c r="AB943" s="175"/>
      <c r="AC943" s="175"/>
      <c r="AD943" s="175"/>
      <c r="AE943" s="175"/>
      <c r="AF943" s="175"/>
      <c r="AG943" s="175"/>
      <c r="AH943" s="175"/>
    </row>
    <row r="944" spans="1:34" x14ac:dyDescent="0.3">
      <c r="A944" s="171" t="s">
        <v>879</v>
      </c>
      <c r="B944" s="171" t="s">
        <v>885</v>
      </c>
      <c r="C944" s="171">
        <v>113049</v>
      </c>
      <c r="D944" s="174">
        <v>44302</v>
      </c>
      <c r="E944" s="175">
        <v>41.867699999999999</v>
      </c>
      <c r="F944" s="175">
        <v>167.80359999999999</v>
      </c>
      <c r="G944" s="175">
        <v>261.97460000000001</v>
      </c>
      <c r="H944" s="175">
        <v>55.978400000000001</v>
      </c>
      <c r="I944" s="175">
        <v>110.7436</v>
      </c>
      <c r="J944" s="175">
        <v>55.765900000000002</v>
      </c>
      <c r="K944" s="175">
        <v>-18.607600000000001</v>
      </c>
      <c r="L944" s="175">
        <v>-15.9413</v>
      </c>
      <c r="M944" s="175">
        <v>-7.0004</v>
      </c>
      <c r="N944" s="175">
        <v>-2.4981</v>
      </c>
      <c r="O944" s="175">
        <v>13.4023</v>
      </c>
      <c r="P944" s="175">
        <v>8.6000999999999994</v>
      </c>
      <c r="Q944" s="175">
        <v>8.2210999999999999</v>
      </c>
      <c r="R944" s="175">
        <v>20.484200000000001</v>
      </c>
      <c r="S944" s="171" t="s">
        <v>2023</v>
      </c>
      <c r="T944" s="174">
        <v>44302</v>
      </c>
      <c r="U944" s="175">
        <v>3847.7537000000002</v>
      </c>
      <c r="V944" s="175">
        <v>-13.5212</v>
      </c>
      <c r="W944" s="175">
        <v>-37.631100000000004</v>
      </c>
      <c r="X944" s="175">
        <v>-14.154400000000001</v>
      </c>
      <c r="Y944" s="175">
        <v>5.57</v>
      </c>
      <c r="Z944" s="175">
        <v>17.7211</v>
      </c>
      <c r="AA944" s="175">
        <v>-0.12280000000000001</v>
      </c>
      <c r="AB944" s="175">
        <v>2.6629999999999998</v>
      </c>
      <c r="AC944" s="175">
        <v>3.2505000000000002</v>
      </c>
      <c r="AD944" s="175">
        <v>8.9678000000000004</v>
      </c>
      <c r="AE944" s="175">
        <v>9.0890000000000004</v>
      </c>
      <c r="AF944" s="175">
        <v>8.4783000000000008</v>
      </c>
      <c r="AG944" s="175"/>
      <c r="AH944" s="175">
        <v>10.385400000000001</v>
      </c>
    </row>
    <row r="945" spans="1:34" x14ac:dyDescent="0.3">
      <c r="A945" s="171" t="s">
        <v>879</v>
      </c>
      <c r="B945" s="171" t="s">
        <v>886</v>
      </c>
      <c r="C945" s="171">
        <v>115934</v>
      </c>
      <c r="D945" s="174">
        <v>44302</v>
      </c>
      <c r="E945" s="175">
        <v>14.9186</v>
      </c>
      <c r="F945" s="175">
        <v>113.3845</v>
      </c>
      <c r="G945" s="175">
        <v>107.8648</v>
      </c>
      <c r="H945" s="175">
        <v>43.525500000000001</v>
      </c>
      <c r="I945" s="175">
        <v>107.71510000000001</v>
      </c>
      <c r="J945" s="175">
        <v>50.813400000000001</v>
      </c>
      <c r="K945" s="175">
        <v>-21.2911</v>
      </c>
      <c r="L945" s="175">
        <v>-16.596800000000002</v>
      </c>
      <c r="M945" s="175">
        <v>-7.1071</v>
      </c>
      <c r="N945" s="175">
        <v>-6.6923000000000004</v>
      </c>
      <c r="O945" s="175">
        <v>13.3498</v>
      </c>
      <c r="P945" s="175">
        <v>8.7957000000000001</v>
      </c>
      <c r="Q945" s="175">
        <v>4.3178999999999998</v>
      </c>
      <c r="R945" s="175">
        <v>20.4133</v>
      </c>
      <c r="S945" s="171" t="s">
        <v>2023</v>
      </c>
      <c r="T945" s="174">
        <v>44302</v>
      </c>
      <c r="U945" s="175">
        <v>3847.7537000000002</v>
      </c>
      <c r="V945" s="175">
        <v>-13.5212</v>
      </c>
      <c r="W945" s="175">
        <v>-37.631100000000004</v>
      </c>
      <c r="X945" s="175">
        <v>-14.154400000000001</v>
      </c>
      <c r="Y945" s="175">
        <v>5.57</v>
      </c>
      <c r="Z945" s="175">
        <v>17.7211</v>
      </c>
      <c r="AA945" s="175">
        <v>-0.12280000000000001</v>
      </c>
      <c r="AB945" s="175">
        <v>2.6629999999999998</v>
      </c>
      <c r="AC945" s="175">
        <v>3.2505000000000002</v>
      </c>
      <c r="AD945" s="175">
        <v>8.9678000000000004</v>
      </c>
      <c r="AE945" s="175">
        <v>9.0890000000000004</v>
      </c>
      <c r="AF945" s="175">
        <v>8.4783000000000008</v>
      </c>
      <c r="AG945" s="175"/>
      <c r="AH945" s="175">
        <v>10.385400000000001</v>
      </c>
    </row>
    <row r="946" spans="1:34" x14ac:dyDescent="0.3">
      <c r="A946" s="171" t="s">
        <v>879</v>
      </c>
      <c r="B946" s="171" t="s">
        <v>1913</v>
      </c>
      <c r="C946" s="171">
        <v>119132</v>
      </c>
      <c r="D946" s="174">
        <v>44302</v>
      </c>
      <c r="E946" s="175">
        <v>15.4001</v>
      </c>
      <c r="F946" s="175">
        <v>113.4057</v>
      </c>
      <c r="G946" s="175">
        <v>108.1613</v>
      </c>
      <c r="H946" s="175">
        <v>43.702500000000001</v>
      </c>
      <c r="I946" s="175">
        <v>107.8511</v>
      </c>
      <c r="J946" s="175">
        <v>51.144599999999997</v>
      </c>
      <c r="K946" s="175">
        <v>-20.989799999999999</v>
      </c>
      <c r="L946" s="175">
        <v>-16.241700000000002</v>
      </c>
      <c r="M946" s="175">
        <v>-6.7072000000000003</v>
      </c>
      <c r="N946" s="175">
        <v>-6.3192000000000004</v>
      </c>
      <c r="O946" s="175">
        <v>13.812099999999999</v>
      </c>
      <c r="P946" s="175">
        <v>9.2573000000000008</v>
      </c>
      <c r="Q946" s="175">
        <v>4.1279000000000003</v>
      </c>
      <c r="R946" s="175">
        <v>20.883400000000002</v>
      </c>
      <c r="S946" s="171" t="s">
        <v>2023</v>
      </c>
      <c r="T946" s="174">
        <v>44302</v>
      </c>
      <c r="U946" s="175">
        <v>3847.7537000000002</v>
      </c>
      <c r="V946" s="175">
        <v>-13.5212</v>
      </c>
      <c r="W946" s="175">
        <v>-37.631100000000004</v>
      </c>
      <c r="X946" s="175">
        <v>-14.154400000000001</v>
      </c>
      <c r="Y946" s="175">
        <v>5.57</v>
      </c>
      <c r="Z946" s="175">
        <v>17.7211</v>
      </c>
      <c r="AA946" s="175">
        <v>-0.12280000000000001</v>
      </c>
      <c r="AB946" s="175">
        <v>2.6629999999999998</v>
      </c>
      <c r="AC946" s="175">
        <v>3.2505000000000002</v>
      </c>
      <c r="AD946" s="175">
        <v>8.9678000000000004</v>
      </c>
      <c r="AE946" s="175">
        <v>9.0890000000000004</v>
      </c>
      <c r="AF946" s="175">
        <v>8.4783000000000008</v>
      </c>
      <c r="AG946" s="175"/>
      <c r="AH946" s="175">
        <v>10.385400000000001</v>
      </c>
    </row>
    <row r="947" spans="1:34" x14ac:dyDescent="0.3">
      <c r="A947" s="171" t="s">
        <v>879</v>
      </c>
      <c r="B947" s="171" t="s">
        <v>887</v>
      </c>
      <c r="C947" s="171">
        <v>113076</v>
      </c>
      <c r="D947" s="174">
        <v>44302</v>
      </c>
      <c r="E947" s="175">
        <v>41.775199999999998</v>
      </c>
      <c r="F947" s="175">
        <v>167.38329999999999</v>
      </c>
      <c r="G947" s="175">
        <v>132.29390000000001</v>
      </c>
      <c r="H947" s="175">
        <v>55.874200000000002</v>
      </c>
      <c r="I947" s="175">
        <v>142.11799999999999</v>
      </c>
      <c r="J947" s="175">
        <v>55.854999999999997</v>
      </c>
      <c r="K947" s="175">
        <v>-18.6905</v>
      </c>
      <c r="L947" s="175">
        <v>-15.9451</v>
      </c>
      <c r="M947" s="175">
        <v>-7.0332999999999997</v>
      </c>
      <c r="N947" s="175">
        <v>-2.6345999999999998</v>
      </c>
      <c r="O947" s="175">
        <v>13.435700000000001</v>
      </c>
      <c r="P947" s="175">
        <v>8.2408000000000001</v>
      </c>
      <c r="Q947" s="175">
        <v>7.7169999999999996</v>
      </c>
      <c r="R947" s="175">
        <v>20.4666</v>
      </c>
      <c r="S947" s="171" t="s">
        <v>2023</v>
      </c>
      <c r="T947" s="174">
        <v>44302</v>
      </c>
      <c r="U947" s="175">
        <v>3847.7537000000002</v>
      </c>
      <c r="V947" s="175">
        <v>-13.5212</v>
      </c>
      <c r="W947" s="175">
        <v>-37.631100000000004</v>
      </c>
      <c r="X947" s="175">
        <v>-14.154400000000001</v>
      </c>
      <c r="Y947" s="175">
        <v>5.57</v>
      </c>
      <c r="Z947" s="175">
        <v>17.7211</v>
      </c>
      <c r="AA947" s="175">
        <v>-0.12280000000000001</v>
      </c>
      <c r="AB947" s="175">
        <v>2.6629999999999998</v>
      </c>
      <c r="AC947" s="175">
        <v>3.2505000000000002</v>
      </c>
      <c r="AD947" s="175">
        <v>8.9678000000000004</v>
      </c>
      <c r="AE947" s="175">
        <v>9.0890000000000004</v>
      </c>
      <c r="AF947" s="175">
        <v>8.4783000000000008</v>
      </c>
      <c r="AG947" s="175"/>
      <c r="AH947" s="175">
        <v>10.385400000000001</v>
      </c>
    </row>
    <row r="948" spans="1:34" x14ac:dyDescent="0.3">
      <c r="A948" s="171" t="s">
        <v>879</v>
      </c>
      <c r="B948" s="171" t="s">
        <v>888</v>
      </c>
      <c r="C948" s="171">
        <v>115833</v>
      </c>
      <c r="D948" s="174">
        <v>44302</v>
      </c>
      <c r="E948" s="175">
        <v>15.3911</v>
      </c>
      <c r="F948" s="175">
        <v>25.392700000000001</v>
      </c>
      <c r="G948" s="175">
        <v>80.686000000000007</v>
      </c>
      <c r="H948" s="175">
        <v>28.203199999999999</v>
      </c>
      <c r="I948" s="175">
        <v>131.0445</v>
      </c>
      <c r="J948" s="175">
        <v>46.884500000000003</v>
      </c>
      <c r="K948" s="175">
        <v>-21.340499999999999</v>
      </c>
      <c r="L948" s="175">
        <v>-16.29</v>
      </c>
      <c r="M948" s="175">
        <v>-7.4149000000000003</v>
      </c>
      <c r="N948" s="175">
        <v>-8.0161999999999995</v>
      </c>
      <c r="O948" s="175">
        <v>12.7363</v>
      </c>
      <c r="P948" s="175">
        <v>8.5274000000000001</v>
      </c>
      <c r="Q948" s="175">
        <v>4.6333000000000002</v>
      </c>
      <c r="R948" s="175">
        <v>19.704000000000001</v>
      </c>
      <c r="S948" s="171" t="s">
        <v>2023</v>
      </c>
      <c r="T948" s="174">
        <v>44302</v>
      </c>
      <c r="U948" s="175">
        <v>3847.7537000000002</v>
      </c>
      <c r="V948" s="175">
        <v>-13.5212</v>
      </c>
      <c r="W948" s="175">
        <v>-37.631100000000004</v>
      </c>
      <c r="X948" s="175">
        <v>-14.154400000000001</v>
      </c>
      <c r="Y948" s="175">
        <v>5.57</v>
      </c>
      <c r="Z948" s="175">
        <v>17.7211</v>
      </c>
      <c r="AA948" s="175">
        <v>-0.12280000000000001</v>
      </c>
      <c r="AB948" s="175">
        <v>2.6629999999999998</v>
      </c>
      <c r="AC948" s="175">
        <v>3.2505000000000002</v>
      </c>
      <c r="AD948" s="175">
        <v>8.9678000000000004</v>
      </c>
      <c r="AE948" s="175">
        <v>9.0890000000000004</v>
      </c>
      <c r="AF948" s="175">
        <v>8.4783000000000008</v>
      </c>
      <c r="AG948" s="175"/>
      <c r="AH948" s="175">
        <v>10.385400000000001</v>
      </c>
    </row>
    <row r="949" spans="1:34" x14ac:dyDescent="0.3">
      <c r="A949" s="171" t="s">
        <v>879</v>
      </c>
      <c r="B949" s="171" t="s">
        <v>1914</v>
      </c>
      <c r="C949" s="171">
        <v>120685</v>
      </c>
      <c r="D949" s="174">
        <v>44302</v>
      </c>
      <c r="E949" s="175">
        <v>15.741199999999999</v>
      </c>
      <c r="F949" s="175">
        <v>25.988600000000002</v>
      </c>
      <c r="G949" s="175">
        <v>81.176599999999993</v>
      </c>
      <c r="H949" s="175">
        <v>28.644100000000002</v>
      </c>
      <c r="I949" s="175">
        <v>131.44669999999999</v>
      </c>
      <c r="J949" s="175">
        <v>47.312800000000003</v>
      </c>
      <c r="K949" s="175">
        <v>-20.938600000000001</v>
      </c>
      <c r="L949" s="175">
        <v>-15.8939</v>
      </c>
      <c r="M949" s="175">
        <v>-7.0247000000000002</v>
      </c>
      <c r="N949" s="175">
        <v>-7.7195</v>
      </c>
      <c r="O949" s="175">
        <v>13.100199999999999</v>
      </c>
      <c r="P949" s="175">
        <v>8.8207000000000004</v>
      </c>
      <c r="Q949" s="175">
        <v>4.0719000000000003</v>
      </c>
      <c r="R949" s="175">
        <v>20.0655</v>
      </c>
      <c r="S949" s="171" t="s">
        <v>2023</v>
      </c>
      <c r="T949" s="174">
        <v>44302</v>
      </c>
      <c r="U949" s="175">
        <v>3847.7537000000002</v>
      </c>
      <c r="V949" s="175">
        <v>-13.5212</v>
      </c>
      <c r="W949" s="175">
        <v>-37.631100000000004</v>
      </c>
      <c r="X949" s="175">
        <v>-14.154400000000001</v>
      </c>
      <c r="Y949" s="175">
        <v>5.57</v>
      </c>
      <c r="Z949" s="175">
        <v>17.7211</v>
      </c>
      <c r="AA949" s="175">
        <v>-0.12280000000000001</v>
      </c>
      <c r="AB949" s="175">
        <v>2.6629999999999998</v>
      </c>
      <c r="AC949" s="175">
        <v>3.2505000000000002</v>
      </c>
      <c r="AD949" s="175">
        <v>8.9678000000000004</v>
      </c>
      <c r="AE949" s="175">
        <v>9.0890000000000004</v>
      </c>
      <c r="AF949" s="175">
        <v>8.4783000000000008</v>
      </c>
      <c r="AG949" s="175"/>
      <c r="AH949" s="175">
        <v>10.385400000000001</v>
      </c>
    </row>
    <row r="950" spans="1:34" x14ac:dyDescent="0.3">
      <c r="A950" s="171" t="s">
        <v>879</v>
      </c>
      <c r="B950" s="171" t="s">
        <v>889</v>
      </c>
      <c r="C950" s="171">
        <v>115939</v>
      </c>
      <c r="D950" s="174">
        <v>44302</v>
      </c>
      <c r="E950" s="175">
        <v>4333.8429999999998</v>
      </c>
      <c r="F950" s="175">
        <v>170.15770000000001</v>
      </c>
      <c r="G950" s="175">
        <v>134.5369</v>
      </c>
      <c r="H950" s="175">
        <v>56.979399999999998</v>
      </c>
      <c r="I950" s="175">
        <v>140.9828</v>
      </c>
      <c r="J950" s="175">
        <v>57.053600000000003</v>
      </c>
      <c r="K950" s="175">
        <v>-18.476800000000001</v>
      </c>
      <c r="L950" s="175">
        <v>-15.826000000000001</v>
      </c>
      <c r="M950" s="175">
        <v>-6.8967000000000001</v>
      </c>
      <c r="N950" s="175">
        <v>-2.5413999999999999</v>
      </c>
      <c r="O950" s="175">
        <v>13.694599999999999</v>
      </c>
      <c r="P950" s="175">
        <v>8.8061000000000007</v>
      </c>
      <c r="Q950" s="175">
        <v>4.3411</v>
      </c>
      <c r="R950" s="175">
        <v>20.489599999999999</v>
      </c>
      <c r="S950" s="171" t="s">
        <v>2023</v>
      </c>
      <c r="T950" s="174">
        <v>44302</v>
      </c>
      <c r="U950" s="175">
        <v>3847.7537000000002</v>
      </c>
      <c r="V950" s="175">
        <v>-13.5212</v>
      </c>
      <c r="W950" s="175">
        <v>-37.631100000000004</v>
      </c>
      <c r="X950" s="175">
        <v>-14.154400000000001</v>
      </c>
      <c r="Y950" s="175">
        <v>5.57</v>
      </c>
      <c r="Z950" s="175">
        <v>17.7211</v>
      </c>
      <c r="AA950" s="175">
        <v>-0.12280000000000001</v>
      </c>
      <c r="AB950" s="175">
        <v>2.6629999999999998</v>
      </c>
      <c r="AC950" s="175">
        <v>3.2505000000000002</v>
      </c>
      <c r="AD950" s="175">
        <v>8.9678000000000004</v>
      </c>
      <c r="AE950" s="175">
        <v>9.0890000000000004</v>
      </c>
      <c r="AF950" s="175">
        <v>8.4783000000000008</v>
      </c>
      <c r="AG950" s="175"/>
      <c r="AH950" s="175">
        <v>10.385400000000001</v>
      </c>
    </row>
    <row r="951" spans="1:34" x14ac:dyDescent="0.3">
      <c r="A951" s="171" t="s">
        <v>879</v>
      </c>
      <c r="B951" s="171" t="s">
        <v>890</v>
      </c>
      <c r="C951" s="171">
        <v>117714</v>
      </c>
      <c r="D951" s="174">
        <v>44302</v>
      </c>
      <c r="E951" s="175">
        <v>12.7715</v>
      </c>
      <c r="F951" s="175">
        <v>-24.276199999999999</v>
      </c>
      <c r="G951" s="175">
        <v>96.171999999999997</v>
      </c>
      <c r="H951" s="175">
        <v>49.624099999999999</v>
      </c>
      <c r="I951" s="175">
        <v>96.999600000000001</v>
      </c>
      <c r="J951" s="175">
        <v>47.953800000000001</v>
      </c>
      <c r="K951" s="175">
        <v>-26.102799999999998</v>
      </c>
      <c r="L951" s="175">
        <v>-14.5505</v>
      </c>
      <c r="M951" s="175">
        <v>-8.7994000000000003</v>
      </c>
      <c r="N951" s="175">
        <v>-3.9714999999999998</v>
      </c>
      <c r="O951" s="175">
        <v>12.2216</v>
      </c>
      <c r="P951" s="175">
        <v>7.0678000000000001</v>
      </c>
      <c r="Q951" s="175">
        <v>2.8595000000000002</v>
      </c>
      <c r="R951" s="175">
        <v>18.993300000000001</v>
      </c>
      <c r="S951" s="171" t="s">
        <v>2023</v>
      </c>
      <c r="T951" s="174">
        <v>44302</v>
      </c>
      <c r="U951" s="175">
        <v>3847.7537000000002</v>
      </c>
      <c r="V951" s="175">
        <v>-13.5212</v>
      </c>
      <c r="W951" s="175">
        <v>-37.631100000000004</v>
      </c>
      <c r="X951" s="175">
        <v>-14.154400000000001</v>
      </c>
      <c r="Y951" s="175">
        <v>5.57</v>
      </c>
      <c r="Z951" s="175">
        <v>17.7211</v>
      </c>
      <c r="AA951" s="175">
        <v>-0.12280000000000001</v>
      </c>
      <c r="AB951" s="175">
        <v>2.6629999999999998</v>
      </c>
      <c r="AC951" s="175">
        <v>3.2505000000000002</v>
      </c>
      <c r="AD951" s="175">
        <v>8.9678000000000004</v>
      </c>
      <c r="AE951" s="175">
        <v>9.0890000000000004</v>
      </c>
      <c r="AF951" s="175">
        <v>8.4783000000000008</v>
      </c>
      <c r="AG951" s="175"/>
      <c r="AH951" s="175">
        <v>10.385400000000001</v>
      </c>
    </row>
    <row r="952" spans="1:34" x14ac:dyDescent="0.3">
      <c r="A952" s="171" t="s">
        <v>879</v>
      </c>
      <c r="B952" s="171" t="s">
        <v>1915</v>
      </c>
      <c r="C952" s="171">
        <v>118343</v>
      </c>
      <c r="D952" s="174">
        <v>44302</v>
      </c>
      <c r="E952" s="175">
        <v>13.228400000000001</v>
      </c>
      <c r="F952" s="175">
        <v>-23.713799999999999</v>
      </c>
      <c r="G952" s="175">
        <v>96.619100000000003</v>
      </c>
      <c r="H952" s="175">
        <v>50.063099999999999</v>
      </c>
      <c r="I952" s="175">
        <v>97.424199999999999</v>
      </c>
      <c r="J952" s="175">
        <v>48.350999999999999</v>
      </c>
      <c r="K952" s="175">
        <v>-25.784400000000002</v>
      </c>
      <c r="L952" s="175">
        <v>-14.212899999999999</v>
      </c>
      <c r="M952" s="175">
        <v>-8.4636999999999993</v>
      </c>
      <c r="N952" s="175">
        <v>-3.5992999999999999</v>
      </c>
      <c r="O952" s="175">
        <v>12.74</v>
      </c>
      <c r="P952" s="175">
        <v>7.6097000000000001</v>
      </c>
      <c r="Q952" s="175">
        <v>3.4344000000000001</v>
      </c>
      <c r="R952" s="175">
        <v>19.4846</v>
      </c>
      <c r="S952" s="171" t="s">
        <v>2023</v>
      </c>
      <c r="T952" s="174">
        <v>44302</v>
      </c>
      <c r="U952" s="175">
        <v>3847.7537000000002</v>
      </c>
      <c r="V952" s="175">
        <v>-13.5212</v>
      </c>
      <c r="W952" s="175">
        <v>-37.631100000000004</v>
      </c>
      <c r="X952" s="175">
        <v>-14.154400000000001</v>
      </c>
      <c r="Y952" s="175">
        <v>5.57</v>
      </c>
      <c r="Z952" s="175">
        <v>17.7211</v>
      </c>
      <c r="AA952" s="175">
        <v>-0.12280000000000001</v>
      </c>
      <c r="AB952" s="175">
        <v>2.6629999999999998</v>
      </c>
      <c r="AC952" s="175">
        <v>3.2505000000000002</v>
      </c>
      <c r="AD952" s="175">
        <v>8.9678000000000004</v>
      </c>
      <c r="AE952" s="175">
        <v>9.0890000000000004</v>
      </c>
      <c r="AF952" s="175">
        <v>8.4783000000000008</v>
      </c>
      <c r="AG952" s="175"/>
      <c r="AH952" s="175">
        <v>10.385400000000001</v>
      </c>
    </row>
    <row r="953" spans="1:34" x14ac:dyDescent="0.3">
      <c r="A953" s="171" t="s">
        <v>879</v>
      </c>
      <c r="B953" s="171" t="s">
        <v>891</v>
      </c>
      <c r="C953" s="171">
        <v>112368</v>
      </c>
      <c r="D953" s="174">
        <v>44302</v>
      </c>
      <c r="E953" s="175">
        <v>4238.4579999999996</v>
      </c>
      <c r="F953" s="175">
        <v>169.24340000000001</v>
      </c>
      <c r="G953" s="175">
        <v>263.94600000000003</v>
      </c>
      <c r="H953" s="175">
        <v>56.554099999999998</v>
      </c>
      <c r="I953" s="175">
        <v>111.8511</v>
      </c>
      <c r="J953" s="175">
        <v>56.428100000000001</v>
      </c>
      <c r="K953" s="175">
        <v>-18.510300000000001</v>
      </c>
      <c r="L953" s="175">
        <v>-15.8558</v>
      </c>
      <c r="M953" s="175">
        <v>-6.9062000000000001</v>
      </c>
      <c r="N953" s="175">
        <v>-2.4264999999999999</v>
      </c>
      <c r="O953" s="175">
        <v>13.796099999999999</v>
      </c>
      <c r="P953" s="175">
        <v>8.6083999999999996</v>
      </c>
      <c r="Q953" s="175">
        <v>8.6725999999999992</v>
      </c>
      <c r="R953" s="175">
        <v>21.0244</v>
      </c>
      <c r="S953" s="171" t="s">
        <v>2023</v>
      </c>
      <c r="T953" s="174">
        <v>44302</v>
      </c>
      <c r="U953" s="175">
        <v>3847.7537000000002</v>
      </c>
      <c r="V953" s="175">
        <v>-13.5212</v>
      </c>
      <c r="W953" s="175">
        <v>-37.631100000000004</v>
      </c>
      <c r="X953" s="175">
        <v>-14.154400000000001</v>
      </c>
      <c r="Y953" s="175">
        <v>5.57</v>
      </c>
      <c r="Z953" s="175">
        <v>17.7211</v>
      </c>
      <c r="AA953" s="175">
        <v>-0.12280000000000001</v>
      </c>
      <c r="AB953" s="175">
        <v>2.6629999999999998</v>
      </c>
      <c r="AC953" s="175">
        <v>3.2505000000000002</v>
      </c>
      <c r="AD953" s="175">
        <v>8.9678000000000004</v>
      </c>
      <c r="AE953" s="175">
        <v>9.0890000000000004</v>
      </c>
      <c r="AF953" s="175">
        <v>8.4783000000000008</v>
      </c>
      <c r="AG953" s="175"/>
      <c r="AH953" s="175">
        <v>10.385400000000001</v>
      </c>
    </row>
    <row r="954" spans="1:34" x14ac:dyDescent="0.3">
      <c r="A954" s="171" t="s">
        <v>879</v>
      </c>
      <c r="B954" s="171" t="s">
        <v>892</v>
      </c>
      <c r="C954" s="171">
        <v>116077</v>
      </c>
      <c r="D954" s="174">
        <v>44302</v>
      </c>
      <c r="E954" s="175">
        <v>14.071300000000001</v>
      </c>
      <c r="F954" s="175">
        <v>-0.25940000000000002</v>
      </c>
      <c r="G954" s="175">
        <v>-72.797200000000004</v>
      </c>
      <c r="H954" s="175">
        <v>42.702100000000002</v>
      </c>
      <c r="I954" s="175">
        <v>84.603399999999993</v>
      </c>
      <c r="J954" s="175">
        <v>44.792900000000003</v>
      </c>
      <c r="K954" s="175">
        <v>-21.872900000000001</v>
      </c>
      <c r="L954" s="175">
        <v>-14.983700000000001</v>
      </c>
      <c r="M954" s="175">
        <v>-6.85</v>
      </c>
      <c r="N954" s="175">
        <v>-2.3626</v>
      </c>
      <c r="O954" s="175">
        <v>13.2768</v>
      </c>
      <c r="P954" s="175">
        <v>8.6577000000000002</v>
      </c>
      <c r="Q954" s="175">
        <v>3.7124999999999999</v>
      </c>
      <c r="R954" s="175">
        <v>20.383800000000001</v>
      </c>
      <c r="S954" s="171" t="s">
        <v>2023</v>
      </c>
      <c r="T954" s="174">
        <v>44302</v>
      </c>
      <c r="U954" s="175">
        <v>3847.7537000000002</v>
      </c>
      <c r="V954" s="175">
        <v>-13.5212</v>
      </c>
      <c r="W954" s="175">
        <v>-37.631100000000004</v>
      </c>
      <c r="X954" s="175">
        <v>-14.154400000000001</v>
      </c>
      <c r="Y954" s="175">
        <v>5.57</v>
      </c>
      <c r="Z954" s="175">
        <v>17.7211</v>
      </c>
      <c r="AA954" s="175">
        <v>-0.12280000000000001</v>
      </c>
      <c r="AB954" s="175">
        <v>2.6629999999999998</v>
      </c>
      <c r="AC954" s="175">
        <v>3.2505000000000002</v>
      </c>
      <c r="AD954" s="175">
        <v>8.9678000000000004</v>
      </c>
      <c r="AE954" s="175">
        <v>9.0890000000000004</v>
      </c>
      <c r="AF954" s="175">
        <v>8.4783000000000008</v>
      </c>
      <c r="AG954" s="175"/>
      <c r="AH954" s="175">
        <v>10.385400000000001</v>
      </c>
    </row>
    <row r="955" spans="1:34" x14ac:dyDescent="0.3">
      <c r="A955" s="171" t="s">
        <v>879</v>
      </c>
      <c r="B955" s="171" t="s">
        <v>1916</v>
      </c>
      <c r="C955" s="171">
        <v>120531</v>
      </c>
      <c r="D955" s="174">
        <v>44302</v>
      </c>
      <c r="E955" s="175">
        <v>14.421200000000001</v>
      </c>
      <c r="F955" s="175">
        <v>0</v>
      </c>
      <c r="G955" s="175">
        <v>-72.458600000000004</v>
      </c>
      <c r="H955" s="175">
        <v>43.090899999999998</v>
      </c>
      <c r="I955" s="175">
        <v>84.990700000000004</v>
      </c>
      <c r="J955" s="175">
        <v>45.186900000000001</v>
      </c>
      <c r="K955" s="175">
        <v>-21.512499999999999</v>
      </c>
      <c r="L955" s="175">
        <v>-14.6347</v>
      </c>
      <c r="M955" s="175">
        <v>-6.4901999999999997</v>
      </c>
      <c r="N955" s="175">
        <v>-1.9819</v>
      </c>
      <c r="O955" s="175">
        <v>13.701499999999999</v>
      </c>
      <c r="P955" s="175">
        <v>9.0099</v>
      </c>
      <c r="Q955" s="175">
        <v>3.8896000000000002</v>
      </c>
      <c r="R955" s="175">
        <v>20.872699999999998</v>
      </c>
      <c r="S955" s="171" t="s">
        <v>2023</v>
      </c>
      <c r="T955" s="174">
        <v>44302</v>
      </c>
      <c r="U955" s="175">
        <v>3847.7537000000002</v>
      </c>
      <c r="V955" s="175">
        <v>-13.5212</v>
      </c>
      <c r="W955" s="175">
        <v>-37.631100000000004</v>
      </c>
      <c r="X955" s="175">
        <v>-14.154400000000001</v>
      </c>
      <c r="Y955" s="175">
        <v>5.57</v>
      </c>
      <c r="Z955" s="175">
        <v>17.7211</v>
      </c>
      <c r="AA955" s="175">
        <v>-0.12280000000000001</v>
      </c>
      <c r="AB955" s="175">
        <v>2.6629999999999998</v>
      </c>
      <c r="AC955" s="175">
        <v>3.2505000000000002</v>
      </c>
      <c r="AD955" s="175">
        <v>8.9678000000000004</v>
      </c>
      <c r="AE955" s="175">
        <v>9.0890000000000004</v>
      </c>
      <c r="AF955" s="175">
        <v>8.4783000000000008</v>
      </c>
      <c r="AG955" s="175"/>
      <c r="AH955" s="175">
        <v>10.385400000000001</v>
      </c>
    </row>
    <row r="956" spans="1:34" x14ac:dyDescent="0.3">
      <c r="A956" s="171" t="s">
        <v>879</v>
      </c>
      <c r="B956" s="171" t="s">
        <v>893</v>
      </c>
      <c r="C956" s="171">
        <v>106193</v>
      </c>
      <c r="D956" s="174">
        <v>44302</v>
      </c>
      <c r="E956" s="175">
        <v>408.43130000000002</v>
      </c>
      <c r="F956" s="175">
        <v>167.93780000000001</v>
      </c>
      <c r="G956" s="175">
        <v>132.7423</v>
      </c>
      <c r="H956" s="175">
        <v>56.106499999999997</v>
      </c>
      <c r="I956" s="175">
        <v>141.93790000000001</v>
      </c>
      <c r="J956" s="175">
        <v>55.8643</v>
      </c>
      <c r="K956" s="175">
        <v>-18.5425</v>
      </c>
      <c r="L956" s="175">
        <v>-15.895099999999999</v>
      </c>
      <c r="M956" s="175">
        <v>-6.9612999999999996</v>
      </c>
      <c r="N956" s="175">
        <v>-2.4824999999999999</v>
      </c>
      <c r="O956" s="175">
        <v>13.6698</v>
      </c>
      <c r="P956" s="175">
        <v>8.5361999999999991</v>
      </c>
      <c r="Q956" s="175">
        <v>11.827299999999999</v>
      </c>
      <c r="R956" s="175">
        <v>20.846399999999999</v>
      </c>
      <c r="S956" s="171" t="s">
        <v>2026</v>
      </c>
      <c r="T956" s="174">
        <v>44302</v>
      </c>
      <c r="U956" s="175">
        <v>4048.4108999999999</v>
      </c>
      <c r="V956" s="175">
        <v>66.121200000000002</v>
      </c>
      <c r="W956" s="175">
        <v>-60.410600000000002</v>
      </c>
      <c r="X956" s="175">
        <v>-16.700299999999999</v>
      </c>
      <c r="Y956" s="175">
        <v>19.863700000000001</v>
      </c>
      <c r="Z956" s="175">
        <v>13.969099999999999</v>
      </c>
      <c r="AA956" s="175">
        <v>1.3734999999999999</v>
      </c>
      <c r="AB956" s="175">
        <v>3.0106000000000002</v>
      </c>
      <c r="AC956" s="175">
        <v>2.3624999999999998</v>
      </c>
      <c r="AD956" s="175">
        <v>6.4058000000000002</v>
      </c>
      <c r="AE956" s="175">
        <v>8.6381999999999994</v>
      </c>
      <c r="AF956" s="175">
        <v>7.2378</v>
      </c>
      <c r="AG956" s="175"/>
      <c r="AH956" s="175">
        <v>9.3963999999999999</v>
      </c>
    </row>
    <row r="957" spans="1:34" x14ac:dyDescent="0.3">
      <c r="A957" s="171" t="s">
        <v>879</v>
      </c>
      <c r="B957" s="171" t="s">
        <v>894</v>
      </c>
      <c r="C957" s="171">
        <v>114758</v>
      </c>
      <c r="D957" s="174">
        <v>44302</v>
      </c>
      <c r="E957" s="175">
        <v>19.345199999999998</v>
      </c>
      <c r="F957" s="175">
        <v>88.135900000000007</v>
      </c>
      <c r="G957" s="175">
        <v>89.067599999999999</v>
      </c>
      <c r="H957" s="175">
        <v>29.791599999999999</v>
      </c>
      <c r="I957" s="175">
        <v>129.7002</v>
      </c>
      <c r="J957" s="175">
        <v>50.1691</v>
      </c>
      <c r="K957" s="175">
        <v>-19.5215</v>
      </c>
      <c r="L957" s="175">
        <v>-15.554</v>
      </c>
      <c r="M957" s="175">
        <v>-6.4660000000000002</v>
      </c>
      <c r="N957" s="175">
        <v>-7.1749999999999998</v>
      </c>
      <c r="O957" s="175">
        <v>13.419499999999999</v>
      </c>
      <c r="P957" s="175">
        <v>9.0645000000000007</v>
      </c>
      <c r="Q957" s="175">
        <v>6.7732000000000001</v>
      </c>
      <c r="R957" s="175">
        <v>20.675699999999999</v>
      </c>
      <c r="S957" s="171" t="s">
        <v>2026</v>
      </c>
      <c r="T957" s="174">
        <v>44302</v>
      </c>
      <c r="U957" s="175">
        <v>4048.4108999999999</v>
      </c>
      <c r="V957" s="175">
        <v>66.121200000000002</v>
      </c>
      <c r="W957" s="175">
        <v>-60.410600000000002</v>
      </c>
      <c r="X957" s="175">
        <v>-16.700299999999999</v>
      </c>
      <c r="Y957" s="175">
        <v>19.863700000000001</v>
      </c>
      <c r="Z957" s="175">
        <v>13.969099999999999</v>
      </c>
      <c r="AA957" s="175">
        <v>1.3734999999999999</v>
      </c>
      <c r="AB957" s="175">
        <v>3.0106000000000002</v>
      </c>
      <c r="AC957" s="175">
        <v>2.3624999999999998</v>
      </c>
      <c r="AD957" s="175">
        <v>6.4058000000000002</v>
      </c>
      <c r="AE957" s="175">
        <v>8.6381999999999994</v>
      </c>
      <c r="AF957" s="175">
        <v>7.2378</v>
      </c>
      <c r="AG957" s="175"/>
      <c r="AH957" s="175">
        <v>9.3963999999999999</v>
      </c>
    </row>
    <row r="958" spans="1:34" x14ac:dyDescent="0.3">
      <c r="A958" s="171" t="s">
        <v>879</v>
      </c>
      <c r="B958" s="171" t="s">
        <v>1917</v>
      </c>
      <c r="C958" s="171">
        <v>119781</v>
      </c>
      <c r="D958" s="174">
        <v>44302</v>
      </c>
      <c r="E958" s="175">
        <v>20.073499999999999</v>
      </c>
      <c r="F958" s="175">
        <v>88.584699999999998</v>
      </c>
      <c r="G958" s="175">
        <v>89.558899999999994</v>
      </c>
      <c r="H958" s="175">
        <v>30.2547</v>
      </c>
      <c r="I958" s="175">
        <v>130.14709999999999</v>
      </c>
      <c r="J958" s="175">
        <v>50.624299999999998</v>
      </c>
      <c r="K958" s="175">
        <v>-19.127600000000001</v>
      </c>
      <c r="L958" s="175">
        <v>-15.1823</v>
      </c>
      <c r="M958" s="175">
        <v>-6.0823999999999998</v>
      </c>
      <c r="N958" s="175">
        <v>-6.8308</v>
      </c>
      <c r="O958" s="175">
        <v>13.893599999999999</v>
      </c>
      <c r="P958" s="175">
        <v>9.5518000000000001</v>
      </c>
      <c r="Q958" s="175">
        <v>4.1863999999999999</v>
      </c>
      <c r="R958" s="175">
        <v>21.180299999999999</v>
      </c>
      <c r="S958" s="171" t="s">
        <v>2026</v>
      </c>
      <c r="T958" s="174">
        <v>44302</v>
      </c>
      <c r="U958" s="175">
        <v>4048.4108999999999</v>
      </c>
      <c r="V958" s="175">
        <v>66.121200000000002</v>
      </c>
      <c r="W958" s="175">
        <v>-60.410600000000002</v>
      </c>
      <c r="X958" s="175">
        <v>-16.700299999999999</v>
      </c>
      <c r="Y958" s="175">
        <v>19.863700000000001</v>
      </c>
      <c r="Z958" s="175">
        <v>13.969099999999999</v>
      </c>
      <c r="AA958" s="175">
        <v>1.3734999999999999</v>
      </c>
      <c r="AB958" s="175">
        <v>3.0106000000000002</v>
      </c>
      <c r="AC958" s="175">
        <v>2.3624999999999998</v>
      </c>
      <c r="AD958" s="175">
        <v>6.4058000000000002</v>
      </c>
      <c r="AE958" s="175">
        <v>8.6381999999999994</v>
      </c>
      <c r="AF958" s="175">
        <v>7.2378</v>
      </c>
      <c r="AG958" s="175"/>
      <c r="AH958" s="175">
        <v>9.3963999999999999</v>
      </c>
    </row>
    <row r="959" spans="1:34" x14ac:dyDescent="0.3">
      <c r="A959" s="171" t="s">
        <v>879</v>
      </c>
      <c r="B959" s="171" t="s">
        <v>895</v>
      </c>
      <c r="C959" s="171">
        <v>140088</v>
      </c>
      <c r="D959" s="174">
        <v>44302</v>
      </c>
      <c r="E959" s="175">
        <v>41.066499999999998</v>
      </c>
      <c r="F959" s="175">
        <v>315.65370000000001</v>
      </c>
      <c r="G959" s="175">
        <v>249.4007</v>
      </c>
      <c r="H959" s="175">
        <v>82.692499999999995</v>
      </c>
      <c r="I959" s="175">
        <v>121.559</v>
      </c>
      <c r="J959" s="175">
        <v>58.4176</v>
      </c>
      <c r="K959" s="175">
        <v>-19.072299999999998</v>
      </c>
      <c r="L959" s="175">
        <v>-15.5587</v>
      </c>
      <c r="M959" s="175">
        <v>-6.4978999999999996</v>
      </c>
      <c r="N959" s="175">
        <v>-2.1804999999999999</v>
      </c>
      <c r="O959" s="175">
        <v>13.7021</v>
      </c>
      <c r="P959" s="175">
        <v>8.6062999999999992</v>
      </c>
      <c r="Q959" s="175">
        <v>10.961</v>
      </c>
      <c r="R959" s="175">
        <v>20.7788</v>
      </c>
      <c r="S959" s="171" t="s">
        <v>2023</v>
      </c>
      <c r="T959" s="174">
        <v>44302</v>
      </c>
      <c r="U959" s="175">
        <v>3847.7537000000002</v>
      </c>
      <c r="V959" s="175">
        <v>-13.5212</v>
      </c>
      <c r="W959" s="175">
        <v>-37.631100000000004</v>
      </c>
      <c r="X959" s="175">
        <v>-14.154400000000001</v>
      </c>
      <c r="Y959" s="175">
        <v>5.57</v>
      </c>
      <c r="Z959" s="175">
        <v>17.7211</v>
      </c>
      <c r="AA959" s="175">
        <v>-0.12280000000000001</v>
      </c>
      <c r="AB959" s="175">
        <v>2.6629999999999998</v>
      </c>
      <c r="AC959" s="175">
        <v>3.2505000000000002</v>
      </c>
      <c r="AD959" s="175">
        <v>8.9678000000000004</v>
      </c>
      <c r="AE959" s="175">
        <v>9.0890000000000004</v>
      </c>
      <c r="AF959" s="175">
        <v>8.4783000000000008</v>
      </c>
      <c r="AG959" s="175"/>
      <c r="AH959" s="175">
        <v>10.385400000000001</v>
      </c>
    </row>
    <row r="960" spans="1:34" x14ac:dyDescent="0.3">
      <c r="A960" s="171" t="s">
        <v>879</v>
      </c>
      <c r="B960" s="171" t="s">
        <v>896</v>
      </c>
      <c r="C960" s="171">
        <v>114616</v>
      </c>
      <c r="D960" s="174">
        <v>44302</v>
      </c>
      <c r="E960" s="175">
        <v>19.151900000000001</v>
      </c>
      <c r="F960" s="175">
        <v>98.031000000000006</v>
      </c>
      <c r="G960" s="175">
        <v>95.591300000000004</v>
      </c>
      <c r="H960" s="175">
        <v>48.528500000000001</v>
      </c>
      <c r="I960" s="175">
        <v>107.0849</v>
      </c>
      <c r="J960" s="175">
        <v>53.774999999999999</v>
      </c>
      <c r="K960" s="175">
        <v>-20.850999999999999</v>
      </c>
      <c r="L960" s="175">
        <v>-16.807600000000001</v>
      </c>
      <c r="M960" s="175">
        <v>-7.3982999999999999</v>
      </c>
      <c r="N960" s="175">
        <v>-5.9050000000000002</v>
      </c>
      <c r="O960" s="175">
        <v>12.952299999999999</v>
      </c>
      <c r="P960" s="175">
        <v>8.4332999999999991</v>
      </c>
      <c r="Q960" s="175">
        <v>6.6332000000000004</v>
      </c>
      <c r="R960" s="175">
        <v>20.277699999999999</v>
      </c>
      <c r="S960" s="171" t="s">
        <v>2023</v>
      </c>
      <c r="T960" s="174">
        <v>44302</v>
      </c>
      <c r="U960" s="175">
        <v>3847.7537000000002</v>
      </c>
      <c r="V960" s="175">
        <v>-13.5212</v>
      </c>
      <c r="W960" s="175">
        <v>-37.631100000000004</v>
      </c>
      <c r="X960" s="175">
        <v>-14.154400000000001</v>
      </c>
      <c r="Y960" s="175">
        <v>5.57</v>
      </c>
      <c r="Z960" s="175">
        <v>17.7211</v>
      </c>
      <c r="AA960" s="175">
        <v>-0.12280000000000001</v>
      </c>
      <c r="AB960" s="175">
        <v>2.6629999999999998</v>
      </c>
      <c r="AC960" s="175">
        <v>3.2505000000000002</v>
      </c>
      <c r="AD960" s="175">
        <v>8.9678000000000004</v>
      </c>
      <c r="AE960" s="175">
        <v>9.0890000000000004</v>
      </c>
      <c r="AF960" s="175">
        <v>8.4783000000000008</v>
      </c>
      <c r="AG960" s="175"/>
      <c r="AH960" s="175">
        <v>10.385400000000001</v>
      </c>
    </row>
    <row r="961" spans="1:34" x14ac:dyDescent="0.3">
      <c r="A961" s="171" t="s">
        <v>879</v>
      </c>
      <c r="B961" s="171" t="s">
        <v>1918</v>
      </c>
      <c r="C961" s="171">
        <v>118663</v>
      </c>
      <c r="D961" s="174">
        <v>44302</v>
      </c>
      <c r="E961" s="175">
        <v>19.821100000000001</v>
      </c>
      <c r="F961" s="175">
        <v>98.415099999999995</v>
      </c>
      <c r="G961" s="175">
        <v>95.954899999999995</v>
      </c>
      <c r="H961" s="175">
        <v>48.857999999999997</v>
      </c>
      <c r="I961" s="175">
        <v>107.3916</v>
      </c>
      <c r="J961" s="175">
        <v>54.1175</v>
      </c>
      <c r="K961" s="175">
        <v>-20.536200000000001</v>
      </c>
      <c r="L961" s="175">
        <v>-16.516500000000001</v>
      </c>
      <c r="M961" s="175">
        <v>-7.0884999999999998</v>
      </c>
      <c r="N961" s="175">
        <v>-5.6007999999999996</v>
      </c>
      <c r="O961" s="175">
        <v>13.3727</v>
      </c>
      <c r="P961" s="175">
        <v>8.9047000000000001</v>
      </c>
      <c r="Q961" s="175">
        <v>3.9344999999999999</v>
      </c>
      <c r="R961" s="175">
        <v>20.653700000000001</v>
      </c>
      <c r="S961" s="171" t="s">
        <v>2023</v>
      </c>
      <c r="T961" s="174">
        <v>44302</v>
      </c>
      <c r="U961" s="175">
        <v>3847.7537000000002</v>
      </c>
      <c r="V961" s="175">
        <v>-13.5212</v>
      </c>
      <c r="W961" s="175">
        <v>-37.631100000000004</v>
      </c>
      <c r="X961" s="175">
        <v>-14.154400000000001</v>
      </c>
      <c r="Y961" s="175">
        <v>5.57</v>
      </c>
      <c r="Z961" s="175">
        <v>17.7211</v>
      </c>
      <c r="AA961" s="175">
        <v>-0.12280000000000001</v>
      </c>
      <c r="AB961" s="175">
        <v>2.6629999999999998</v>
      </c>
      <c r="AC961" s="175">
        <v>3.2505000000000002</v>
      </c>
      <c r="AD961" s="175">
        <v>8.9678000000000004</v>
      </c>
      <c r="AE961" s="175">
        <v>9.0890000000000004</v>
      </c>
      <c r="AF961" s="175">
        <v>8.4783000000000008</v>
      </c>
      <c r="AG961" s="175"/>
      <c r="AH961" s="175">
        <v>10.385400000000001</v>
      </c>
    </row>
    <row r="962" spans="1:34" x14ac:dyDescent="0.3">
      <c r="A962" s="171" t="s">
        <v>879</v>
      </c>
      <c r="B962" s="171" t="s">
        <v>897</v>
      </c>
      <c r="C962" s="171">
        <v>107693</v>
      </c>
      <c r="D962" s="174">
        <v>44302</v>
      </c>
      <c r="E962" s="175">
        <v>2029.636</v>
      </c>
      <c r="F962" s="175">
        <v>168.98759999999999</v>
      </c>
      <c r="G962" s="175">
        <v>264.17329999999998</v>
      </c>
      <c r="H962" s="175">
        <v>56.304699999999997</v>
      </c>
      <c r="I962" s="175">
        <v>111.5608</v>
      </c>
      <c r="J962" s="175">
        <v>55.7971</v>
      </c>
      <c r="K962" s="175">
        <v>-18.796900000000001</v>
      </c>
      <c r="L962" s="175">
        <v>-16.150200000000002</v>
      </c>
      <c r="M962" s="175">
        <v>-7.2141000000000002</v>
      </c>
      <c r="N962" s="175">
        <v>-2.7448999999999999</v>
      </c>
      <c r="O962" s="175">
        <v>13.4613</v>
      </c>
      <c r="P962" s="175">
        <v>8.4109999999999996</v>
      </c>
      <c r="Q962" s="175">
        <v>9.8055000000000003</v>
      </c>
      <c r="R962" s="175">
        <v>20.530100000000001</v>
      </c>
      <c r="S962" s="171" t="s">
        <v>2023</v>
      </c>
      <c r="T962" s="174">
        <v>44302</v>
      </c>
      <c r="U962" s="175">
        <v>3847.7537000000002</v>
      </c>
      <c r="V962" s="175">
        <v>-13.5212</v>
      </c>
      <c r="W962" s="175">
        <v>-37.631100000000004</v>
      </c>
      <c r="X962" s="175">
        <v>-14.154400000000001</v>
      </c>
      <c r="Y962" s="175">
        <v>5.57</v>
      </c>
      <c r="Z962" s="175">
        <v>17.7211</v>
      </c>
      <c r="AA962" s="175">
        <v>-0.12280000000000001</v>
      </c>
      <c r="AB962" s="175">
        <v>2.6629999999999998</v>
      </c>
      <c r="AC962" s="175">
        <v>3.2505000000000002</v>
      </c>
      <c r="AD962" s="175">
        <v>8.9678000000000004</v>
      </c>
      <c r="AE962" s="175">
        <v>9.0890000000000004</v>
      </c>
      <c r="AF962" s="175">
        <v>8.4783000000000008</v>
      </c>
      <c r="AG962" s="175"/>
      <c r="AH962" s="175">
        <v>10.385400000000001</v>
      </c>
    </row>
    <row r="963" spans="1:34" x14ac:dyDescent="0.3">
      <c r="A963" s="171" t="s">
        <v>879</v>
      </c>
      <c r="B963" s="171" t="s">
        <v>898</v>
      </c>
      <c r="C963" s="171">
        <v>115132</v>
      </c>
      <c r="D963" s="174">
        <v>44302</v>
      </c>
      <c r="E963" s="175">
        <v>18.849699999999999</v>
      </c>
      <c r="F963" s="175">
        <v>138.5874</v>
      </c>
      <c r="G963" s="175">
        <v>109.8062</v>
      </c>
      <c r="H963" s="175">
        <v>51.062100000000001</v>
      </c>
      <c r="I963" s="175">
        <v>108.47</v>
      </c>
      <c r="J963" s="175">
        <v>54.766100000000002</v>
      </c>
      <c r="K963" s="175">
        <v>-21.156199999999998</v>
      </c>
      <c r="L963" s="175">
        <v>-16.355899999999998</v>
      </c>
      <c r="M963" s="175">
        <v>-7.0434000000000001</v>
      </c>
      <c r="N963" s="175">
        <v>-5.5087000000000002</v>
      </c>
      <c r="O963" s="175">
        <v>13.2996</v>
      </c>
      <c r="P963" s="175">
        <v>8.9868000000000006</v>
      </c>
      <c r="Q963" s="175">
        <v>6.6002999999999998</v>
      </c>
      <c r="R963" s="175">
        <v>20.2561</v>
      </c>
      <c r="S963" s="171" t="s">
        <v>2023</v>
      </c>
      <c r="T963" s="174">
        <v>44302</v>
      </c>
      <c r="U963" s="175">
        <v>3847.7537000000002</v>
      </c>
      <c r="V963" s="175">
        <v>-13.5212</v>
      </c>
      <c r="W963" s="175">
        <v>-37.631100000000004</v>
      </c>
      <c r="X963" s="175">
        <v>-14.154400000000001</v>
      </c>
      <c r="Y963" s="175">
        <v>5.57</v>
      </c>
      <c r="Z963" s="175">
        <v>17.7211</v>
      </c>
      <c r="AA963" s="175">
        <v>-0.12280000000000001</v>
      </c>
      <c r="AB963" s="175">
        <v>2.6629999999999998</v>
      </c>
      <c r="AC963" s="175">
        <v>3.2505000000000002</v>
      </c>
      <c r="AD963" s="175">
        <v>8.9678000000000004</v>
      </c>
      <c r="AE963" s="175">
        <v>9.0890000000000004</v>
      </c>
      <c r="AF963" s="175">
        <v>8.4783000000000008</v>
      </c>
      <c r="AG963" s="175"/>
      <c r="AH963" s="175">
        <v>10.385400000000001</v>
      </c>
    </row>
    <row r="964" spans="1:34" x14ac:dyDescent="0.3">
      <c r="A964" s="171" t="s">
        <v>879</v>
      </c>
      <c r="B964" s="171" t="s">
        <v>1919</v>
      </c>
      <c r="C964" s="171">
        <v>141064</v>
      </c>
      <c r="D964" s="174">
        <v>44302</v>
      </c>
      <c r="E964" s="175">
        <v>18.7639</v>
      </c>
      <c r="F964" s="175">
        <v>138.43950000000001</v>
      </c>
      <c r="G964" s="175">
        <v>109.65260000000001</v>
      </c>
      <c r="H964" s="175">
        <v>50.929499999999997</v>
      </c>
      <c r="I964" s="175">
        <v>108.30889999999999</v>
      </c>
      <c r="J964" s="175">
        <v>54.609000000000002</v>
      </c>
      <c r="K964" s="175">
        <v>-21.293800000000001</v>
      </c>
      <c r="L964" s="175">
        <v>-16.4038</v>
      </c>
      <c r="M964" s="175">
        <v>-7.1166</v>
      </c>
      <c r="N964" s="175">
        <v>-5.5884999999999998</v>
      </c>
      <c r="O964" s="175">
        <v>13.1759</v>
      </c>
      <c r="P964" s="175">
        <v>8.8819999999999997</v>
      </c>
      <c r="Q964" s="175">
        <v>6.4882</v>
      </c>
      <c r="R964" s="175">
        <v>20.129799999999999</v>
      </c>
      <c r="S964" s="171" t="s">
        <v>2023</v>
      </c>
      <c r="T964" s="174">
        <v>44302</v>
      </c>
      <c r="U964" s="175">
        <v>3847.7537000000002</v>
      </c>
      <c r="V964" s="175">
        <v>-13.5212</v>
      </c>
      <c r="W964" s="175">
        <v>-37.631100000000004</v>
      </c>
      <c r="X964" s="175">
        <v>-14.154400000000001</v>
      </c>
      <c r="Y964" s="175">
        <v>5.57</v>
      </c>
      <c r="Z964" s="175">
        <v>17.7211</v>
      </c>
      <c r="AA964" s="175">
        <v>-0.12280000000000001</v>
      </c>
      <c r="AB964" s="175">
        <v>2.6629999999999998</v>
      </c>
      <c r="AC964" s="175">
        <v>3.2505000000000002</v>
      </c>
      <c r="AD964" s="175">
        <v>8.9678000000000004</v>
      </c>
      <c r="AE964" s="175">
        <v>9.0890000000000004</v>
      </c>
      <c r="AF964" s="175">
        <v>8.4783000000000008</v>
      </c>
      <c r="AG964" s="175"/>
      <c r="AH964" s="175">
        <v>10.385400000000001</v>
      </c>
    </row>
    <row r="965" spans="1:34" x14ac:dyDescent="0.3">
      <c r="A965" s="171" t="s">
        <v>879</v>
      </c>
      <c r="B965" s="171" t="s">
        <v>1920</v>
      </c>
      <c r="C965" s="171">
        <v>119788</v>
      </c>
      <c r="D965" s="174">
        <v>44302</v>
      </c>
      <c r="E965" s="175">
        <v>15.0023</v>
      </c>
      <c r="F965" s="175">
        <v>70.448300000000003</v>
      </c>
      <c r="G965" s="175">
        <v>90.544200000000004</v>
      </c>
      <c r="H965" s="175">
        <v>44.305599999999998</v>
      </c>
      <c r="I965" s="175">
        <v>141.00190000000001</v>
      </c>
      <c r="J965" s="175">
        <v>47.545900000000003</v>
      </c>
      <c r="K965" s="175">
        <v>-20.787199999999999</v>
      </c>
      <c r="L965" s="175">
        <v>-16.165500000000002</v>
      </c>
      <c r="M965" s="175">
        <v>-6.8598999999999997</v>
      </c>
      <c r="N965" s="175">
        <v>-11.4747</v>
      </c>
      <c r="O965" s="175">
        <v>13.7821</v>
      </c>
      <c r="P965" s="175">
        <v>9.0256000000000007</v>
      </c>
      <c r="Q965" s="175">
        <v>4.0911</v>
      </c>
      <c r="R965" s="175">
        <v>21.1189</v>
      </c>
      <c r="S965" s="171" t="s">
        <v>2023</v>
      </c>
      <c r="T965" s="174">
        <v>44302</v>
      </c>
      <c r="U965" s="175">
        <v>3847.7537000000002</v>
      </c>
      <c r="V965" s="175">
        <v>-13.5212</v>
      </c>
      <c r="W965" s="175">
        <v>-37.631100000000004</v>
      </c>
      <c r="X965" s="175">
        <v>-14.154400000000001</v>
      </c>
      <c r="Y965" s="175">
        <v>5.57</v>
      </c>
      <c r="Z965" s="175">
        <v>17.7211</v>
      </c>
      <c r="AA965" s="175">
        <v>-0.12280000000000001</v>
      </c>
      <c r="AB965" s="175">
        <v>2.6629999999999998</v>
      </c>
      <c r="AC965" s="175">
        <v>3.2505000000000002</v>
      </c>
      <c r="AD965" s="175">
        <v>8.9678000000000004</v>
      </c>
      <c r="AE965" s="175">
        <v>9.0890000000000004</v>
      </c>
      <c r="AF965" s="175">
        <v>8.4783000000000008</v>
      </c>
      <c r="AG965" s="175"/>
      <c r="AH965" s="175">
        <v>10.385400000000001</v>
      </c>
    </row>
    <row r="966" spans="1:34" x14ac:dyDescent="0.3">
      <c r="A966" s="171" t="s">
        <v>879</v>
      </c>
      <c r="B966" s="171" t="s">
        <v>899</v>
      </c>
      <c r="C966" s="171">
        <v>115676</v>
      </c>
      <c r="D966" s="174">
        <v>44302</v>
      </c>
      <c r="E966" s="175">
        <v>14.505100000000001</v>
      </c>
      <c r="F966" s="175">
        <v>70.088999999999999</v>
      </c>
      <c r="G966" s="175">
        <v>90.149699999999996</v>
      </c>
      <c r="H966" s="175">
        <v>43.899500000000003</v>
      </c>
      <c r="I966" s="175">
        <v>140.54849999999999</v>
      </c>
      <c r="J966" s="175">
        <v>47.124099999999999</v>
      </c>
      <c r="K966" s="175">
        <v>-20.985399999999998</v>
      </c>
      <c r="L966" s="175">
        <v>-16.450199999999999</v>
      </c>
      <c r="M966" s="175">
        <v>-7.1829000000000001</v>
      </c>
      <c r="N966" s="175">
        <v>-11.7941</v>
      </c>
      <c r="O966" s="175">
        <v>13.3284</v>
      </c>
      <c r="P966" s="175">
        <v>8.5829000000000004</v>
      </c>
      <c r="Q966" s="175">
        <v>3.9500999999999999</v>
      </c>
      <c r="R966" s="175">
        <v>20.6435</v>
      </c>
      <c r="S966" s="171" t="s">
        <v>2023</v>
      </c>
      <c r="T966" s="174">
        <v>44302</v>
      </c>
      <c r="U966" s="175">
        <v>3847.7537000000002</v>
      </c>
      <c r="V966" s="175">
        <v>-13.5212</v>
      </c>
      <c r="W966" s="175">
        <v>-37.631100000000004</v>
      </c>
      <c r="X966" s="175">
        <v>-14.154400000000001</v>
      </c>
      <c r="Y966" s="175">
        <v>5.57</v>
      </c>
      <c r="Z966" s="175">
        <v>17.7211</v>
      </c>
      <c r="AA966" s="175">
        <v>-0.12280000000000001</v>
      </c>
      <c r="AB966" s="175">
        <v>2.6629999999999998</v>
      </c>
      <c r="AC966" s="175">
        <v>3.2505000000000002</v>
      </c>
      <c r="AD966" s="175">
        <v>8.9678000000000004</v>
      </c>
      <c r="AE966" s="175">
        <v>9.0890000000000004</v>
      </c>
      <c r="AF966" s="175">
        <v>8.4783000000000008</v>
      </c>
      <c r="AG966" s="175"/>
      <c r="AH966" s="175">
        <v>10.385400000000001</v>
      </c>
    </row>
    <row r="967" spans="1:34" x14ac:dyDescent="0.3">
      <c r="A967" s="171" t="s">
        <v>879</v>
      </c>
      <c r="B967" s="171" t="s">
        <v>900</v>
      </c>
      <c r="C967" s="171">
        <v>111954</v>
      </c>
      <c r="D967" s="174">
        <v>44302</v>
      </c>
      <c r="E967" s="175">
        <v>4191.4274999999998</v>
      </c>
      <c r="F967" s="175">
        <v>167.6242</v>
      </c>
      <c r="G967" s="175">
        <v>262.53820000000002</v>
      </c>
      <c r="H967" s="175">
        <v>56.1492</v>
      </c>
      <c r="I967" s="175">
        <v>111.1439</v>
      </c>
      <c r="J967" s="175">
        <v>56.057000000000002</v>
      </c>
      <c r="K967" s="175">
        <v>-18.581399999999999</v>
      </c>
      <c r="L967" s="175">
        <v>-15.915900000000001</v>
      </c>
      <c r="M967" s="175">
        <v>-6.9646999999999997</v>
      </c>
      <c r="N967" s="175">
        <v>-2.5034000000000001</v>
      </c>
      <c r="O967" s="175">
        <v>13.6577</v>
      </c>
      <c r="P967" s="175">
        <v>8.4717000000000002</v>
      </c>
      <c r="Q967" s="175">
        <v>9.2308000000000003</v>
      </c>
      <c r="R967" s="175">
        <v>20.893899999999999</v>
      </c>
      <c r="S967" s="171" t="s">
        <v>2023</v>
      </c>
      <c r="T967" s="174">
        <v>44302</v>
      </c>
      <c r="U967" s="175">
        <v>3847.7537000000002</v>
      </c>
      <c r="V967" s="175">
        <v>-13.5212</v>
      </c>
      <c r="W967" s="175">
        <v>-37.631100000000004</v>
      </c>
      <c r="X967" s="175">
        <v>-14.154400000000001</v>
      </c>
      <c r="Y967" s="175">
        <v>5.57</v>
      </c>
      <c r="Z967" s="175">
        <v>17.7211</v>
      </c>
      <c r="AA967" s="175">
        <v>-0.12280000000000001</v>
      </c>
      <c r="AB967" s="175">
        <v>2.6629999999999998</v>
      </c>
      <c r="AC967" s="175">
        <v>3.2505000000000002</v>
      </c>
      <c r="AD967" s="175">
        <v>8.9678000000000004</v>
      </c>
      <c r="AE967" s="175">
        <v>9.0890000000000004</v>
      </c>
      <c r="AF967" s="175">
        <v>8.4783000000000008</v>
      </c>
      <c r="AG967" s="175"/>
      <c r="AH967" s="175">
        <v>10.385400000000001</v>
      </c>
    </row>
    <row r="968" spans="1:34" x14ac:dyDescent="0.3">
      <c r="A968" s="171" t="s">
        <v>879</v>
      </c>
      <c r="B968" s="171" t="s">
        <v>901</v>
      </c>
      <c r="C968" s="171">
        <v>105463</v>
      </c>
      <c r="D968" s="174">
        <v>44302</v>
      </c>
      <c r="E968" s="175">
        <v>40.970300000000002</v>
      </c>
      <c r="F968" s="175">
        <v>171.13669999999999</v>
      </c>
      <c r="G968" s="175">
        <v>267.34289999999999</v>
      </c>
      <c r="H968" s="175">
        <v>56.736699999999999</v>
      </c>
      <c r="I968" s="175">
        <v>112.68389999999999</v>
      </c>
      <c r="J968" s="175">
        <v>56.503399999999999</v>
      </c>
      <c r="K968" s="175">
        <v>-19.448599999999999</v>
      </c>
      <c r="L968" s="175">
        <v>-16.706800000000001</v>
      </c>
      <c r="M968" s="175">
        <v>-7.6548999999999996</v>
      </c>
      <c r="N968" s="175">
        <v>-3.1292</v>
      </c>
      <c r="O968" s="175">
        <v>13.416700000000001</v>
      </c>
      <c r="P968" s="175">
        <v>8.5313999999999997</v>
      </c>
      <c r="Q968" s="175">
        <v>11.0236</v>
      </c>
      <c r="R968" s="175">
        <v>20.336300000000001</v>
      </c>
      <c r="S968" s="171" t="s">
        <v>2023</v>
      </c>
      <c r="T968" s="174">
        <v>44302</v>
      </c>
      <c r="U968" s="175">
        <v>3847.7537000000002</v>
      </c>
      <c r="V968" s="175">
        <v>-13.5212</v>
      </c>
      <c r="W968" s="175">
        <v>-37.631100000000004</v>
      </c>
      <c r="X968" s="175">
        <v>-14.154400000000001</v>
      </c>
      <c r="Y968" s="175">
        <v>5.57</v>
      </c>
      <c r="Z968" s="175">
        <v>17.7211</v>
      </c>
      <c r="AA968" s="175">
        <v>-0.12280000000000001</v>
      </c>
      <c r="AB968" s="175">
        <v>2.6629999999999998</v>
      </c>
      <c r="AC968" s="175">
        <v>3.2505000000000002</v>
      </c>
      <c r="AD968" s="175">
        <v>8.9678000000000004</v>
      </c>
      <c r="AE968" s="175">
        <v>9.0890000000000004</v>
      </c>
      <c r="AF968" s="175">
        <v>8.4783000000000008</v>
      </c>
      <c r="AG968" s="175"/>
      <c r="AH968" s="175">
        <v>10.385400000000001</v>
      </c>
    </row>
    <row r="969" spans="1:34" x14ac:dyDescent="0.3">
      <c r="A969" s="176" t="s">
        <v>27</v>
      </c>
      <c r="B969" s="171"/>
      <c r="C969" s="171"/>
      <c r="D969" s="171"/>
      <c r="E969" s="171"/>
      <c r="F969" s="177">
        <v>118.41493939393941</v>
      </c>
      <c r="G969" s="177">
        <v>149.0103666666667</v>
      </c>
      <c r="H969" s="177">
        <v>54.193803030303009</v>
      </c>
      <c r="I969" s="177">
        <v>124.16303333333335</v>
      </c>
      <c r="J969" s="177">
        <v>55.74787878787879</v>
      </c>
      <c r="K969" s="177">
        <v>-18.431087878787881</v>
      </c>
      <c r="L969" s="177">
        <v>-15.833939393939394</v>
      </c>
      <c r="M969" s="177">
        <v>-7.0121515151515146</v>
      </c>
      <c r="N969" s="177">
        <v>-3.5494636363636363</v>
      </c>
      <c r="O969" s="177">
        <v>13.797645454545453</v>
      </c>
      <c r="P969" s="177">
        <v>8.6686393939393955</v>
      </c>
      <c r="Q969" s="177">
        <v>5.8096212121212112</v>
      </c>
      <c r="R969" s="177">
        <v>21.111309090909089</v>
      </c>
      <c r="S969" s="171"/>
      <c r="T969" s="171"/>
      <c r="U969" s="177">
        <v>3867.1721387096782</v>
      </c>
      <c r="V969" s="177">
        <v>-5.8138709677419307</v>
      </c>
      <c r="W969" s="177">
        <v>-39.835567741935513</v>
      </c>
      <c r="X969" s="177">
        <v>-14.40077741935484</v>
      </c>
      <c r="Y969" s="177">
        <v>6.953261290322577</v>
      </c>
      <c r="Z969" s="177">
        <v>17.358003225806449</v>
      </c>
      <c r="AA969" s="177">
        <v>2.2003225806451605E-2</v>
      </c>
      <c r="AB969" s="177">
        <v>2.6966387096774174</v>
      </c>
      <c r="AC969" s="177">
        <v>3.1645645161290332</v>
      </c>
      <c r="AD969" s="177">
        <v>8.719864516129034</v>
      </c>
      <c r="AE969" s="177">
        <v>9.0453741935483887</v>
      </c>
      <c r="AF969" s="177">
        <v>8.3582516129032243</v>
      </c>
      <c r="AG969" s="177" t="e">
        <v>#DIV/0!</v>
      </c>
      <c r="AH969" s="177">
        <v>10.289690322580649</v>
      </c>
    </row>
    <row r="970" spans="1:34" x14ac:dyDescent="0.3">
      <c r="A970" s="176" t="s">
        <v>408</v>
      </c>
      <c r="B970" s="171"/>
      <c r="C970" s="171"/>
      <c r="D970" s="171"/>
      <c r="E970" s="171"/>
      <c r="F970" s="177">
        <v>113.3845</v>
      </c>
      <c r="G970" s="177">
        <v>109.65260000000001</v>
      </c>
      <c r="H970" s="177">
        <v>49.624099999999999</v>
      </c>
      <c r="I970" s="177">
        <v>111.0412</v>
      </c>
      <c r="J970" s="177">
        <v>53.774999999999999</v>
      </c>
      <c r="K970" s="177">
        <v>-20.0791</v>
      </c>
      <c r="L970" s="177">
        <v>-15.9413</v>
      </c>
      <c r="M970" s="177">
        <v>-6.9646999999999997</v>
      </c>
      <c r="N970" s="177">
        <v>-3.9714999999999998</v>
      </c>
      <c r="O970" s="177">
        <v>13.4613</v>
      </c>
      <c r="P970" s="177">
        <v>8.6083999999999996</v>
      </c>
      <c r="Q970" s="177">
        <v>4.3411</v>
      </c>
      <c r="R970" s="177">
        <v>20.6435</v>
      </c>
      <c r="S970" s="171"/>
      <c r="T970" s="171"/>
      <c r="U970" s="177">
        <v>3847.7537000000002</v>
      </c>
      <c r="V970" s="177">
        <v>-13.5212</v>
      </c>
      <c r="W970" s="177">
        <v>-37.631100000000004</v>
      </c>
      <c r="X970" s="177">
        <v>-14.154400000000001</v>
      </c>
      <c r="Y970" s="177">
        <v>5.57</v>
      </c>
      <c r="Z970" s="177">
        <v>17.7211</v>
      </c>
      <c r="AA970" s="177">
        <v>-0.12280000000000001</v>
      </c>
      <c r="AB970" s="177">
        <v>2.6629999999999998</v>
      </c>
      <c r="AC970" s="177">
        <v>3.2505000000000002</v>
      </c>
      <c r="AD970" s="177">
        <v>8.9678000000000004</v>
      </c>
      <c r="AE970" s="177">
        <v>9.0890000000000004</v>
      </c>
      <c r="AF970" s="177">
        <v>8.4783000000000008</v>
      </c>
      <c r="AG970" s="177" t="e">
        <v>#NUM!</v>
      </c>
      <c r="AH970" s="177">
        <v>10.385400000000001</v>
      </c>
    </row>
    <row r="971" spans="1:34" x14ac:dyDescent="0.3">
      <c r="A971" s="119"/>
      <c r="B971" s="119"/>
      <c r="C971" s="119"/>
      <c r="D971" s="121"/>
      <c r="E971" s="122"/>
      <c r="F971" s="122"/>
      <c r="G971" s="122"/>
      <c r="H971" s="122"/>
      <c r="I971" s="122"/>
      <c r="J971" s="122"/>
      <c r="K971" s="122"/>
      <c r="L971" s="122"/>
      <c r="M971" s="122"/>
      <c r="N971" s="122"/>
      <c r="O971" s="122"/>
      <c r="P971" s="122"/>
      <c r="Q971" s="122"/>
      <c r="R971" s="122"/>
      <c r="S971" s="119"/>
      <c r="T971" s="119"/>
      <c r="U971" s="119"/>
      <c r="V971" s="119"/>
      <c r="W971" s="119"/>
      <c r="X971" s="119"/>
      <c r="Y971" s="119"/>
      <c r="Z971" s="119"/>
      <c r="AA971" s="119"/>
      <c r="AB971" s="119"/>
      <c r="AC971" s="119"/>
      <c r="AD971" s="119"/>
      <c r="AE971" s="119"/>
      <c r="AF971" s="119"/>
      <c r="AG971" s="119"/>
      <c r="AH971" s="119"/>
    </row>
    <row r="972" spans="1:34" x14ac:dyDescent="0.3">
      <c r="A972" s="173" t="s">
        <v>902</v>
      </c>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row>
    <row r="973" spans="1:34" x14ac:dyDescent="0.3">
      <c r="A973" s="171" t="s">
        <v>903</v>
      </c>
      <c r="B973" s="171" t="s">
        <v>1921</v>
      </c>
      <c r="C973" s="171">
        <v>100033</v>
      </c>
      <c r="D973" s="174">
        <v>44302</v>
      </c>
      <c r="E973" s="175">
        <v>652.12052662926601</v>
      </c>
      <c r="F973" s="175">
        <v>0.82430000000000003</v>
      </c>
      <c r="G973" s="175">
        <v>0.63100000000000001</v>
      </c>
      <c r="H973" s="175">
        <v>-2.8972000000000002</v>
      </c>
      <c r="I973" s="175">
        <v>-1.4563999999999999</v>
      </c>
      <c r="J973" s="175">
        <v>-2.5857999999999999</v>
      </c>
      <c r="K973" s="175">
        <v>4.7755000000000001</v>
      </c>
      <c r="L973" s="175">
        <v>29.4099</v>
      </c>
      <c r="M973" s="175">
        <v>45.945099999999996</v>
      </c>
      <c r="N973" s="175">
        <v>69.104399999999998</v>
      </c>
      <c r="O973" s="175">
        <v>8.5909999999999993</v>
      </c>
      <c r="P973" s="175">
        <v>13.227499999999999</v>
      </c>
      <c r="Q973" s="175">
        <v>17.594000000000001</v>
      </c>
      <c r="R973" s="175">
        <v>15.4086</v>
      </c>
      <c r="S973" s="171"/>
      <c r="T973" s="174"/>
      <c r="U973" s="175"/>
      <c r="V973" s="175"/>
      <c r="W973" s="175"/>
      <c r="X973" s="175"/>
      <c r="Y973" s="175"/>
      <c r="Z973" s="175"/>
      <c r="AA973" s="175"/>
      <c r="AB973" s="175"/>
      <c r="AC973" s="175"/>
      <c r="AD973" s="175"/>
      <c r="AE973" s="175"/>
      <c r="AF973" s="175"/>
      <c r="AG973" s="175"/>
      <c r="AH973" s="175"/>
    </row>
    <row r="974" spans="1:34" x14ac:dyDescent="0.3">
      <c r="A974" s="171" t="s">
        <v>903</v>
      </c>
      <c r="B974" s="171" t="s">
        <v>1922</v>
      </c>
      <c r="C974" s="171">
        <v>119436</v>
      </c>
      <c r="D974" s="174">
        <v>44302</v>
      </c>
      <c r="E974" s="175">
        <v>580.41999999999996</v>
      </c>
      <c r="F974" s="175">
        <v>0.82509999999999994</v>
      </c>
      <c r="G974" s="175">
        <v>0.6381</v>
      </c>
      <c r="H974" s="175">
        <v>-2.8813</v>
      </c>
      <c r="I974" s="175">
        <v>-1.4198999999999999</v>
      </c>
      <c r="J974" s="175">
        <v>-2.516</v>
      </c>
      <c r="K974" s="175">
        <v>4.9926000000000004</v>
      </c>
      <c r="L974" s="175">
        <v>29.9787</v>
      </c>
      <c r="M974" s="175">
        <v>46.949199999999998</v>
      </c>
      <c r="N974" s="175">
        <v>70.681600000000003</v>
      </c>
      <c r="O974" s="175">
        <v>9.6206999999999994</v>
      </c>
      <c r="P974" s="175">
        <v>14.431800000000001</v>
      </c>
      <c r="Q974" s="175">
        <v>16.480699999999999</v>
      </c>
      <c r="R974" s="175">
        <v>16.4651</v>
      </c>
      <c r="S974" s="171"/>
      <c r="T974" s="174"/>
      <c r="U974" s="175"/>
      <c r="V974" s="175"/>
      <c r="W974" s="175"/>
      <c r="X974" s="175"/>
      <c r="Y974" s="175"/>
      <c r="Z974" s="175"/>
      <c r="AA974" s="175"/>
      <c r="AB974" s="175"/>
      <c r="AC974" s="175"/>
      <c r="AD974" s="175"/>
      <c r="AE974" s="175"/>
      <c r="AF974" s="175"/>
      <c r="AG974" s="175"/>
      <c r="AH974" s="175"/>
    </row>
    <row r="975" spans="1:34" x14ac:dyDescent="0.3">
      <c r="A975" s="171" t="s">
        <v>903</v>
      </c>
      <c r="B975" s="171" t="s">
        <v>2006</v>
      </c>
      <c r="C975" s="171">
        <v>100034</v>
      </c>
      <c r="D975" s="174">
        <v>44302</v>
      </c>
      <c r="E975" s="175">
        <v>645.59427387846301</v>
      </c>
      <c r="F975" s="175">
        <v>0.8246</v>
      </c>
      <c r="G975" s="175">
        <v>0.6381</v>
      </c>
      <c r="H975" s="175">
        <v>-2.8913000000000002</v>
      </c>
      <c r="I975" s="175">
        <v>-1.4490000000000001</v>
      </c>
      <c r="J975" s="175">
        <v>-2.5783</v>
      </c>
      <c r="K975" s="175">
        <v>4.7857000000000003</v>
      </c>
      <c r="L975" s="175">
        <v>29.408999999999999</v>
      </c>
      <c r="M975" s="175">
        <v>45.955599999999997</v>
      </c>
      <c r="N975" s="175">
        <v>69.119399999999999</v>
      </c>
      <c r="O975" s="175">
        <v>8.0485000000000007</v>
      </c>
      <c r="P975" s="175">
        <v>12.9053</v>
      </c>
      <c r="Q975" s="175">
        <v>17.271100000000001</v>
      </c>
      <c r="R975" s="175">
        <v>14.944599999999999</v>
      </c>
      <c r="S975" s="171"/>
      <c r="T975" s="174"/>
      <c r="U975" s="175"/>
      <c r="V975" s="175"/>
      <c r="W975" s="175"/>
      <c r="X975" s="175"/>
      <c r="Y975" s="175"/>
      <c r="Z975" s="175"/>
      <c r="AA975" s="175"/>
      <c r="AB975" s="175"/>
      <c r="AC975" s="175"/>
      <c r="AD975" s="175"/>
      <c r="AE975" s="175"/>
      <c r="AF975" s="175"/>
      <c r="AG975" s="175"/>
      <c r="AH975" s="175"/>
    </row>
    <row r="976" spans="1:34" x14ac:dyDescent="0.3">
      <c r="A976" s="171" t="s">
        <v>903</v>
      </c>
      <c r="B976" s="171" t="s">
        <v>2007</v>
      </c>
      <c r="C976" s="171">
        <v>119433</v>
      </c>
      <c r="D976" s="174">
        <v>44302</v>
      </c>
      <c r="E976" s="175">
        <v>277.47239578204</v>
      </c>
      <c r="F976" s="175">
        <v>0.82440000000000002</v>
      </c>
      <c r="G976" s="175">
        <v>0.63590000000000002</v>
      </c>
      <c r="H976" s="175">
        <v>-2.8816999999999999</v>
      </c>
      <c r="I976" s="175">
        <v>-1.4228000000000001</v>
      </c>
      <c r="J976" s="175">
        <v>-2.5181</v>
      </c>
      <c r="K976" s="175">
        <v>4.9950999999999999</v>
      </c>
      <c r="L976" s="175">
        <v>29.9758</v>
      </c>
      <c r="M976" s="175">
        <v>46.954900000000002</v>
      </c>
      <c r="N976" s="175">
        <v>70.680899999999994</v>
      </c>
      <c r="O976" s="175">
        <v>9.3696000000000002</v>
      </c>
      <c r="P976" s="175">
        <v>14.295299999999999</v>
      </c>
      <c r="Q976" s="175">
        <v>16.380800000000001</v>
      </c>
      <c r="R976" s="175">
        <v>16.4665</v>
      </c>
      <c r="S976" s="171"/>
      <c r="T976" s="174"/>
      <c r="U976" s="175"/>
      <c r="V976" s="175"/>
      <c r="W976" s="175"/>
      <c r="X976" s="175"/>
      <c r="Y976" s="175"/>
      <c r="Z976" s="175"/>
      <c r="AA976" s="175"/>
      <c r="AB976" s="175"/>
      <c r="AC976" s="175"/>
      <c r="AD976" s="175"/>
      <c r="AE976" s="175"/>
      <c r="AF976" s="175"/>
      <c r="AG976" s="175"/>
      <c r="AH976" s="175"/>
    </row>
    <row r="977" spans="1:34" x14ac:dyDescent="0.3">
      <c r="A977" s="171" t="s">
        <v>903</v>
      </c>
      <c r="B977" s="171" t="s">
        <v>904</v>
      </c>
      <c r="C977" s="171">
        <v>145110</v>
      </c>
      <c r="D977" s="174">
        <v>44302</v>
      </c>
      <c r="E977" s="175">
        <v>16.87</v>
      </c>
      <c r="F977" s="175">
        <v>1.4432</v>
      </c>
      <c r="G977" s="175">
        <v>1.5042</v>
      </c>
      <c r="H977" s="175">
        <v>-1.69</v>
      </c>
      <c r="I977" s="175">
        <v>0.41670000000000001</v>
      </c>
      <c r="J977" s="175">
        <v>-1.1136999999999999</v>
      </c>
      <c r="K977" s="175">
        <v>8.8386999999999993</v>
      </c>
      <c r="L977" s="175">
        <v>31.08</v>
      </c>
      <c r="M977" s="175">
        <v>42.724200000000003</v>
      </c>
      <c r="N977" s="175">
        <v>65.392200000000003</v>
      </c>
      <c r="O977" s="175"/>
      <c r="P977" s="175"/>
      <c r="Q977" s="175">
        <v>23.423200000000001</v>
      </c>
      <c r="R977" s="175">
        <v>23.972799999999999</v>
      </c>
      <c r="S977" s="171"/>
      <c r="T977" s="174"/>
      <c r="U977" s="175"/>
      <c r="V977" s="175"/>
      <c r="W977" s="175"/>
      <c r="X977" s="175"/>
      <c r="Y977" s="175"/>
      <c r="Z977" s="175"/>
      <c r="AA977" s="175"/>
      <c r="AB977" s="175"/>
      <c r="AC977" s="175"/>
      <c r="AD977" s="175"/>
      <c r="AE977" s="175"/>
      <c r="AF977" s="175"/>
      <c r="AG977" s="175"/>
      <c r="AH977" s="175"/>
    </row>
    <row r="978" spans="1:34" x14ac:dyDescent="0.3">
      <c r="A978" s="171" t="s">
        <v>903</v>
      </c>
      <c r="B978" s="171" t="s">
        <v>905</v>
      </c>
      <c r="C978" s="171">
        <v>145112</v>
      </c>
      <c r="D978" s="174">
        <v>44302</v>
      </c>
      <c r="E978" s="175">
        <v>16.16</v>
      </c>
      <c r="F978" s="175">
        <v>1.4438</v>
      </c>
      <c r="G978" s="175">
        <v>1.5075000000000001</v>
      </c>
      <c r="H978" s="175">
        <v>-1.7032</v>
      </c>
      <c r="I978" s="175">
        <v>0.37269999999999998</v>
      </c>
      <c r="J978" s="175">
        <v>-1.2224999999999999</v>
      </c>
      <c r="K978" s="175">
        <v>8.4564000000000004</v>
      </c>
      <c r="L978" s="175">
        <v>30.007999999999999</v>
      </c>
      <c r="M978" s="175">
        <v>41.135399999999997</v>
      </c>
      <c r="N978" s="175">
        <v>62.903199999999998</v>
      </c>
      <c r="O978" s="175"/>
      <c r="P978" s="175"/>
      <c r="Q978" s="175">
        <v>21.306000000000001</v>
      </c>
      <c r="R978" s="175">
        <v>21.895600000000002</v>
      </c>
      <c r="S978" s="171"/>
      <c r="T978" s="174"/>
      <c r="U978" s="175"/>
      <c r="V978" s="175"/>
      <c r="W978" s="175"/>
      <c r="X978" s="175"/>
      <c r="Y978" s="175"/>
      <c r="Z978" s="175"/>
      <c r="AA978" s="175"/>
      <c r="AB978" s="175"/>
      <c r="AC978" s="175"/>
      <c r="AD978" s="175"/>
      <c r="AE978" s="175"/>
      <c r="AF978" s="175"/>
      <c r="AG978" s="175"/>
      <c r="AH978" s="175"/>
    </row>
    <row r="979" spans="1:34" x14ac:dyDescent="0.3">
      <c r="A979" s="171" t="s">
        <v>903</v>
      </c>
      <c r="B979" s="171" t="s">
        <v>1923</v>
      </c>
      <c r="C979" s="171">
        <v>148474</v>
      </c>
      <c r="D979" s="174">
        <v>44302</v>
      </c>
      <c r="E979" s="175">
        <v>12.92</v>
      </c>
      <c r="F979" s="175">
        <v>0.78</v>
      </c>
      <c r="G979" s="175">
        <v>1.1746000000000001</v>
      </c>
      <c r="H979" s="175">
        <v>-1.8237000000000001</v>
      </c>
      <c r="I979" s="175">
        <v>-1.5993999999999999</v>
      </c>
      <c r="J979" s="175">
        <v>-2.6375000000000002</v>
      </c>
      <c r="K979" s="175">
        <v>3.8584999999999998</v>
      </c>
      <c r="L979" s="175">
        <v>26.295200000000001</v>
      </c>
      <c r="M979" s="175"/>
      <c r="N979" s="175"/>
      <c r="O979" s="175"/>
      <c r="P979" s="175"/>
      <c r="Q979" s="175">
        <v>29.2</v>
      </c>
      <c r="R979" s="175"/>
      <c r="S979" s="171"/>
      <c r="T979" s="174"/>
      <c r="U979" s="175"/>
      <c r="V979" s="175"/>
      <c r="W979" s="175"/>
      <c r="X979" s="175"/>
      <c r="Y979" s="175"/>
      <c r="Z979" s="175"/>
      <c r="AA979" s="175"/>
      <c r="AB979" s="175"/>
      <c r="AC979" s="175"/>
      <c r="AD979" s="175"/>
      <c r="AE979" s="175"/>
      <c r="AF979" s="175"/>
      <c r="AG979" s="175"/>
      <c r="AH979" s="175"/>
    </row>
    <row r="980" spans="1:34" x14ac:dyDescent="0.3">
      <c r="A980" s="171" t="s">
        <v>903</v>
      </c>
      <c r="B980" s="171" t="s">
        <v>1924</v>
      </c>
      <c r="C980" s="171">
        <v>148471</v>
      </c>
      <c r="D980" s="174">
        <v>44302</v>
      </c>
      <c r="E980" s="175">
        <v>12.76</v>
      </c>
      <c r="F980" s="175">
        <v>0.78990000000000005</v>
      </c>
      <c r="G980" s="175">
        <v>1.1895</v>
      </c>
      <c r="H980" s="175">
        <v>-1.8462000000000001</v>
      </c>
      <c r="I980" s="175">
        <v>-1.6191</v>
      </c>
      <c r="J980" s="175">
        <v>-2.8180000000000001</v>
      </c>
      <c r="K980" s="175">
        <v>3.3197999999999999</v>
      </c>
      <c r="L980" s="175">
        <v>24.9755</v>
      </c>
      <c r="M980" s="175"/>
      <c r="N980" s="175"/>
      <c r="O980" s="175"/>
      <c r="P980" s="175"/>
      <c r="Q980" s="175">
        <v>27.6</v>
      </c>
      <c r="R980" s="175"/>
      <c r="S980" s="171"/>
      <c r="T980" s="174"/>
      <c r="U980" s="175"/>
      <c r="V980" s="175"/>
      <c r="W980" s="175"/>
      <c r="X980" s="175"/>
      <c r="Y980" s="175"/>
      <c r="Z980" s="175"/>
      <c r="AA980" s="175"/>
      <c r="AB980" s="175"/>
      <c r="AC980" s="175"/>
      <c r="AD980" s="175"/>
      <c r="AE980" s="175"/>
      <c r="AF980" s="175"/>
      <c r="AG980" s="175"/>
      <c r="AH980" s="175"/>
    </row>
    <row r="981" spans="1:34" x14ac:dyDescent="0.3">
      <c r="A981" s="171" t="s">
        <v>903</v>
      </c>
      <c r="B981" s="171" t="s">
        <v>906</v>
      </c>
      <c r="C981" s="171">
        <v>119350</v>
      </c>
      <c r="D981" s="174">
        <v>44302</v>
      </c>
      <c r="E981" s="175">
        <v>48.55</v>
      </c>
      <c r="F981" s="175">
        <v>1.1879999999999999</v>
      </c>
      <c r="G981" s="175">
        <v>1.5903</v>
      </c>
      <c r="H981" s="175">
        <v>-1.5412999999999999</v>
      </c>
      <c r="I981" s="175">
        <v>0.2064</v>
      </c>
      <c r="J981" s="175">
        <v>0.1237</v>
      </c>
      <c r="K981" s="175">
        <v>2.9037999999999999</v>
      </c>
      <c r="L981" s="175">
        <v>25</v>
      </c>
      <c r="M981" s="175">
        <v>37.769599999999997</v>
      </c>
      <c r="N981" s="175">
        <v>52.673000000000002</v>
      </c>
      <c r="O981" s="175">
        <v>6.0580999999999996</v>
      </c>
      <c r="P981" s="175">
        <v>12.3314</v>
      </c>
      <c r="Q981" s="175">
        <v>12.3818</v>
      </c>
      <c r="R981" s="175">
        <v>15.514699999999999</v>
      </c>
      <c r="S981" s="171"/>
      <c r="T981" s="174"/>
      <c r="U981" s="175"/>
      <c r="V981" s="175"/>
      <c r="W981" s="175"/>
      <c r="X981" s="175"/>
      <c r="Y981" s="175"/>
      <c r="Z981" s="175"/>
      <c r="AA981" s="175"/>
      <c r="AB981" s="175"/>
      <c r="AC981" s="175"/>
      <c r="AD981" s="175"/>
      <c r="AE981" s="175"/>
      <c r="AF981" s="175"/>
      <c r="AG981" s="175"/>
      <c r="AH981" s="175"/>
    </row>
    <row r="982" spans="1:34" x14ac:dyDescent="0.3">
      <c r="A982" s="171" t="s">
        <v>903</v>
      </c>
      <c r="B982" s="171" t="s">
        <v>907</v>
      </c>
      <c r="C982" s="171">
        <v>110603</v>
      </c>
      <c r="D982" s="174">
        <v>44302</v>
      </c>
      <c r="E982" s="175">
        <v>44.19</v>
      </c>
      <c r="F982" s="175">
        <v>1.1907000000000001</v>
      </c>
      <c r="G982" s="175">
        <v>1.5862000000000001</v>
      </c>
      <c r="H982" s="175">
        <v>-1.5593999999999999</v>
      </c>
      <c r="I982" s="175">
        <v>0.18140000000000001</v>
      </c>
      <c r="J982" s="175">
        <v>2.2599999999999999E-2</v>
      </c>
      <c r="K982" s="175">
        <v>2.6242000000000001</v>
      </c>
      <c r="L982" s="175">
        <v>24.303799999999999</v>
      </c>
      <c r="M982" s="175">
        <v>36.599699999999999</v>
      </c>
      <c r="N982" s="175">
        <v>50.973700000000001</v>
      </c>
      <c r="O982" s="175">
        <v>4.8064</v>
      </c>
      <c r="P982" s="175">
        <v>11.0039</v>
      </c>
      <c r="Q982" s="175">
        <v>12.63</v>
      </c>
      <c r="R982" s="175">
        <v>14.168799999999999</v>
      </c>
      <c r="S982" s="171"/>
      <c r="T982" s="174"/>
      <c r="U982" s="175"/>
      <c r="V982" s="175"/>
      <c r="W982" s="175"/>
      <c r="X982" s="175"/>
      <c r="Y982" s="175"/>
      <c r="Z982" s="175"/>
      <c r="AA982" s="175"/>
      <c r="AB982" s="175"/>
      <c r="AC982" s="175"/>
      <c r="AD982" s="175"/>
      <c r="AE982" s="175"/>
      <c r="AF982" s="175"/>
      <c r="AG982" s="175"/>
      <c r="AH982" s="175"/>
    </row>
    <row r="983" spans="1:34" x14ac:dyDescent="0.3">
      <c r="A983" s="171" t="s">
        <v>903</v>
      </c>
      <c r="B983" s="171" t="s">
        <v>908</v>
      </c>
      <c r="C983" s="171">
        <v>118278</v>
      </c>
      <c r="D983" s="174">
        <v>44302</v>
      </c>
      <c r="E983" s="175">
        <v>139.74</v>
      </c>
      <c r="F983" s="175">
        <v>0.71350000000000002</v>
      </c>
      <c r="G983" s="175">
        <v>0.76429999999999998</v>
      </c>
      <c r="H983" s="175">
        <v>-2.2728999999999999</v>
      </c>
      <c r="I983" s="175">
        <v>-2.0468000000000002</v>
      </c>
      <c r="J983" s="175">
        <v>-2.9043999999999999</v>
      </c>
      <c r="K983" s="175">
        <v>3.4039000000000001</v>
      </c>
      <c r="L983" s="175">
        <v>27.1983</v>
      </c>
      <c r="M983" s="175">
        <v>42.156700000000001</v>
      </c>
      <c r="N983" s="175">
        <v>64.729500000000002</v>
      </c>
      <c r="O983" s="175">
        <v>11.915100000000001</v>
      </c>
      <c r="P983" s="175">
        <v>18.386500000000002</v>
      </c>
      <c r="Q983" s="175">
        <v>21.532599999999999</v>
      </c>
      <c r="R983" s="175">
        <v>17.488600000000002</v>
      </c>
      <c r="S983" s="171"/>
      <c r="T983" s="174"/>
      <c r="U983" s="175"/>
      <c r="V983" s="175"/>
      <c r="W983" s="175"/>
      <c r="X983" s="175"/>
      <c r="Y983" s="175"/>
      <c r="Z983" s="175"/>
      <c r="AA983" s="175"/>
      <c r="AB983" s="175"/>
      <c r="AC983" s="175"/>
      <c r="AD983" s="175"/>
      <c r="AE983" s="175"/>
      <c r="AF983" s="175"/>
      <c r="AG983" s="175"/>
      <c r="AH983" s="175"/>
    </row>
    <row r="984" spans="1:34" x14ac:dyDescent="0.3">
      <c r="A984" s="171" t="s">
        <v>903</v>
      </c>
      <c r="B984" s="171" t="s">
        <v>1925</v>
      </c>
      <c r="C984" s="171"/>
      <c r="D984" s="174">
        <v>44302</v>
      </c>
      <c r="E984" s="175">
        <v>127.95</v>
      </c>
      <c r="F984" s="175">
        <v>0.70840000000000003</v>
      </c>
      <c r="G984" s="175">
        <v>0.75600000000000001</v>
      </c>
      <c r="H984" s="175">
        <v>-2.2909999999999999</v>
      </c>
      <c r="I984" s="175">
        <v>-2.0891000000000002</v>
      </c>
      <c r="J984" s="175">
        <v>-2.9946999999999999</v>
      </c>
      <c r="K984" s="175">
        <v>3.1023000000000001</v>
      </c>
      <c r="L984" s="175">
        <v>26.457799999999999</v>
      </c>
      <c r="M984" s="175">
        <v>40.914099999999998</v>
      </c>
      <c r="N984" s="175">
        <v>62.786299999999997</v>
      </c>
      <c r="O984" s="175">
        <v>10.6228</v>
      </c>
      <c r="P984" s="175">
        <v>16.9636</v>
      </c>
      <c r="Q984" s="175">
        <v>17.143799999999999</v>
      </c>
      <c r="R984" s="175">
        <v>16.121500000000001</v>
      </c>
      <c r="S984" s="171"/>
      <c r="T984" s="174"/>
      <c r="U984" s="175"/>
      <c r="V984" s="175"/>
      <c r="W984" s="175"/>
      <c r="X984" s="175"/>
      <c r="Y984" s="175"/>
      <c r="Z984" s="175"/>
      <c r="AA984" s="175"/>
      <c r="AB984" s="175"/>
      <c r="AC984" s="175"/>
      <c r="AD984" s="175"/>
      <c r="AE984" s="175"/>
      <c r="AF984" s="175"/>
      <c r="AG984" s="175"/>
      <c r="AH984" s="175"/>
    </row>
    <row r="985" spans="1:34" x14ac:dyDescent="0.3">
      <c r="A985" s="171" t="s">
        <v>903</v>
      </c>
      <c r="B985" s="171" t="s">
        <v>909</v>
      </c>
      <c r="C985" s="171">
        <v>102920</v>
      </c>
      <c r="D985" s="174">
        <v>44302</v>
      </c>
      <c r="E985" s="175">
        <v>127.95</v>
      </c>
      <c r="F985" s="175">
        <v>0.70840000000000003</v>
      </c>
      <c r="G985" s="175">
        <v>0.75600000000000001</v>
      </c>
      <c r="H985" s="175">
        <v>-2.2909999999999999</v>
      </c>
      <c r="I985" s="175">
        <v>-2.0891000000000002</v>
      </c>
      <c r="J985" s="175">
        <v>-2.9946999999999999</v>
      </c>
      <c r="K985" s="175">
        <v>3.1023000000000001</v>
      </c>
      <c r="L985" s="175">
        <v>26.457799999999999</v>
      </c>
      <c r="M985" s="175">
        <v>40.914099999999998</v>
      </c>
      <c r="N985" s="175">
        <v>62.786299999999997</v>
      </c>
      <c r="O985" s="175">
        <v>10.6228</v>
      </c>
      <c r="P985" s="175">
        <v>16.9636</v>
      </c>
      <c r="Q985" s="175">
        <v>17.143799999999999</v>
      </c>
      <c r="R985" s="175">
        <v>16.121500000000001</v>
      </c>
      <c r="S985" s="171"/>
      <c r="T985" s="174"/>
      <c r="U985" s="175"/>
      <c r="V985" s="175"/>
      <c r="W985" s="175"/>
      <c r="X985" s="175"/>
      <c r="Y985" s="175"/>
      <c r="Z985" s="175"/>
      <c r="AA985" s="175"/>
      <c r="AB985" s="175"/>
      <c r="AC985" s="175"/>
      <c r="AD985" s="175"/>
      <c r="AE985" s="175"/>
      <c r="AF985" s="175"/>
      <c r="AG985" s="175"/>
      <c r="AH985" s="175"/>
    </row>
    <row r="986" spans="1:34" x14ac:dyDescent="0.3">
      <c r="A986" s="171" t="s">
        <v>903</v>
      </c>
      <c r="B986" s="171" t="s">
        <v>910</v>
      </c>
      <c r="C986" s="171">
        <v>119218</v>
      </c>
      <c r="D986" s="174">
        <v>44302</v>
      </c>
      <c r="E986" s="175">
        <v>315.05799999999999</v>
      </c>
      <c r="F986" s="175">
        <v>0.42649999999999999</v>
      </c>
      <c r="G986" s="175">
        <v>0.81340000000000001</v>
      </c>
      <c r="H986" s="175">
        <v>-1.7302</v>
      </c>
      <c r="I986" s="175">
        <v>-1.2778</v>
      </c>
      <c r="J986" s="175">
        <v>-0.59630000000000005</v>
      </c>
      <c r="K986" s="175">
        <v>4.5895000000000001</v>
      </c>
      <c r="L986" s="175">
        <v>32.696199999999997</v>
      </c>
      <c r="M986" s="175">
        <v>40.810600000000001</v>
      </c>
      <c r="N986" s="175">
        <v>64.842200000000005</v>
      </c>
      <c r="O986" s="175">
        <v>11.275700000000001</v>
      </c>
      <c r="P986" s="175">
        <v>15.902200000000001</v>
      </c>
      <c r="Q986" s="175">
        <v>16.213200000000001</v>
      </c>
      <c r="R986" s="175">
        <v>15.843500000000001</v>
      </c>
      <c r="S986" s="171"/>
      <c r="T986" s="174"/>
      <c r="U986" s="175"/>
      <c r="V986" s="175"/>
      <c r="W986" s="175"/>
      <c r="X986" s="175"/>
      <c r="Y986" s="175"/>
      <c r="Z986" s="175"/>
      <c r="AA986" s="175"/>
      <c r="AB986" s="175"/>
      <c r="AC986" s="175"/>
      <c r="AD986" s="175"/>
      <c r="AE986" s="175"/>
      <c r="AF986" s="175"/>
      <c r="AG986" s="175"/>
      <c r="AH986" s="175"/>
    </row>
    <row r="987" spans="1:34" x14ac:dyDescent="0.3">
      <c r="A987" s="171" t="s">
        <v>903</v>
      </c>
      <c r="B987" s="171" t="s">
        <v>911</v>
      </c>
      <c r="C987" s="171">
        <v>103819</v>
      </c>
      <c r="D987" s="174">
        <v>44302</v>
      </c>
      <c r="E987" s="175">
        <v>293.971</v>
      </c>
      <c r="F987" s="175">
        <v>0.4239</v>
      </c>
      <c r="G987" s="175">
        <v>0.80510000000000004</v>
      </c>
      <c r="H987" s="175">
        <v>-1.7483</v>
      </c>
      <c r="I987" s="175">
        <v>-1.3169</v>
      </c>
      <c r="J987" s="175">
        <v>-0.67779999999999996</v>
      </c>
      <c r="K987" s="175">
        <v>4.3385999999999996</v>
      </c>
      <c r="L987" s="175">
        <v>32.065399999999997</v>
      </c>
      <c r="M987" s="175">
        <v>39.8157</v>
      </c>
      <c r="N987" s="175">
        <v>63.267299999999999</v>
      </c>
      <c r="O987" s="175">
        <v>10.1983</v>
      </c>
      <c r="P987" s="175">
        <v>14.7385</v>
      </c>
      <c r="Q987" s="175">
        <v>17.529800000000002</v>
      </c>
      <c r="R987" s="175">
        <v>14.750500000000001</v>
      </c>
      <c r="S987" s="171"/>
      <c r="T987" s="174"/>
      <c r="U987" s="175"/>
      <c r="V987" s="175"/>
      <c r="W987" s="175"/>
      <c r="X987" s="175"/>
      <c r="Y987" s="175"/>
      <c r="Z987" s="175"/>
      <c r="AA987" s="175"/>
      <c r="AB987" s="175"/>
      <c r="AC987" s="175"/>
      <c r="AD987" s="175"/>
      <c r="AE987" s="175"/>
      <c r="AF987" s="175"/>
      <c r="AG987" s="175"/>
      <c r="AH987" s="175"/>
    </row>
    <row r="988" spans="1:34" x14ac:dyDescent="0.3">
      <c r="A988" s="171" t="s">
        <v>903</v>
      </c>
      <c r="B988" s="171" t="s">
        <v>912</v>
      </c>
      <c r="C988" s="171">
        <v>140175</v>
      </c>
      <c r="D988" s="174">
        <v>44302</v>
      </c>
      <c r="E988" s="175">
        <v>46.744</v>
      </c>
      <c r="F988" s="175">
        <v>0.7913</v>
      </c>
      <c r="G988" s="175">
        <v>1.0419</v>
      </c>
      <c r="H988" s="175">
        <v>-2.1048</v>
      </c>
      <c r="I988" s="175">
        <v>-2.1743999999999999</v>
      </c>
      <c r="J988" s="175">
        <v>-2.4032</v>
      </c>
      <c r="K988" s="175">
        <v>5.6553000000000004</v>
      </c>
      <c r="L988" s="175">
        <v>30.1554</v>
      </c>
      <c r="M988" s="175">
        <v>43.933999999999997</v>
      </c>
      <c r="N988" s="175">
        <v>63.881799999999998</v>
      </c>
      <c r="O988" s="175">
        <v>12.3988</v>
      </c>
      <c r="P988" s="175">
        <v>15.4863</v>
      </c>
      <c r="Q988" s="175">
        <v>15.3619</v>
      </c>
      <c r="R988" s="175">
        <v>18.1858</v>
      </c>
      <c r="S988" s="171"/>
      <c r="T988" s="174"/>
      <c r="U988" s="175"/>
      <c r="V988" s="175"/>
      <c r="W988" s="175"/>
      <c r="X988" s="175"/>
      <c r="Y988" s="175"/>
      <c r="Z988" s="175"/>
      <c r="AA988" s="175"/>
      <c r="AB988" s="175"/>
      <c r="AC988" s="175"/>
      <c r="AD988" s="175"/>
      <c r="AE988" s="175"/>
      <c r="AF988" s="175"/>
      <c r="AG988" s="175"/>
      <c r="AH988" s="175"/>
    </row>
    <row r="989" spans="1:34" x14ac:dyDescent="0.3">
      <c r="A989" s="171" t="s">
        <v>903</v>
      </c>
      <c r="B989" s="171" t="s">
        <v>913</v>
      </c>
      <c r="C989" s="171">
        <v>140172</v>
      </c>
      <c r="D989" s="174">
        <v>44302</v>
      </c>
      <c r="E989" s="175">
        <v>42.432000000000002</v>
      </c>
      <c r="F989" s="175">
        <v>0.78620000000000001</v>
      </c>
      <c r="G989" s="175">
        <v>1.0309999999999999</v>
      </c>
      <c r="H989" s="175">
        <v>-2.1335000000000002</v>
      </c>
      <c r="I989" s="175">
        <v>-2.2372000000000001</v>
      </c>
      <c r="J989" s="175">
        <v>-2.5291000000000001</v>
      </c>
      <c r="K989" s="175">
        <v>5.2590000000000003</v>
      </c>
      <c r="L989" s="175">
        <v>29.192499999999999</v>
      </c>
      <c r="M989" s="175">
        <v>42.308100000000003</v>
      </c>
      <c r="N989" s="175">
        <v>61.393599999999999</v>
      </c>
      <c r="O989" s="175">
        <v>10.7438</v>
      </c>
      <c r="P989" s="175">
        <v>14.121600000000001</v>
      </c>
      <c r="Q989" s="175">
        <v>11</v>
      </c>
      <c r="R989" s="175">
        <v>16.380500000000001</v>
      </c>
      <c r="S989" s="171"/>
      <c r="T989" s="174"/>
      <c r="U989" s="175"/>
      <c r="V989" s="175"/>
      <c r="W989" s="175"/>
      <c r="X989" s="175"/>
      <c r="Y989" s="175"/>
      <c r="Z989" s="175"/>
      <c r="AA989" s="175"/>
      <c r="AB989" s="175"/>
      <c r="AC989" s="175"/>
      <c r="AD989" s="175"/>
      <c r="AE989" s="175"/>
      <c r="AF989" s="175"/>
      <c r="AG989" s="175"/>
      <c r="AH989" s="175"/>
    </row>
    <row r="990" spans="1:34" x14ac:dyDescent="0.3">
      <c r="A990" s="171" t="s">
        <v>903</v>
      </c>
      <c r="B990" s="171" t="s">
        <v>914</v>
      </c>
      <c r="C990" s="171">
        <v>135677</v>
      </c>
      <c r="D990" s="174">
        <v>44302</v>
      </c>
      <c r="E990" s="175">
        <v>21.0609</v>
      </c>
      <c r="F990" s="175">
        <v>0.87890000000000001</v>
      </c>
      <c r="G990" s="175">
        <v>1.0561</v>
      </c>
      <c r="H990" s="175">
        <v>-2.5680000000000001</v>
      </c>
      <c r="I990" s="175">
        <v>-1.2930999999999999</v>
      </c>
      <c r="J990" s="175">
        <v>-1.4326000000000001</v>
      </c>
      <c r="K990" s="175">
        <v>7.8723999999999998</v>
      </c>
      <c r="L990" s="175">
        <v>30.069800000000001</v>
      </c>
      <c r="M990" s="175">
        <v>43.910699999999999</v>
      </c>
      <c r="N990" s="175">
        <v>65.780299999999997</v>
      </c>
      <c r="O990" s="175">
        <v>10.546900000000001</v>
      </c>
      <c r="P990" s="175">
        <v>15.4351</v>
      </c>
      <c r="Q990" s="175">
        <v>14.9031</v>
      </c>
      <c r="R990" s="175">
        <v>12.951599999999999</v>
      </c>
      <c r="S990" s="171"/>
      <c r="T990" s="174"/>
      <c r="U990" s="175"/>
      <c r="V990" s="175"/>
      <c r="W990" s="175"/>
      <c r="X990" s="175"/>
      <c r="Y990" s="175"/>
      <c r="Z990" s="175"/>
      <c r="AA990" s="175"/>
      <c r="AB990" s="175"/>
      <c r="AC990" s="175"/>
      <c r="AD990" s="175"/>
      <c r="AE990" s="175"/>
      <c r="AF990" s="175"/>
      <c r="AG990" s="175"/>
      <c r="AH990" s="175"/>
    </row>
    <row r="991" spans="1:34" x14ac:dyDescent="0.3">
      <c r="A991" s="171" t="s">
        <v>903</v>
      </c>
      <c r="B991" s="171" t="s">
        <v>915</v>
      </c>
      <c r="C991" s="171">
        <v>135678</v>
      </c>
      <c r="D991" s="174">
        <v>44302</v>
      </c>
      <c r="E991" s="175">
        <v>19.1218</v>
      </c>
      <c r="F991" s="175">
        <v>0.87250000000000005</v>
      </c>
      <c r="G991" s="175">
        <v>1.0371999999999999</v>
      </c>
      <c r="H991" s="175">
        <v>-2.6097000000000001</v>
      </c>
      <c r="I991" s="175">
        <v>-1.3836999999999999</v>
      </c>
      <c r="J991" s="175">
        <v>-1.6191</v>
      </c>
      <c r="K991" s="175">
        <v>7.2907999999999999</v>
      </c>
      <c r="L991" s="175">
        <v>28.736899999999999</v>
      </c>
      <c r="M991" s="175">
        <v>41.6723</v>
      </c>
      <c r="N991" s="175">
        <v>62.361499999999999</v>
      </c>
      <c r="O991" s="175">
        <v>8.5056999999999992</v>
      </c>
      <c r="P991" s="175">
        <v>13.3934</v>
      </c>
      <c r="Q991" s="175">
        <v>12.851699999999999</v>
      </c>
      <c r="R991" s="175">
        <v>10.8035</v>
      </c>
      <c r="S991" s="171"/>
      <c r="T991" s="174"/>
      <c r="U991" s="175"/>
      <c r="V991" s="175"/>
      <c r="W991" s="175"/>
      <c r="X991" s="175"/>
      <c r="Y991" s="175"/>
      <c r="Z991" s="175"/>
      <c r="AA991" s="175"/>
      <c r="AB991" s="175"/>
      <c r="AC991" s="175"/>
      <c r="AD991" s="175"/>
      <c r="AE991" s="175"/>
      <c r="AF991" s="175"/>
      <c r="AG991" s="175"/>
      <c r="AH991" s="175"/>
    </row>
    <row r="992" spans="1:34" x14ac:dyDescent="0.3">
      <c r="A992" s="171" t="s">
        <v>903</v>
      </c>
      <c r="B992" s="171" t="s">
        <v>916</v>
      </c>
      <c r="C992" s="171">
        <v>102883</v>
      </c>
      <c r="D992" s="174">
        <v>44302</v>
      </c>
      <c r="E992" s="175">
        <v>96.913200000000003</v>
      </c>
      <c r="F992" s="175">
        <v>0.36149999999999999</v>
      </c>
      <c r="G992" s="175">
        <v>0.15529999999999999</v>
      </c>
      <c r="H992" s="175">
        <v>-2.5939999999999999</v>
      </c>
      <c r="I992" s="175">
        <v>-2.7292000000000001</v>
      </c>
      <c r="J992" s="175">
        <v>-4.6203000000000003</v>
      </c>
      <c r="K992" s="175">
        <v>1.8324</v>
      </c>
      <c r="L992" s="175">
        <v>33.3735</v>
      </c>
      <c r="M992" s="175">
        <v>47.177599999999998</v>
      </c>
      <c r="N992" s="175">
        <v>70.045199999999994</v>
      </c>
      <c r="O992" s="175">
        <v>6.5938999999999997</v>
      </c>
      <c r="P992" s="175">
        <v>9.8086000000000002</v>
      </c>
      <c r="Q992" s="175">
        <v>15.116099999999999</v>
      </c>
      <c r="R992" s="175">
        <v>9.2792999999999992</v>
      </c>
      <c r="S992" s="171"/>
      <c r="T992" s="174"/>
      <c r="U992" s="175"/>
      <c r="V992" s="175"/>
      <c r="W992" s="175"/>
      <c r="X992" s="175"/>
      <c r="Y992" s="175"/>
      <c r="Z992" s="175"/>
      <c r="AA992" s="175"/>
      <c r="AB992" s="175"/>
      <c r="AC992" s="175"/>
      <c r="AD992" s="175"/>
      <c r="AE992" s="175"/>
      <c r="AF992" s="175"/>
      <c r="AG992" s="175"/>
      <c r="AH992" s="175"/>
    </row>
    <row r="993" spans="1:34" x14ac:dyDescent="0.3">
      <c r="A993" s="171" t="s">
        <v>903</v>
      </c>
      <c r="B993" s="171" t="s">
        <v>917</v>
      </c>
      <c r="C993" s="171">
        <v>118510</v>
      </c>
      <c r="D993" s="174">
        <v>44302</v>
      </c>
      <c r="E993" s="175">
        <v>103.1909</v>
      </c>
      <c r="F993" s="175">
        <v>0.3634</v>
      </c>
      <c r="G993" s="175">
        <v>0.16120000000000001</v>
      </c>
      <c r="H993" s="175">
        <v>-2.581</v>
      </c>
      <c r="I993" s="175">
        <v>-2.7012999999999998</v>
      </c>
      <c r="J993" s="175">
        <v>-4.5602999999999998</v>
      </c>
      <c r="K993" s="175">
        <v>2.0249000000000001</v>
      </c>
      <c r="L993" s="175">
        <v>33.903599999999997</v>
      </c>
      <c r="M993" s="175">
        <v>48.112299999999998</v>
      </c>
      <c r="N993" s="175">
        <v>71.569100000000006</v>
      </c>
      <c r="O993" s="175">
        <v>7.4654999999999996</v>
      </c>
      <c r="P993" s="175">
        <v>10.7011</v>
      </c>
      <c r="Q993" s="175">
        <v>13.6592</v>
      </c>
      <c r="R993" s="175">
        <v>10.2195</v>
      </c>
      <c r="S993" s="171"/>
      <c r="T993" s="174"/>
      <c r="U993" s="175"/>
      <c r="V993" s="175"/>
      <c r="W993" s="175"/>
      <c r="X993" s="175"/>
      <c r="Y993" s="175"/>
      <c r="Z993" s="175"/>
      <c r="AA993" s="175"/>
      <c r="AB993" s="175"/>
      <c r="AC993" s="175"/>
      <c r="AD993" s="175"/>
      <c r="AE993" s="175"/>
      <c r="AF993" s="175"/>
      <c r="AG993" s="175"/>
      <c r="AH993" s="175"/>
    </row>
    <row r="994" spans="1:34" x14ac:dyDescent="0.3">
      <c r="A994" s="171" t="s">
        <v>903</v>
      </c>
      <c r="B994" s="171" t="s">
        <v>918</v>
      </c>
      <c r="C994" s="171">
        <v>130498</v>
      </c>
      <c r="D994" s="174">
        <v>44302</v>
      </c>
      <c r="E994" s="175">
        <v>147.10900000000001</v>
      </c>
      <c r="F994" s="175">
        <v>0.38829999999999998</v>
      </c>
      <c r="G994" s="175">
        <v>0.62929999999999997</v>
      </c>
      <c r="H994" s="175">
        <v>-2.3148</v>
      </c>
      <c r="I994" s="175">
        <v>-2.5026000000000002</v>
      </c>
      <c r="J994" s="175">
        <v>-2.9394</v>
      </c>
      <c r="K994" s="175">
        <v>5.8757000000000001</v>
      </c>
      <c r="L994" s="175">
        <v>36.052</v>
      </c>
      <c r="M994" s="175">
        <v>46.811</v>
      </c>
      <c r="N994" s="175">
        <v>66.763800000000003</v>
      </c>
      <c r="O994" s="175">
        <v>10.368600000000001</v>
      </c>
      <c r="P994" s="175">
        <v>12.1181</v>
      </c>
      <c r="Q994" s="175">
        <v>9.9621999999999993</v>
      </c>
      <c r="R994" s="175">
        <v>12.167299999999999</v>
      </c>
      <c r="S994" s="171"/>
      <c r="T994" s="174"/>
      <c r="U994" s="175"/>
      <c r="V994" s="175"/>
      <c r="W994" s="175"/>
      <c r="X994" s="175"/>
      <c r="Y994" s="175"/>
      <c r="Z994" s="175"/>
      <c r="AA994" s="175"/>
      <c r="AB994" s="175"/>
      <c r="AC994" s="175"/>
      <c r="AD994" s="175"/>
      <c r="AE994" s="175"/>
      <c r="AF994" s="175"/>
      <c r="AG994" s="175"/>
      <c r="AH994" s="175"/>
    </row>
    <row r="995" spans="1:34" x14ac:dyDescent="0.3">
      <c r="A995" s="171" t="s">
        <v>903</v>
      </c>
      <c r="B995" s="171" t="s">
        <v>919</v>
      </c>
      <c r="C995" s="171">
        <v>130496</v>
      </c>
      <c r="D995" s="174">
        <v>44302</v>
      </c>
      <c r="E995" s="175">
        <v>194.936933633667</v>
      </c>
      <c r="F995" s="175">
        <v>0.38519999999999999</v>
      </c>
      <c r="G995" s="175">
        <v>0.62119999999999997</v>
      </c>
      <c r="H995" s="175">
        <v>-2.3323</v>
      </c>
      <c r="I995" s="175">
        <v>-2.5396999999999998</v>
      </c>
      <c r="J995" s="175">
        <v>-3.0226000000000002</v>
      </c>
      <c r="K995" s="175">
        <v>5.6909000000000001</v>
      </c>
      <c r="L995" s="175">
        <v>35.671799999999998</v>
      </c>
      <c r="M995" s="175">
        <v>46.284199999999998</v>
      </c>
      <c r="N995" s="175">
        <v>66.083299999999994</v>
      </c>
      <c r="O995" s="175">
        <v>10.085000000000001</v>
      </c>
      <c r="P995" s="175">
        <v>11.892899999999999</v>
      </c>
      <c r="Q995" s="175">
        <v>11.548999999999999</v>
      </c>
      <c r="R995" s="175">
        <v>11.804500000000001</v>
      </c>
      <c r="S995" s="171"/>
      <c r="T995" s="174"/>
      <c r="U995" s="175"/>
      <c r="V995" s="175"/>
      <c r="W995" s="175"/>
      <c r="X995" s="175"/>
      <c r="Y995" s="175"/>
      <c r="Z995" s="175"/>
      <c r="AA995" s="175"/>
      <c r="AB995" s="175"/>
      <c r="AC995" s="175"/>
      <c r="AD995" s="175"/>
      <c r="AE995" s="175"/>
      <c r="AF995" s="175"/>
      <c r="AG995" s="175"/>
      <c r="AH995" s="175"/>
    </row>
    <row r="996" spans="1:34" x14ac:dyDescent="0.3">
      <c r="A996" s="171" t="s">
        <v>903</v>
      </c>
      <c r="B996" s="171" t="s">
        <v>920</v>
      </c>
      <c r="C996" s="171">
        <v>146772</v>
      </c>
      <c r="D996" s="174">
        <v>44302</v>
      </c>
      <c r="E996" s="175">
        <v>13.264799999999999</v>
      </c>
      <c r="F996" s="175">
        <v>0.46960000000000002</v>
      </c>
      <c r="G996" s="175">
        <v>0.69079999999999997</v>
      </c>
      <c r="H996" s="175">
        <v>-1.8498000000000001</v>
      </c>
      <c r="I996" s="175">
        <v>-2.3174999999999999</v>
      </c>
      <c r="J996" s="175">
        <v>-2.5070000000000001</v>
      </c>
      <c r="K996" s="175">
        <v>3.5842999999999998</v>
      </c>
      <c r="L996" s="175">
        <v>28.946000000000002</v>
      </c>
      <c r="M996" s="175">
        <v>41.444400000000002</v>
      </c>
      <c r="N996" s="175">
        <v>60.048299999999998</v>
      </c>
      <c r="O996" s="175"/>
      <c r="P996" s="175"/>
      <c r="Q996" s="175">
        <v>14.7399</v>
      </c>
      <c r="R996" s="175">
        <v>14.826599999999999</v>
      </c>
      <c r="S996" s="171"/>
      <c r="T996" s="174"/>
      <c r="U996" s="175"/>
      <c r="V996" s="175"/>
      <c r="W996" s="175"/>
      <c r="X996" s="175"/>
      <c r="Y996" s="175"/>
      <c r="Z996" s="175"/>
      <c r="AA996" s="175"/>
      <c r="AB996" s="175"/>
      <c r="AC996" s="175"/>
      <c r="AD996" s="175"/>
      <c r="AE996" s="175"/>
      <c r="AF996" s="175"/>
      <c r="AG996" s="175"/>
      <c r="AH996" s="175"/>
    </row>
    <row r="997" spans="1:34" x14ac:dyDescent="0.3">
      <c r="A997" s="171" t="s">
        <v>903</v>
      </c>
      <c r="B997" s="171" t="s">
        <v>921</v>
      </c>
      <c r="C997" s="171">
        <v>146771</v>
      </c>
      <c r="D997" s="174">
        <v>44302</v>
      </c>
      <c r="E997" s="175">
        <v>12.825100000000001</v>
      </c>
      <c r="F997" s="175">
        <v>0.46450000000000002</v>
      </c>
      <c r="G997" s="175">
        <v>0.67669999999999997</v>
      </c>
      <c r="H997" s="175">
        <v>-1.8813</v>
      </c>
      <c r="I997" s="175">
        <v>-2.3854000000000002</v>
      </c>
      <c r="J997" s="175">
        <v>-2.6505999999999998</v>
      </c>
      <c r="K997" s="175">
        <v>3.1429</v>
      </c>
      <c r="L997" s="175">
        <v>27.8597</v>
      </c>
      <c r="M997" s="175">
        <v>39.664400000000001</v>
      </c>
      <c r="N997" s="175">
        <v>57.388300000000001</v>
      </c>
      <c r="O997" s="175"/>
      <c r="P997" s="175"/>
      <c r="Q997" s="175">
        <v>12.8729</v>
      </c>
      <c r="R997" s="175">
        <v>12.9566</v>
      </c>
      <c r="S997" s="171"/>
      <c r="T997" s="174"/>
      <c r="U997" s="175"/>
      <c r="V997" s="175"/>
      <c r="W997" s="175"/>
      <c r="X997" s="175"/>
      <c r="Y997" s="175"/>
      <c r="Z997" s="175"/>
      <c r="AA997" s="175"/>
      <c r="AB997" s="175"/>
      <c r="AC997" s="175"/>
      <c r="AD997" s="175"/>
      <c r="AE997" s="175"/>
      <c r="AF997" s="175"/>
      <c r="AG997" s="175"/>
      <c r="AH997" s="175"/>
    </row>
    <row r="998" spans="1:34" x14ac:dyDescent="0.3">
      <c r="A998" s="171" t="s">
        <v>903</v>
      </c>
      <c r="B998" s="171" t="s">
        <v>922</v>
      </c>
      <c r="C998" s="171">
        <v>100349</v>
      </c>
      <c r="D998" s="174">
        <v>44302</v>
      </c>
      <c r="E998" s="175">
        <v>410.12</v>
      </c>
      <c r="F998" s="175">
        <v>0.75919999999999999</v>
      </c>
      <c r="G998" s="175">
        <v>1.1069</v>
      </c>
      <c r="H998" s="175">
        <v>-1.69</v>
      </c>
      <c r="I998" s="175">
        <v>-1.3447</v>
      </c>
      <c r="J998" s="175">
        <v>-2.3338000000000001</v>
      </c>
      <c r="K998" s="175">
        <v>4.5610999999999997</v>
      </c>
      <c r="L998" s="175">
        <v>36.438299999999998</v>
      </c>
      <c r="M998" s="175">
        <v>43.564300000000003</v>
      </c>
      <c r="N998" s="175">
        <v>63.687899999999999</v>
      </c>
      <c r="O998" s="175">
        <v>8.6416000000000004</v>
      </c>
      <c r="P998" s="175">
        <v>12.443199999999999</v>
      </c>
      <c r="Q998" s="175">
        <v>17.702100000000002</v>
      </c>
      <c r="R998" s="175">
        <v>11.602399999999999</v>
      </c>
      <c r="S998" s="171"/>
      <c r="T998" s="174"/>
      <c r="U998" s="175"/>
      <c r="V998" s="175"/>
      <c r="W998" s="175"/>
      <c r="X998" s="175"/>
      <c r="Y998" s="175"/>
      <c r="Z998" s="175"/>
      <c r="AA998" s="175"/>
      <c r="AB998" s="175"/>
      <c r="AC998" s="175"/>
      <c r="AD998" s="175"/>
      <c r="AE998" s="175"/>
      <c r="AF998" s="175"/>
      <c r="AG998" s="175"/>
      <c r="AH998" s="175"/>
    </row>
    <row r="999" spans="1:34" x14ac:dyDescent="0.3">
      <c r="A999" s="171" t="s">
        <v>903</v>
      </c>
      <c r="B999" s="171" t="s">
        <v>923</v>
      </c>
      <c r="C999" s="171">
        <v>120596</v>
      </c>
      <c r="D999" s="174">
        <v>44302</v>
      </c>
      <c r="E999" s="175">
        <v>441.89</v>
      </c>
      <c r="F999" s="175">
        <v>0.75929999999999997</v>
      </c>
      <c r="G999" s="175">
        <v>1.1121000000000001</v>
      </c>
      <c r="H999" s="175">
        <v>-1.6777</v>
      </c>
      <c r="I999" s="175">
        <v>-1.3176000000000001</v>
      </c>
      <c r="J999" s="175">
        <v>-2.2755999999999998</v>
      </c>
      <c r="K999" s="175">
        <v>4.7355999999999998</v>
      </c>
      <c r="L999" s="175">
        <v>36.952199999999998</v>
      </c>
      <c r="M999" s="175">
        <v>44.403799999999997</v>
      </c>
      <c r="N999" s="175">
        <v>64.945899999999995</v>
      </c>
      <c r="O999" s="175">
        <v>9.5774000000000008</v>
      </c>
      <c r="P999" s="175">
        <v>13.5618</v>
      </c>
      <c r="Q999" s="175">
        <v>13.527100000000001</v>
      </c>
      <c r="R999" s="175">
        <v>12.4686</v>
      </c>
      <c r="S999" s="171"/>
      <c r="T999" s="174"/>
      <c r="U999" s="175"/>
      <c r="V999" s="175"/>
      <c r="W999" s="175"/>
      <c r="X999" s="175"/>
      <c r="Y999" s="175"/>
      <c r="Z999" s="175"/>
      <c r="AA999" s="175"/>
      <c r="AB999" s="175"/>
      <c r="AC999" s="175"/>
      <c r="AD999" s="175"/>
      <c r="AE999" s="175"/>
      <c r="AF999" s="175"/>
      <c r="AG999" s="175"/>
      <c r="AH999" s="175"/>
    </row>
    <row r="1000" spans="1:34" x14ac:dyDescent="0.3">
      <c r="A1000" s="171" t="s">
        <v>903</v>
      </c>
      <c r="B1000" s="171" t="s">
        <v>924</v>
      </c>
      <c r="C1000" s="171">
        <v>118419</v>
      </c>
      <c r="D1000" s="174">
        <v>44302</v>
      </c>
      <c r="E1000" s="175">
        <v>62.39</v>
      </c>
      <c r="F1000" s="175">
        <v>0.66149999999999998</v>
      </c>
      <c r="G1000" s="175">
        <v>0.46700000000000003</v>
      </c>
      <c r="H1000" s="175">
        <v>-2.2406999999999999</v>
      </c>
      <c r="I1000" s="175">
        <v>-1.9641999999999999</v>
      </c>
      <c r="J1000" s="175">
        <v>-2.0411000000000001</v>
      </c>
      <c r="K1000" s="175">
        <v>3.9832999999999998</v>
      </c>
      <c r="L1000" s="175">
        <v>28.9316</v>
      </c>
      <c r="M1000" s="175">
        <v>43.954799999999999</v>
      </c>
      <c r="N1000" s="175">
        <v>66.240300000000005</v>
      </c>
      <c r="O1000" s="175">
        <v>8.5344999999999995</v>
      </c>
      <c r="P1000" s="175">
        <v>14.988200000000001</v>
      </c>
      <c r="Q1000" s="175">
        <v>12.9034</v>
      </c>
      <c r="R1000" s="175">
        <v>12.7515</v>
      </c>
      <c r="S1000" s="171"/>
      <c r="T1000" s="174"/>
      <c r="U1000" s="175"/>
      <c r="V1000" s="175"/>
      <c r="W1000" s="175"/>
      <c r="X1000" s="175"/>
      <c r="Y1000" s="175"/>
      <c r="Z1000" s="175"/>
      <c r="AA1000" s="175"/>
      <c r="AB1000" s="175"/>
      <c r="AC1000" s="175"/>
      <c r="AD1000" s="175"/>
      <c r="AE1000" s="175"/>
      <c r="AF1000" s="175"/>
      <c r="AG1000" s="175"/>
      <c r="AH1000" s="175"/>
    </row>
    <row r="1001" spans="1:34" x14ac:dyDescent="0.3">
      <c r="A1001" s="171" t="s">
        <v>903</v>
      </c>
      <c r="B1001" s="171" t="s">
        <v>925</v>
      </c>
      <c r="C1001" s="171">
        <v>108596</v>
      </c>
      <c r="D1001" s="174">
        <v>44302</v>
      </c>
      <c r="E1001" s="175">
        <v>56.28</v>
      </c>
      <c r="F1001" s="175">
        <v>0.66180000000000005</v>
      </c>
      <c r="G1001" s="175">
        <v>0.46410000000000001</v>
      </c>
      <c r="H1001" s="175">
        <v>-2.2576999999999998</v>
      </c>
      <c r="I1001" s="175">
        <v>-2.0194999999999999</v>
      </c>
      <c r="J1001" s="175">
        <v>-2.1387999999999998</v>
      </c>
      <c r="K1001" s="175">
        <v>3.6655000000000002</v>
      </c>
      <c r="L1001" s="175">
        <v>28.142099999999999</v>
      </c>
      <c r="M1001" s="175">
        <v>42.6616</v>
      </c>
      <c r="N1001" s="175">
        <v>64.225300000000004</v>
      </c>
      <c r="O1001" s="175">
        <v>7.2108999999999996</v>
      </c>
      <c r="P1001" s="175">
        <v>13.387600000000001</v>
      </c>
      <c r="Q1001" s="175">
        <v>11.6364</v>
      </c>
      <c r="R1001" s="175">
        <v>11.408899999999999</v>
      </c>
      <c r="S1001" s="171"/>
      <c r="T1001" s="174"/>
      <c r="U1001" s="175"/>
      <c r="V1001" s="175"/>
      <c r="W1001" s="175"/>
      <c r="X1001" s="175"/>
      <c r="Y1001" s="175"/>
      <c r="Z1001" s="175"/>
      <c r="AA1001" s="175"/>
      <c r="AB1001" s="175"/>
      <c r="AC1001" s="175"/>
      <c r="AD1001" s="175"/>
      <c r="AE1001" s="175"/>
      <c r="AF1001" s="175"/>
      <c r="AG1001" s="175"/>
      <c r="AH1001" s="175"/>
    </row>
    <row r="1002" spans="1:34" x14ac:dyDescent="0.3">
      <c r="A1002" s="171" t="s">
        <v>903</v>
      </c>
      <c r="B1002" s="171" t="s">
        <v>926</v>
      </c>
      <c r="C1002" s="171">
        <v>106144</v>
      </c>
      <c r="D1002" s="174">
        <v>44302</v>
      </c>
      <c r="E1002" s="175">
        <v>42.86</v>
      </c>
      <c r="F1002" s="175">
        <v>0.30420000000000003</v>
      </c>
      <c r="G1002" s="175">
        <v>0.2104</v>
      </c>
      <c r="H1002" s="175">
        <v>-2.5909</v>
      </c>
      <c r="I1002" s="175">
        <v>-2.6573000000000002</v>
      </c>
      <c r="J1002" s="175">
        <v>-3.4249999999999998</v>
      </c>
      <c r="K1002" s="175">
        <v>4.6699999999999998E-2</v>
      </c>
      <c r="L1002" s="175">
        <v>20.359400000000001</v>
      </c>
      <c r="M1002" s="175">
        <v>33.188299999999998</v>
      </c>
      <c r="N1002" s="175">
        <v>51.075099999999999</v>
      </c>
      <c r="O1002" s="175">
        <v>8.5300999999999991</v>
      </c>
      <c r="P1002" s="175">
        <v>14.0905</v>
      </c>
      <c r="Q1002" s="175">
        <v>11.2113</v>
      </c>
      <c r="R1002" s="175">
        <v>11.201700000000001</v>
      </c>
      <c r="S1002" s="171"/>
      <c r="T1002" s="174"/>
      <c r="U1002" s="175"/>
      <c r="V1002" s="175"/>
      <c r="W1002" s="175"/>
      <c r="X1002" s="175"/>
      <c r="Y1002" s="175"/>
      <c r="Z1002" s="175"/>
      <c r="AA1002" s="175"/>
      <c r="AB1002" s="175"/>
      <c r="AC1002" s="175"/>
      <c r="AD1002" s="175"/>
      <c r="AE1002" s="175"/>
      <c r="AF1002" s="175"/>
      <c r="AG1002" s="175"/>
      <c r="AH1002" s="175"/>
    </row>
    <row r="1003" spans="1:34" x14ac:dyDescent="0.3">
      <c r="A1003" s="171" t="s">
        <v>903</v>
      </c>
      <c r="B1003" s="171" t="s">
        <v>927</v>
      </c>
      <c r="C1003" s="171">
        <v>120357</v>
      </c>
      <c r="D1003" s="174">
        <v>44302</v>
      </c>
      <c r="E1003" s="175">
        <v>48.16</v>
      </c>
      <c r="F1003" s="175">
        <v>0.31240000000000001</v>
      </c>
      <c r="G1003" s="175">
        <v>0.22889999999999999</v>
      </c>
      <c r="H1003" s="175">
        <v>-2.5693000000000001</v>
      </c>
      <c r="I1003" s="175">
        <v>-2.589</v>
      </c>
      <c r="J1003" s="175">
        <v>-3.3126000000000002</v>
      </c>
      <c r="K1003" s="175">
        <v>0.41699999999999998</v>
      </c>
      <c r="L1003" s="175">
        <v>21.2182</v>
      </c>
      <c r="M1003" s="175">
        <v>34.600299999999997</v>
      </c>
      <c r="N1003" s="175">
        <v>53.131999999999998</v>
      </c>
      <c r="O1003" s="175">
        <v>9.8826999999999998</v>
      </c>
      <c r="P1003" s="175">
        <v>15.741199999999999</v>
      </c>
      <c r="Q1003" s="175">
        <v>16.3066</v>
      </c>
      <c r="R1003" s="175">
        <v>12.5444</v>
      </c>
      <c r="S1003" s="171"/>
      <c r="T1003" s="174"/>
      <c r="U1003" s="175"/>
      <c r="V1003" s="175"/>
      <c r="W1003" s="175"/>
      <c r="X1003" s="175"/>
      <c r="Y1003" s="175"/>
      <c r="Z1003" s="175"/>
      <c r="AA1003" s="175"/>
      <c r="AB1003" s="175"/>
      <c r="AC1003" s="175"/>
      <c r="AD1003" s="175"/>
      <c r="AE1003" s="175"/>
      <c r="AF1003" s="175"/>
      <c r="AG1003" s="175"/>
      <c r="AH1003" s="175"/>
    </row>
    <row r="1004" spans="1:34" x14ac:dyDescent="0.3">
      <c r="A1004" s="171" t="s">
        <v>903</v>
      </c>
      <c r="B1004" s="171" t="s">
        <v>928</v>
      </c>
      <c r="C1004" s="171">
        <v>103234</v>
      </c>
      <c r="D1004" s="174">
        <v>44302</v>
      </c>
      <c r="E1004" s="175">
        <v>163.19399999999999</v>
      </c>
      <c r="F1004" s="175">
        <v>0.316</v>
      </c>
      <c r="G1004" s="175">
        <v>0.76319999999999999</v>
      </c>
      <c r="H1004" s="175">
        <v>-2.0390999999999999</v>
      </c>
      <c r="I1004" s="175">
        <v>-1.2681</v>
      </c>
      <c r="J1004" s="175">
        <v>-0.4854</v>
      </c>
      <c r="K1004" s="175">
        <v>5.383</v>
      </c>
      <c r="L1004" s="175">
        <v>27.410699999999999</v>
      </c>
      <c r="M1004" s="175">
        <v>38.264800000000001</v>
      </c>
      <c r="N1004" s="175">
        <v>61.528599999999997</v>
      </c>
      <c r="O1004" s="175">
        <v>12.065</v>
      </c>
      <c r="P1004" s="175">
        <v>15.3355</v>
      </c>
      <c r="Q1004" s="175">
        <v>18.305900000000001</v>
      </c>
      <c r="R1004" s="175">
        <v>16.0777</v>
      </c>
      <c r="S1004" s="171"/>
      <c r="T1004" s="174"/>
      <c r="U1004" s="175"/>
      <c r="V1004" s="175"/>
      <c r="W1004" s="175"/>
      <c r="X1004" s="175"/>
      <c r="Y1004" s="175"/>
      <c r="Z1004" s="175"/>
      <c r="AA1004" s="175"/>
      <c r="AB1004" s="175"/>
      <c r="AC1004" s="175"/>
      <c r="AD1004" s="175"/>
      <c r="AE1004" s="175"/>
      <c r="AF1004" s="175"/>
      <c r="AG1004" s="175"/>
      <c r="AH1004" s="175"/>
    </row>
    <row r="1005" spans="1:34" x14ac:dyDescent="0.3">
      <c r="A1005" s="171" t="s">
        <v>903</v>
      </c>
      <c r="B1005" s="171" t="s">
        <v>929</v>
      </c>
      <c r="C1005" s="171">
        <v>120158</v>
      </c>
      <c r="D1005" s="174">
        <v>44302</v>
      </c>
      <c r="E1005" s="175">
        <v>178.339</v>
      </c>
      <c r="F1005" s="175">
        <v>0.31890000000000002</v>
      </c>
      <c r="G1005" s="175">
        <v>0.77239999999999998</v>
      </c>
      <c r="H1005" s="175">
        <v>-2.0169000000000001</v>
      </c>
      <c r="I1005" s="175">
        <v>-1.218</v>
      </c>
      <c r="J1005" s="175">
        <v>-0.37930000000000003</v>
      </c>
      <c r="K1005" s="175">
        <v>5.7118000000000002</v>
      </c>
      <c r="L1005" s="175">
        <v>28.177900000000001</v>
      </c>
      <c r="M1005" s="175">
        <v>39.5105</v>
      </c>
      <c r="N1005" s="175">
        <v>63.450299999999999</v>
      </c>
      <c r="O1005" s="175">
        <v>13.3169</v>
      </c>
      <c r="P1005" s="175">
        <v>16.736000000000001</v>
      </c>
      <c r="Q1005" s="175">
        <v>16.361000000000001</v>
      </c>
      <c r="R1005" s="175">
        <v>17.3841</v>
      </c>
      <c r="S1005" s="171"/>
      <c r="T1005" s="174"/>
      <c r="U1005" s="175"/>
      <c r="V1005" s="175"/>
      <c r="W1005" s="175"/>
      <c r="X1005" s="175"/>
      <c r="Y1005" s="175"/>
      <c r="Z1005" s="175"/>
      <c r="AA1005" s="175"/>
      <c r="AB1005" s="175"/>
      <c r="AC1005" s="175"/>
      <c r="AD1005" s="175"/>
      <c r="AE1005" s="175"/>
      <c r="AF1005" s="175"/>
      <c r="AG1005" s="175"/>
      <c r="AH1005" s="175"/>
    </row>
    <row r="1006" spans="1:34" x14ac:dyDescent="0.3">
      <c r="A1006" s="171" t="s">
        <v>903</v>
      </c>
      <c r="B1006" s="171" t="s">
        <v>930</v>
      </c>
      <c r="C1006" s="171">
        <v>119397</v>
      </c>
      <c r="D1006" s="174">
        <v>44302</v>
      </c>
      <c r="E1006" s="175">
        <v>61.905000000000001</v>
      </c>
      <c r="F1006" s="175">
        <v>0.52449999999999997</v>
      </c>
      <c r="G1006" s="175">
        <v>0.91949999999999998</v>
      </c>
      <c r="H1006" s="175">
        <v>-1.2585</v>
      </c>
      <c r="I1006" s="175">
        <v>-7.2599999999999998E-2</v>
      </c>
      <c r="J1006" s="175">
        <v>0.61760000000000004</v>
      </c>
      <c r="K1006" s="175">
        <v>1.5368999999999999</v>
      </c>
      <c r="L1006" s="175">
        <v>19.685600000000001</v>
      </c>
      <c r="M1006" s="175">
        <v>34.3979</v>
      </c>
      <c r="N1006" s="175">
        <v>53.904499999999999</v>
      </c>
      <c r="O1006" s="175">
        <v>5.4516999999999998</v>
      </c>
      <c r="P1006" s="175">
        <v>12.4435</v>
      </c>
      <c r="Q1006" s="175">
        <v>13.5786</v>
      </c>
      <c r="R1006" s="175">
        <v>11.662599999999999</v>
      </c>
      <c r="S1006" s="171"/>
      <c r="T1006" s="174"/>
      <c r="U1006" s="175"/>
      <c r="V1006" s="175"/>
      <c r="W1006" s="175"/>
      <c r="X1006" s="175"/>
      <c r="Y1006" s="175"/>
      <c r="Z1006" s="175"/>
      <c r="AA1006" s="175"/>
      <c r="AB1006" s="175"/>
      <c r="AC1006" s="175"/>
      <c r="AD1006" s="175"/>
      <c r="AE1006" s="175"/>
      <c r="AF1006" s="175"/>
      <c r="AG1006" s="175"/>
      <c r="AH1006" s="175"/>
    </row>
    <row r="1007" spans="1:34" x14ac:dyDescent="0.3">
      <c r="A1007" s="171" t="s">
        <v>903</v>
      </c>
      <c r="B1007" s="171" t="s">
        <v>931</v>
      </c>
      <c r="C1007" s="171">
        <v>118049</v>
      </c>
      <c r="D1007" s="174">
        <v>44302</v>
      </c>
      <c r="E1007" s="175">
        <v>58.118000000000002</v>
      </c>
      <c r="F1007" s="175">
        <v>0.52059999999999995</v>
      </c>
      <c r="G1007" s="175">
        <v>0.91159999999999997</v>
      </c>
      <c r="H1007" s="175">
        <v>-1.2757000000000001</v>
      </c>
      <c r="I1007" s="175">
        <v>-0.11</v>
      </c>
      <c r="J1007" s="175">
        <v>0.54149999999999998</v>
      </c>
      <c r="K1007" s="175">
        <v>1.3214999999999999</v>
      </c>
      <c r="L1007" s="175">
        <v>19.177299999999999</v>
      </c>
      <c r="M1007" s="175">
        <v>33.521700000000003</v>
      </c>
      <c r="N1007" s="175">
        <v>52.564700000000002</v>
      </c>
      <c r="O1007" s="175">
        <v>4.5688000000000004</v>
      </c>
      <c r="P1007" s="175">
        <v>11.531499999999999</v>
      </c>
      <c r="Q1007" s="175">
        <v>12.526199999999999</v>
      </c>
      <c r="R1007" s="175">
        <v>10.718299999999999</v>
      </c>
      <c r="S1007" s="171"/>
      <c r="T1007" s="174"/>
      <c r="U1007" s="175"/>
      <c r="V1007" s="175"/>
      <c r="W1007" s="175"/>
      <c r="X1007" s="175"/>
      <c r="Y1007" s="175"/>
      <c r="Z1007" s="175"/>
      <c r="AA1007" s="175"/>
      <c r="AB1007" s="175"/>
      <c r="AC1007" s="175"/>
      <c r="AD1007" s="175"/>
      <c r="AE1007" s="175"/>
      <c r="AF1007" s="175"/>
      <c r="AG1007" s="175"/>
      <c r="AH1007" s="175"/>
    </row>
    <row r="1008" spans="1:34" x14ac:dyDescent="0.3">
      <c r="A1008" s="171" t="s">
        <v>903</v>
      </c>
      <c r="B1008" s="171" t="s">
        <v>932</v>
      </c>
      <c r="C1008" s="171">
        <v>133710</v>
      </c>
      <c r="D1008" s="174">
        <v>44302</v>
      </c>
      <c r="E1008" s="175">
        <v>21.000299999999999</v>
      </c>
      <c r="F1008" s="175">
        <v>0.57330000000000003</v>
      </c>
      <c r="G1008" s="175">
        <v>0.67500000000000004</v>
      </c>
      <c r="H1008" s="175">
        <v>-1.8581000000000001</v>
      </c>
      <c r="I1008" s="175">
        <v>-0.61480000000000001</v>
      </c>
      <c r="J1008" s="175">
        <v>-1.1876</v>
      </c>
      <c r="K1008" s="175">
        <v>3.3317000000000001</v>
      </c>
      <c r="L1008" s="175">
        <v>24.726299999999998</v>
      </c>
      <c r="M1008" s="175">
        <v>38.8202</v>
      </c>
      <c r="N1008" s="175">
        <v>57.786700000000003</v>
      </c>
      <c r="O1008" s="175">
        <v>10.3386</v>
      </c>
      <c r="P1008" s="175">
        <v>16.936900000000001</v>
      </c>
      <c r="Q1008" s="175">
        <v>12.838900000000001</v>
      </c>
      <c r="R1008" s="175">
        <v>15.6905</v>
      </c>
      <c r="S1008" s="171"/>
      <c r="T1008" s="174"/>
      <c r="U1008" s="175"/>
      <c r="V1008" s="175"/>
      <c r="W1008" s="175"/>
      <c r="X1008" s="175"/>
      <c r="Y1008" s="175"/>
      <c r="Z1008" s="175"/>
      <c r="AA1008" s="175"/>
      <c r="AB1008" s="175"/>
      <c r="AC1008" s="175"/>
      <c r="AD1008" s="175"/>
      <c r="AE1008" s="175"/>
      <c r="AF1008" s="175"/>
      <c r="AG1008" s="175"/>
      <c r="AH1008" s="175"/>
    </row>
    <row r="1009" spans="1:34" x14ac:dyDescent="0.3">
      <c r="A1009" s="171" t="s">
        <v>903</v>
      </c>
      <c r="B1009" s="171" t="s">
        <v>933</v>
      </c>
      <c r="C1009" s="171">
        <v>133711</v>
      </c>
      <c r="D1009" s="174">
        <v>44302</v>
      </c>
      <c r="E1009" s="175">
        <v>19.365200000000002</v>
      </c>
      <c r="F1009" s="175">
        <v>0.56869999999999998</v>
      </c>
      <c r="G1009" s="175">
        <v>0.66069999999999995</v>
      </c>
      <c r="H1009" s="175">
        <v>-1.8896999999999999</v>
      </c>
      <c r="I1009" s="175">
        <v>-0.68310000000000004</v>
      </c>
      <c r="J1009" s="175">
        <v>-1.3258000000000001</v>
      </c>
      <c r="K1009" s="175">
        <v>2.9117000000000002</v>
      </c>
      <c r="L1009" s="175">
        <v>23.752700000000001</v>
      </c>
      <c r="M1009" s="175">
        <v>37.2027</v>
      </c>
      <c r="N1009" s="175">
        <v>55.245800000000003</v>
      </c>
      <c r="O1009" s="175">
        <v>8.7584</v>
      </c>
      <c r="P1009" s="175">
        <v>15.2194</v>
      </c>
      <c r="Q1009" s="175">
        <v>11.3596</v>
      </c>
      <c r="R1009" s="175">
        <v>13.983700000000001</v>
      </c>
      <c r="S1009" s="171"/>
      <c r="T1009" s="174"/>
      <c r="U1009" s="175"/>
      <c r="V1009" s="175"/>
      <c r="W1009" s="175"/>
      <c r="X1009" s="175"/>
      <c r="Y1009" s="175"/>
      <c r="Z1009" s="175"/>
      <c r="AA1009" s="175"/>
      <c r="AB1009" s="175"/>
      <c r="AC1009" s="175"/>
      <c r="AD1009" s="175"/>
      <c r="AE1009" s="175"/>
      <c r="AF1009" s="175"/>
      <c r="AG1009" s="175"/>
      <c r="AH1009" s="175"/>
    </row>
    <row r="1010" spans="1:34" x14ac:dyDescent="0.3">
      <c r="A1010" s="171" t="s">
        <v>903</v>
      </c>
      <c r="B1010" s="171" t="s">
        <v>934</v>
      </c>
      <c r="C1010" s="171">
        <v>147840</v>
      </c>
      <c r="D1010" s="174">
        <v>44302</v>
      </c>
      <c r="E1010" s="175">
        <v>13.3986</v>
      </c>
      <c r="F1010" s="175">
        <v>0.4385</v>
      </c>
      <c r="G1010" s="175">
        <v>1.1543000000000001</v>
      </c>
      <c r="H1010" s="175">
        <v>-1.7222</v>
      </c>
      <c r="I1010" s="175">
        <v>-1.2332000000000001</v>
      </c>
      <c r="J1010" s="175">
        <v>-1.2987</v>
      </c>
      <c r="K1010" s="175">
        <v>7.9931000000000001</v>
      </c>
      <c r="L1010" s="175">
        <v>32.228700000000003</v>
      </c>
      <c r="M1010" s="175">
        <v>45.111699999999999</v>
      </c>
      <c r="N1010" s="175">
        <v>66.921199999999999</v>
      </c>
      <c r="O1010" s="175"/>
      <c r="P1010" s="175"/>
      <c r="Q1010" s="175">
        <v>25.327999999999999</v>
      </c>
      <c r="R1010" s="175"/>
      <c r="S1010" s="171"/>
      <c r="T1010" s="174"/>
      <c r="U1010" s="175"/>
      <c r="V1010" s="175"/>
      <c r="W1010" s="175"/>
      <c r="X1010" s="175"/>
      <c r="Y1010" s="175"/>
      <c r="Z1010" s="175"/>
      <c r="AA1010" s="175"/>
      <c r="AB1010" s="175"/>
      <c r="AC1010" s="175"/>
      <c r="AD1010" s="175"/>
      <c r="AE1010" s="175"/>
      <c r="AF1010" s="175"/>
      <c r="AG1010" s="175"/>
      <c r="AH1010" s="175"/>
    </row>
    <row r="1011" spans="1:34" x14ac:dyDescent="0.3">
      <c r="A1011" s="171" t="s">
        <v>903</v>
      </c>
      <c r="B1011" s="171" t="s">
        <v>935</v>
      </c>
      <c r="C1011" s="171">
        <v>147843</v>
      </c>
      <c r="D1011" s="174">
        <v>44302</v>
      </c>
      <c r="E1011" s="175">
        <v>13.089</v>
      </c>
      <c r="F1011" s="175">
        <v>0.43280000000000002</v>
      </c>
      <c r="G1011" s="175">
        <v>1.1382000000000001</v>
      </c>
      <c r="H1011" s="175">
        <v>-1.7585999999999999</v>
      </c>
      <c r="I1011" s="175">
        <v>-1.3097000000000001</v>
      </c>
      <c r="J1011" s="175">
        <v>-1.4553</v>
      </c>
      <c r="K1011" s="175">
        <v>7.4957000000000003</v>
      </c>
      <c r="L1011" s="175">
        <v>31.024999999999999</v>
      </c>
      <c r="M1011" s="175">
        <v>43.108600000000003</v>
      </c>
      <c r="N1011" s="175">
        <v>63.841900000000003</v>
      </c>
      <c r="O1011" s="175"/>
      <c r="P1011" s="175"/>
      <c r="Q1011" s="175">
        <v>23.087299999999999</v>
      </c>
      <c r="R1011" s="175"/>
      <c r="S1011" s="171"/>
      <c r="T1011" s="174"/>
      <c r="U1011" s="175"/>
      <c r="V1011" s="175"/>
      <c r="W1011" s="175"/>
      <c r="X1011" s="175"/>
      <c r="Y1011" s="175"/>
      <c r="Z1011" s="175"/>
      <c r="AA1011" s="175"/>
      <c r="AB1011" s="175"/>
      <c r="AC1011" s="175"/>
      <c r="AD1011" s="175"/>
      <c r="AE1011" s="175"/>
      <c r="AF1011" s="175"/>
      <c r="AG1011" s="175"/>
      <c r="AH1011" s="175"/>
    </row>
    <row r="1012" spans="1:34" x14ac:dyDescent="0.3">
      <c r="A1012" s="171" t="s">
        <v>903</v>
      </c>
      <c r="B1012" s="171" t="s">
        <v>936</v>
      </c>
      <c r="C1012" s="171">
        <v>118834</v>
      </c>
      <c r="D1012" s="174">
        <v>44302</v>
      </c>
      <c r="E1012" s="175">
        <v>84.307000000000002</v>
      </c>
      <c r="F1012" s="175">
        <v>0.2104</v>
      </c>
      <c r="G1012" s="175">
        <v>0.69269999999999998</v>
      </c>
      <c r="H1012" s="175">
        <v>-1.8475999999999999</v>
      </c>
      <c r="I1012" s="175">
        <v>-1.5553999999999999</v>
      </c>
      <c r="J1012" s="175">
        <v>-1.6781999999999999</v>
      </c>
      <c r="K1012" s="175">
        <v>5.5526</v>
      </c>
      <c r="L1012" s="175">
        <v>32.913400000000003</v>
      </c>
      <c r="M1012" s="175">
        <v>46.958199999999998</v>
      </c>
      <c r="N1012" s="175">
        <v>73.542599999999993</v>
      </c>
      <c r="O1012" s="175">
        <v>17.196300000000001</v>
      </c>
      <c r="P1012" s="175">
        <v>21.592400000000001</v>
      </c>
      <c r="Q1012" s="175">
        <v>24.15</v>
      </c>
      <c r="R1012" s="175">
        <v>21.5291</v>
      </c>
      <c r="S1012" s="171"/>
      <c r="T1012" s="174"/>
      <c r="U1012" s="175"/>
      <c r="V1012" s="175"/>
      <c r="W1012" s="175"/>
      <c r="X1012" s="175"/>
      <c r="Y1012" s="175"/>
      <c r="Z1012" s="175"/>
      <c r="AA1012" s="175"/>
      <c r="AB1012" s="175"/>
      <c r="AC1012" s="175"/>
      <c r="AD1012" s="175"/>
      <c r="AE1012" s="175"/>
      <c r="AF1012" s="175"/>
      <c r="AG1012" s="175"/>
      <c r="AH1012" s="175"/>
    </row>
    <row r="1013" spans="1:34" x14ac:dyDescent="0.3">
      <c r="A1013" s="171" t="s">
        <v>903</v>
      </c>
      <c r="B1013" s="171" t="s">
        <v>937</v>
      </c>
      <c r="C1013" s="171">
        <v>112932</v>
      </c>
      <c r="D1013" s="174">
        <v>44302</v>
      </c>
      <c r="E1013" s="175">
        <v>78.054000000000002</v>
      </c>
      <c r="F1013" s="175">
        <v>0.20799999999999999</v>
      </c>
      <c r="G1013" s="175">
        <v>0.68500000000000005</v>
      </c>
      <c r="H1013" s="175">
        <v>-1.8657999999999999</v>
      </c>
      <c r="I1013" s="175">
        <v>-1.5961000000000001</v>
      </c>
      <c r="J1013" s="175">
        <v>-1.7657</v>
      </c>
      <c r="K1013" s="175">
        <v>5.2748999999999997</v>
      </c>
      <c r="L1013" s="175">
        <v>32.200800000000001</v>
      </c>
      <c r="M1013" s="175">
        <v>45.794499999999999</v>
      </c>
      <c r="N1013" s="175">
        <v>71.679299999999998</v>
      </c>
      <c r="O1013" s="175">
        <v>16.077100000000002</v>
      </c>
      <c r="P1013" s="175">
        <v>20.5306</v>
      </c>
      <c r="Q1013" s="175">
        <v>21.003299999999999</v>
      </c>
      <c r="R1013" s="175">
        <v>20.2865</v>
      </c>
      <c r="S1013" s="171"/>
      <c r="T1013" s="174"/>
      <c r="U1013" s="175"/>
      <c r="V1013" s="175"/>
      <c r="W1013" s="175"/>
      <c r="X1013" s="175"/>
      <c r="Y1013" s="175"/>
      <c r="Z1013" s="175"/>
      <c r="AA1013" s="175"/>
      <c r="AB1013" s="175"/>
      <c r="AC1013" s="175"/>
      <c r="AD1013" s="175"/>
      <c r="AE1013" s="175"/>
      <c r="AF1013" s="175"/>
      <c r="AG1013" s="175"/>
      <c r="AH1013" s="175"/>
    </row>
    <row r="1014" spans="1:34" x14ac:dyDescent="0.3">
      <c r="A1014" s="171" t="s">
        <v>903</v>
      </c>
      <c r="B1014" s="171" t="s">
        <v>938</v>
      </c>
      <c r="C1014" s="171">
        <v>147704</v>
      </c>
      <c r="D1014" s="174">
        <v>44302</v>
      </c>
      <c r="E1014" s="175">
        <v>13.4329</v>
      </c>
      <c r="F1014" s="175">
        <v>0.36159999999999998</v>
      </c>
      <c r="G1014" s="175">
        <v>0.90059999999999996</v>
      </c>
      <c r="H1014" s="175">
        <v>-1.9224000000000001</v>
      </c>
      <c r="I1014" s="175">
        <v>-2.7201</v>
      </c>
      <c r="J1014" s="175">
        <v>-1.8622000000000001</v>
      </c>
      <c r="K1014" s="175">
        <v>6.2493999999999996</v>
      </c>
      <c r="L1014" s="175">
        <v>33.8752</v>
      </c>
      <c r="M1014" s="175">
        <v>42.386699999999998</v>
      </c>
      <c r="N1014" s="175">
        <v>61.228299999999997</v>
      </c>
      <c r="O1014" s="175"/>
      <c r="P1014" s="175"/>
      <c r="Q1014" s="175">
        <v>21.765599999999999</v>
      </c>
      <c r="R1014" s="175"/>
      <c r="S1014" s="171"/>
      <c r="T1014" s="174"/>
      <c r="U1014" s="175"/>
      <c r="V1014" s="175"/>
      <c r="W1014" s="175"/>
      <c r="X1014" s="175"/>
      <c r="Y1014" s="175"/>
      <c r="Z1014" s="175"/>
      <c r="AA1014" s="175"/>
      <c r="AB1014" s="175"/>
      <c r="AC1014" s="175"/>
      <c r="AD1014" s="175"/>
      <c r="AE1014" s="175"/>
      <c r="AF1014" s="175"/>
      <c r="AG1014" s="175"/>
      <c r="AH1014" s="175"/>
    </row>
    <row r="1015" spans="1:34" x14ac:dyDescent="0.3">
      <c r="A1015" s="171" t="s">
        <v>903</v>
      </c>
      <c r="B1015" s="171" t="s">
        <v>939</v>
      </c>
      <c r="C1015" s="171">
        <v>147701</v>
      </c>
      <c r="D1015" s="174">
        <v>44302</v>
      </c>
      <c r="E1015" s="175">
        <v>13.085699999999999</v>
      </c>
      <c r="F1015" s="175">
        <v>0.35659999999999997</v>
      </c>
      <c r="G1015" s="175">
        <v>0.88580000000000003</v>
      </c>
      <c r="H1015" s="175">
        <v>-1.9540999999999999</v>
      </c>
      <c r="I1015" s="175">
        <v>-2.7881</v>
      </c>
      <c r="J1015" s="175">
        <v>-2.004</v>
      </c>
      <c r="K1015" s="175">
        <v>5.7995000000000001</v>
      </c>
      <c r="L1015" s="175">
        <v>32.744599999999998</v>
      </c>
      <c r="M1015" s="175">
        <v>40.532699999999998</v>
      </c>
      <c r="N1015" s="175">
        <v>58.4148</v>
      </c>
      <c r="O1015" s="175"/>
      <c r="P1015" s="175"/>
      <c r="Q1015" s="175">
        <v>19.656400000000001</v>
      </c>
      <c r="R1015" s="175"/>
      <c r="S1015" s="171"/>
      <c r="T1015" s="174"/>
      <c r="U1015" s="175"/>
      <c r="V1015" s="175"/>
      <c r="W1015" s="175"/>
      <c r="X1015" s="175"/>
      <c r="Y1015" s="175"/>
      <c r="Z1015" s="175"/>
      <c r="AA1015" s="175"/>
      <c r="AB1015" s="175"/>
      <c r="AC1015" s="175"/>
      <c r="AD1015" s="175"/>
      <c r="AE1015" s="175"/>
      <c r="AF1015" s="175"/>
      <c r="AG1015" s="175"/>
      <c r="AH1015" s="175"/>
    </row>
    <row r="1016" spans="1:34" x14ac:dyDescent="0.3">
      <c r="A1016" s="171" t="s">
        <v>903</v>
      </c>
      <c r="B1016" s="171" t="s">
        <v>940</v>
      </c>
      <c r="C1016" s="171">
        <v>100380</v>
      </c>
      <c r="D1016" s="174">
        <v>44302</v>
      </c>
      <c r="E1016" s="175">
        <v>661.40989999999999</v>
      </c>
      <c r="F1016" s="175">
        <v>0.57740000000000002</v>
      </c>
      <c r="G1016" s="175">
        <v>0.78510000000000002</v>
      </c>
      <c r="H1016" s="175">
        <v>-2.0796000000000001</v>
      </c>
      <c r="I1016" s="175">
        <v>-2.2503000000000002</v>
      </c>
      <c r="J1016" s="175">
        <v>-3.0449999999999999</v>
      </c>
      <c r="K1016" s="175">
        <v>2.7423000000000002</v>
      </c>
      <c r="L1016" s="175">
        <v>29.004200000000001</v>
      </c>
      <c r="M1016" s="175">
        <v>42.121099999999998</v>
      </c>
      <c r="N1016" s="175">
        <v>64.519499999999994</v>
      </c>
      <c r="O1016" s="175">
        <v>6.2533000000000003</v>
      </c>
      <c r="P1016" s="175">
        <v>9.6476000000000006</v>
      </c>
      <c r="Q1016" s="175">
        <v>17.836500000000001</v>
      </c>
      <c r="R1016" s="175">
        <v>10.222899999999999</v>
      </c>
      <c r="S1016" s="171"/>
      <c r="T1016" s="174"/>
      <c r="U1016" s="175"/>
      <c r="V1016" s="175"/>
      <c r="W1016" s="175"/>
      <c r="X1016" s="175"/>
      <c r="Y1016" s="175"/>
      <c r="Z1016" s="175"/>
      <c r="AA1016" s="175"/>
      <c r="AB1016" s="175"/>
      <c r="AC1016" s="175"/>
      <c r="AD1016" s="175"/>
      <c r="AE1016" s="175"/>
      <c r="AF1016" s="175"/>
      <c r="AG1016" s="175"/>
      <c r="AH1016" s="175"/>
    </row>
    <row r="1017" spans="1:34" x14ac:dyDescent="0.3">
      <c r="A1017" s="171" t="s">
        <v>903</v>
      </c>
      <c r="B1017" s="171" t="s">
        <v>941</v>
      </c>
      <c r="C1017" s="171">
        <v>118678</v>
      </c>
      <c r="D1017" s="174">
        <v>44302</v>
      </c>
      <c r="E1017" s="175">
        <v>695.83780000000002</v>
      </c>
      <c r="F1017" s="175">
        <v>0.57899999999999996</v>
      </c>
      <c r="G1017" s="175">
        <v>0.78949999999999998</v>
      </c>
      <c r="H1017" s="175">
        <v>-2.0701000000000001</v>
      </c>
      <c r="I1017" s="175">
        <v>-2.2296</v>
      </c>
      <c r="J1017" s="175">
        <v>-3.0024000000000002</v>
      </c>
      <c r="K1017" s="175">
        <v>2.8754</v>
      </c>
      <c r="L1017" s="175">
        <v>29.3489</v>
      </c>
      <c r="M1017" s="175">
        <v>42.673499999999997</v>
      </c>
      <c r="N1017" s="175">
        <v>65.344899999999996</v>
      </c>
      <c r="O1017" s="175">
        <v>6.8339999999999996</v>
      </c>
      <c r="P1017" s="175">
        <v>10.315799999999999</v>
      </c>
      <c r="Q1017" s="175">
        <v>11.9922</v>
      </c>
      <c r="R1017" s="175">
        <v>10.8065</v>
      </c>
      <c r="S1017" s="171"/>
      <c r="T1017" s="174"/>
      <c r="U1017" s="175"/>
      <c r="V1017" s="175"/>
      <c r="W1017" s="175"/>
      <c r="X1017" s="175"/>
      <c r="Y1017" s="175"/>
      <c r="Z1017" s="175"/>
      <c r="AA1017" s="175"/>
      <c r="AB1017" s="175"/>
      <c r="AC1017" s="175"/>
      <c r="AD1017" s="175"/>
      <c r="AE1017" s="175"/>
      <c r="AF1017" s="175"/>
      <c r="AG1017" s="175"/>
      <c r="AH1017" s="175"/>
    </row>
    <row r="1018" spans="1:34" x14ac:dyDescent="0.3">
      <c r="A1018" s="171" t="s">
        <v>903</v>
      </c>
      <c r="B1018" s="171" t="s">
        <v>942</v>
      </c>
      <c r="C1018" s="171">
        <v>111381</v>
      </c>
      <c r="D1018" s="174">
        <v>44302</v>
      </c>
      <c r="E1018" s="175">
        <v>143.21</v>
      </c>
      <c r="F1018" s="175">
        <v>0.90900000000000003</v>
      </c>
      <c r="G1018" s="175">
        <v>1.0799000000000001</v>
      </c>
      <c r="H1018" s="175">
        <v>-1.958</v>
      </c>
      <c r="I1018" s="175">
        <v>-1.2003999999999999</v>
      </c>
      <c r="J1018" s="175">
        <v>-1.3501000000000001</v>
      </c>
      <c r="K1018" s="175">
        <v>5.69</v>
      </c>
      <c r="L1018" s="175">
        <v>30.2501</v>
      </c>
      <c r="M1018" s="175">
        <v>45.008099999999999</v>
      </c>
      <c r="N1018" s="175">
        <v>65.694800000000001</v>
      </c>
      <c r="O1018" s="175">
        <v>9.3463999999999992</v>
      </c>
      <c r="P1018" s="175">
        <v>16.375399999999999</v>
      </c>
      <c r="Q1018" s="175">
        <v>23.873100000000001</v>
      </c>
      <c r="R1018" s="175">
        <v>16.950800000000001</v>
      </c>
      <c r="S1018" s="171"/>
      <c r="T1018" s="174"/>
      <c r="U1018" s="175"/>
      <c r="V1018" s="175"/>
      <c r="W1018" s="175"/>
      <c r="X1018" s="175"/>
      <c r="Y1018" s="175"/>
      <c r="Z1018" s="175"/>
      <c r="AA1018" s="175"/>
      <c r="AB1018" s="175"/>
      <c r="AC1018" s="175"/>
      <c r="AD1018" s="175"/>
      <c r="AE1018" s="175"/>
      <c r="AF1018" s="175"/>
      <c r="AG1018" s="175"/>
      <c r="AH1018" s="175"/>
    </row>
    <row r="1019" spans="1:34" x14ac:dyDescent="0.3">
      <c r="A1019" s="171" t="s">
        <v>903</v>
      </c>
      <c r="B1019" s="171" t="s">
        <v>943</v>
      </c>
      <c r="C1019" s="171">
        <v>119441</v>
      </c>
      <c r="D1019" s="174">
        <v>44302</v>
      </c>
      <c r="E1019" s="175">
        <v>155.16999999999999</v>
      </c>
      <c r="F1019" s="175">
        <v>0.91700000000000004</v>
      </c>
      <c r="G1019" s="175">
        <v>1.0945</v>
      </c>
      <c r="H1019" s="175">
        <v>-1.9339</v>
      </c>
      <c r="I1019" s="175">
        <v>-1.153</v>
      </c>
      <c r="J1019" s="175">
        <v>-1.2537</v>
      </c>
      <c r="K1019" s="175">
        <v>5.9832000000000001</v>
      </c>
      <c r="L1019" s="175">
        <v>30.967300000000002</v>
      </c>
      <c r="M1019" s="175">
        <v>46.221299999999999</v>
      </c>
      <c r="N1019" s="175">
        <v>67.534000000000006</v>
      </c>
      <c r="O1019" s="175">
        <v>10.5624</v>
      </c>
      <c r="P1019" s="175">
        <v>17.6632</v>
      </c>
      <c r="Q1019" s="175">
        <v>19.9955</v>
      </c>
      <c r="R1019" s="175">
        <v>18.2761</v>
      </c>
      <c r="S1019" s="171"/>
      <c r="T1019" s="174"/>
      <c r="U1019" s="175"/>
      <c r="V1019" s="175"/>
      <c r="W1019" s="175"/>
      <c r="X1019" s="175"/>
      <c r="Y1019" s="175"/>
      <c r="Z1019" s="175"/>
      <c r="AA1019" s="175"/>
      <c r="AB1019" s="175"/>
      <c r="AC1019" s="175"/>
      <c r="AD1019" s="175"/>
      <c r="AE1019" s="175"/>
      <c r="AF1019" s="175"/>
      <c r="AG1019" s="175"/>
      <c r="AH1019" s="175"/>
    </row>
    <row r="1020" spans="1:34" x14ac:dyDescent="0.3">
      <c r="A1020" s="171" t="s">
        <v>903</v>
      </c>
      <c r="B1020" s="171" t="s">
        <v>944</v>
      </c>
      <c r="C1020" s="171">
        <v>104513</v>
      </c>
      <c r="D1020" s="174">
        <v>44302</v>
      </c>
      <c r="E1020" s="175">
        <v>52.555300000000003</v>
      </c>
      <c r="F1020" s="175">
        <v>0.754</v>
      </c>
      <c r="G1020" s="175">
        <v>0.65329999999999999</v>
      </c>
      <c r="H1020" s="175">
        <v>-3.2269999999999999</v>
      </c>
      <c r="I1020" s="175">
        <v>1.43E-2</v>
      </c>
      <c r="J1020" s="175">
        <v>1.1044</v>
      </c>
      <c r="K1020" s="175">
        <v>3.68</v>
      </c>
      <c r="L1020" s="175">
        <v>33.243299999999998</v>
      </c>
      <c r="M1020" s="175">
        <v>33.674100000000003</v>
      </c>
      <c r="N1020" s="175">
        <v>53.168900000000001</v>
      </c>
      <c r="O1020" s="175">
        <v>11.4636</v>
      </c>
      <c r="P1020" s="175">
        <v>14.646100000000001</v>
      </c>
      <c r="Q1020" s="175">
        <v>12.2524</v>
      </c>
      <c r="R1020" s="175">
        <v>19.1736</v>
      </c>
      <c r="S1020" s="171"/>
      <c r="T1020" s="174"/>
      <c r="U1020" s="175"/>
      <c r="V1020" s="175"/>
      <c r="W1020" s="175"/>
      <c r="X1020" s="175"/>
      <c r="Y1020" s="175"/>
      <c r="Z1020" s="175"/>
      <c r="AA1020" s="175"/>
      <c r="AB1020" s="175"/>
      <c r="AC1020" s="175"/>
      <c r="AD1020" s="175"/>
      <c r="AE1020" s="175"/>
      <c r="AF1020" s="175"/>
      <c r="AG1020" s="175"/>
      <c r="AH1020" s="175"/>
    </row>
    <row r="1021" spans="1:34" x14ac:dyDescent="0.3">
      <c r="A1021" s="171" t="s">
        <v>903</v>
      </c>
      <c r="B1021" s="171" t="s">
        <v>945</v>
      </c>
      <c r="C1021" s="171">
        <v>120826</v>
      </c>
      <c r="D1021" s="174">
        <v>44302</v>
      </c>
      <c r="E1021" s="175">
        <v>53.855800000000002</v>
      </c>
      <c r="F1021" s="175">
        <v>0.75880000000000003</v>
      </c>
      <c r="G1021" s="175">
        <v>0.66749999999999998</v>
      </c>
      <c r="H1021" s="175">
        <v>-3.1947000000000001</v>
      </c>
      <c r="I1021" s="175">
        <v>9.0899999999999995E-2</v>
      </c>
      <c r="J1021" s="175">
        <v>1.2909999999999999</v>
      </c>
      <c r="K1021" s="175">
        <v>4.1656000000000004</v>
      </c>
      <c r="L1021" s="175">
        <v>33.936</v>
      </c>
      <c r="M1021" s="175">
        <v>34.4315</v>
      </c>
      <c r="N1021" s="175">
        <v>54.0471</v>
      </c>
      <c r="O1021" s="175">
        <v>11.9716</v>
      </c>
      <c r="P1021" s="175">
        <v>14.952999999999999</v>
      </c>
      <c r="Q1021" s="175">
        <v>17.148499999999999</v>
      </c>
      <c r="R1021" s="175">
        <v>19.634899999999998</v>
      </c>
      <c r="S1021" s="171"/>
      <c r="T1021" s="174"/>
      <c r="U1021" s="175"/>
      <c r="V1021" s="175"/>
      <c r="W1021" s="175"/>
      <c r="X1021" s="175"/>
      <c r="Y1021" s="175"/>
      <c r="Z1021" s="175"/>
      <c r="AA1021" s="175"/>
      <c r="AB1021" s="175"/>
      <c r="AC1021" s="175"/>
      <c r="AD1021" s="175"/>
      <c r="AE1021" s="175"/>
      <c r="AF1021" s="175"/>
      <c r="AG1021" s="175"/>
      <c r="AH1021" s="175"/>
    </row>
    <row r="1022" spans="1:34" x14ac:dyDescent="0.3">
      <c r="A1022" s="171" t="s">
        <v>903</v>
      </c>
      <c r="B1022" s="171" t="s">
        <v>1926</v>
      </c>
      <c r="C1022" s="171">
        <v>119721</v>
      </c>
      <c r="D1022" s="174">
        <v>44302</v>
      </c>
      <c r="E1022" s="175">
        <v>299.70650000000001</v>
      </c>
      <c r="F1022" s="175">
        <v>0.78680000000000005</v>
      </c>
      <c r="G1022" s="175">
        <v>1.0458000000000001</v>
      </c>
      <c r="H1022" s="175">
        <v>-1.4439</v>
      </c>
      <c r="I1022" s="175">
        <v>-1.4055</v>
      </c>
      <c r="J1022" s="175">
        <v>-1.6484000000000001</v>
      </c>
      <c r="K1022" s="175">
        <v>3.8073000000000001</v>
      </c>
      <c r="L1022" s="175">
        <v>31.086099999999998</v>
      </c>
      <c r="M1022" s="175">
        <v>43.754300000000001</v>
      </c>
      <c r="N1022" s="175">
        <v>64.7804</v>
      </c>
      <c r="O1022" s="175">
        <v>10.7797</v>
      </c>
      <c r="P1022" s="175">
        <v>13.942600000000001</v>
      </c>
      <c r="Q1022" s="175">
        <v>15.8264</v>
      </c>
      <c r="R1022" s="175">
        <v>13.5624</v>
      </c>
      <c r="S1022" s="171"/>
      <c r="T1022" s="174"/>
      <c r="U1022" s="175"/>
      <c r="V1022" s="175"/>
      <c r="W1022" s="175"/>
      <c r="X1022" s="175"/>
      <c r="Y1022" s="175"/>
      <c r="Z1022" s="175"/>
      <c r="AA1022" s="175"/>
      <c r="AB1022" s="175"/>
      <c r="AC1022" s="175"/>
      <c r="AD1022" s="175"/>
      <c r="AE1022" s="175"/>
      <c r="AF1022" s="175"/>
      <c r="AG1022" s="175"/>
      <c r="AH1022" s="175"/>
    </row>
    <row r="1023" spans="1:34" x14ac:dyDescent="0.3">
      <c r="A1023" s="171" t="s">
        <v>903</v>
      </c>
      <c r="B1023" s="171" t="s">
        <v>2008</v>
      </c>
      <c r="C1023" s="171">
        <v>119720</v>
      </c>
      <c r="D1023" s="174">
        <v>44302</v>
      </c>
      <c r="E1023" s="175">
        <v>189.746044964204</v>
      </c>
      <c r="F1023" s="175">
        <v>0.78680000000000005</v>
      </c>
      <c r="G1023" s="175">
        <v>1.0458000000000001</v>
      </c>
      <c r="H1023" s="175">
        <v>-1.4439</v>
      </c>
      <c r="I1023" s="175">
        <v>-1.4054</v>
      </c>
      <c r="J1023" s="175">
        <v>-1.6483000000000001</v>
      </c>
      <c r="K1023" s="175">
        <v>3.8077999999999999</v>
      </c>
      <c r="L1023" s="175">
        <v>31.0763</v>
      </c>
      <c r="M1023" s="175">
        <v>43.756599999999999</v>
      </c>
      <c r="N1023" s="175">
        <v>64.7834</v>
      </c>
      <c r="O1023" s="175">
        <v>10.777100000000001</v>
      </c>
      <c r="P1023" s="175">
        <v>13.941700000000001</v>
      </c>
      <c r="Q1023" s="175">
        <v>15.8378</v>
      </c>
      <c r="R1023" s="175">
        <v>13.5648</v>
      </c>
      <c r="S1023" s="171"/>
      <c r="T1023" s="174"/>
      <c r="U1023" s="175"/>
      <c r="V1023" s="175"/>
      <c r="W1023" s="175"/>
      <c r="X1023" s="175"/>
      <c r="Y1023" s="175"/>
      <c r="Z1023" s="175"/>
      <c r="AA1023" s="175"/>
      <c r="AB1023" s="175"/>
      <c r="AC1023" s="175"/>
      <c r="AD1023" s="175"/>
      <c r="AE1023" s="175"/>
      <c r="AF1023" s="175"/>
      <c r="AG1023" s="175"/>
      <c r="AH1023" s="175"/>
    </row>
    <row r="1024" spans="1:34" x14ac:dyDescent="0.3">
      <c r="A1024" s="171" t="s">
        <v>903</v>
      </c>
      <c r="B1024" s="171" t="s">
        <v>1927</v>
      </c>
      <c r="C1024" s="171">
        <v>103024</v>
      </c>
      <c r="D1024" s="174">
        <v>44302</v>
      </c>
      <c r="E1024" s="175">
        <v>421.82213887605201</v>
      </c>
      <c r="F1024" s="175">
        <v>0.78500000000000003</v>
      </c>
      <c r="G1024" s="175">
        <v>1.04</v>
      </c>
      <c r="H1024" s="175">
        <v>-1.4571000000000001</v>
      </c>
      <c r="I1024" s="175">
        <v>-1.4339</v>
      </c>
      <c r="J1024" s="175">
        <v>-1.7091000000000001</v>
      </c>
      <c r="K1024" s="175">
        <v>3.6177999999999999</v>
      </c>
      <c r="L1024" s="175">
        <v>30.611499999999999</v>
      </c>
      <c r="M1024" s="175">
        <v>43.0077</v>
      </c>
      <c r="N1024" s="175">
        <v>63.627400000000002</v>
      </c>
      <c r="O1024" s="175">
        <v>9.9901</v>
      </c>
      <c r="P1024" s="175">
        <v>13.1915</v>
      </c>
      <c r="Q1024" s="175">
        <v>14.2182</v>
      </c>
      <c r="R1024" s="175">
        <v>12.814</v>
      </c>
      <c r="S1024" s="171"/>
      <c r="T1024" s="174"/>
      <c r="U1024" s="175"/>
      <c r="V1024" s="175"/>
      <c r="W1024" s="175"/>
      <c r="X1024" s="175"/>
      <c r="Y1024" s="175"/>
      <c r="Z1024" s="175"/>
      <c r="AA1024" s="175"/>
      <c r="AB1024" s="175"/>
      <c r="AC1024" s="175"/>
      <c r="AD1024" s="175"/>
      <c r="AE1024" s="175"/>
      <c r="AF1024" s="175"/>
      <c r="AG1024" s="175"/>
      <c r="AH1024" s="175"/>
    </row>
    <row r="1025" spans="1:34" x14ac:dyDescent="0.3">
      <c r="A1025" s="171" t="s">
        <v>903</v>
      </c>
      <c r="B1025" s="171" t="s">
        <v>2009</v>
      </c>
      <c r="C1025" s="171">
        <v>101530</v>
      </c>
      <c r="D1025" s="174">
        <v>44302</v>
      </c>
      <c r="E1025" s="175">
        <v>430.00210331871602</v>
      </c>
      <c r="F1025" s="175">
        <v>0.78490000000000004</v>
      </c>
      <c r="G1025" s="175">
        <v>1.04</v>
      </c>
      <c r="H1025" s="175">
        <v>-1.4572000000000001</v>
      </c>
      <c r="I1025" s="175">
        <v>-1.4339</v>
      </c>
      <c r="J1025" s="175">
        <v>-1.7093</v>
      </c>
      <c r="K1025" s="175">
        <v>3.6168</v>
      </c>
      <c r="L1025" s="175">
        <v>30.610199999999999</v>
      </c>
      <c r="M1025" s="175">
        <v>43.0062</v>
      </c>
      <c r="N1025" s="175">
        <v>63.623800000000003</v>
      </c>
      <c r="O1025" s="175">
        <v>9.9932999999999996</v>
      </c>
      <c r="P1025" s="175">
        <v>13.193300000000001</v>
      </c>
      <c r="Q1025" s="175">
        <v>14.296200000000001</v>
      </c>
      <c r="R1025" s="175">
        <v>12.8192</v>
      </c>
      <c r="S1025" s="171"/>
      <c r="T1025" s="174"/>
      <c r="U1025" s="175"/>
      <c r="V1025" s="175"/>
      <c r="W1025" s="175"/>
      <c r="X1025" s="175"/>
      <c r="Y1025" s="175"/>
      <c r="Z1025" s="175"/>
      <c r="AA1025" s="175"/>
      <c r="AB1025" s="175"/>
      <c r="AC1025" s="175"/>
      <c r="AD1025" s="175"/>
      <c r="AE1025" s="175"/>
      <c r="AF1025" s="175"/>
      <c r="AG1025" s="175"/>
      <c r="AH1025" s="175"/>
    </row>
    <row r="1026" spans="1:34" x14ac:dyDescent="0.3">
      <c r="A1026" s="171" t="s">
        <v>903</v>
      </c>
      <c r="B1026" s="171" t="s">
        <v>946</v>
      </c>
      <c r="C1026" s="171">
        <v>105001</v>
      </c>
      <c r="D1026" s="174">
        <v>44302</v>
      </c>
      <c r="E1026" s="175">
        <v>43.156700000000001</v>
      </c>
      <c r="F1026" s="175">
        <v>0.68569999999999998</v>
      </c>
      <c r="G1026" s="175">
        <v>0.63800000000000001</v>
      </c>
      <c r="H1026" s="175">
        <v>-2.1888999999999998</v>
      </c>
      <c r="I1026" s="175">
        <v>-2.5891999999999999</v>
      </c>
      <c r="J1026" s="175">
        <v>-3.286</v>
      </c>
      <c r="K1026" s="175">
        <v>5.1642999999999999</v>
      </c>
      <c r="L1026" s="175">
        <v>26.601900000000001</v>
      </c>
      <c r="M1026" s="175">
        <v>38.1753</v>
      </c>
      <c r="N1026" s="175">
        <v>57.430900000000001</v>
      </c>
      <c r="O1026" s="175">
        <v>9.0731999999999999</v>
      </c>
      <c r="P1026" s="175">
        <v>14.597899999999999</v>
      </c>
      <c r="Q1026" s="175">
        <v>10.892899999999999</v>
      </c>
      <c r="R1026" s="175">
        <v>11.218</v>
      </c>
      <c r="S1026" s="171"/>
      <c r="T1026" s="174"/>
      <c r="U1026" s="175"/>
      <c r="V1026" s="175"/>
      <c r="W1026" s="175"/>
      <c r="X1026" s="175"/>
      <c r="Y1026" s="175"/>
      <c r="Z1026" s="175"/>
      <c r="AA1026" s="175"/>
      <c r="AB1026" s="175"/>
      <c r="AC1026" s="175"/>
      <c r="AD1026" s="175"/>
      <c r="AE1026" s="175"/>
      <c r="AF1026" s="175"/>
      <c r="AG1026" s="175"/>
      <c r="AH1026" s="175"/>
    </row>
    <row r="1027" spans="1:34" x14ac:dyDescent="0.3">
      <c r="A1027" s="171" t="s">
        <v>903</v>
      </c>
      <c r="B1027" s="171" t="s">
        <v>947</v>
      </c>
      <c r="C1027" s="171">
        <v>119566</v>
      </c>
      <c r="D1027" s="174">
        <v>44302</v>
      </c>
      <c r="E1027" s="175">
        <v>46.252099999999999</v>
      </c>
      <c r="F1027" s="175">
        <v>0.68969999999999998</v>
      </c>
      <c r="G1027" s="175">
        <v>0.64980000000000004</v>
      </c>
      <c r="H1027" s="175">
        <v>-2.1640999999999999</v>
      </c>
      <c r="I1027" s="175">
        <v>-2.5402</v>
      </c>
      <c r="J1027" s="175">
        <v>-3.1919</v>
      </c>
      <c r="K1027" s="175">
        <v>5.4688999999999997</v>
      </c>
      <c r="L1027" s="175">
        <v>27.389900000000001</v>
      </c>
      <c r="M1027" s="175">
        <v>39.517400000000002</v>
      </c>
      <c r="N1027" s="175">
        <v>59.536200000000001</v>
      </c>
      <c r="O1027" s="175">
        <v>10.2964</v>
      </c>
      <c r="P1027" s="175">
        <v>15.741099999999999</v>
      </c>
      <c r="Q1027" s="175">
        <v>14.2441</v>
      </c>
      <c r="R1027" s="175">
        <v>12.5524</v>
      </c>
      <c r="S1027" s="171"/>
      <c r="T1027" s="174"/>
      <c r="U1027" s="175"/>
      <c r="V1027" s="175"/>
      <c r="W1027" s="175"/>
      <c r="X1027" s="175"/>
      <c r="Y1027" s="175"/>
      <c r="Z1027" s="175"/>
      <c r="AA1027" s="175"/>
      <c r="AB1027" s="175"/>
      <c r="AC1027" s="175"/>
      <c r="AD1027" s="175"/>
      <c r="AE1027" s="175"/>
      <c r="AF1027" s="175"/>
      <c r="AG1027" s="175"/>
      <c r="AH1027" s="175"/>
    </row>
    <row r="1028" spans="1:34" x14ac:dyDescent="0.3">
      <c r="A1028" s="171" t="s">
        <v>903</v>
      </c>
      <c r="B1028" s="171" t="s">
        <v>948</v>
      </c>
      <c r="C1028" s="171">
        <v>101824</v>
      </c>
      <c r="D1028" s="174">
        <v>44302</v>
      </c>
      <c r="E1028" s="175">
        <v>274.36799999999999</v>
      </c>
      <c r="F1028" s="175">
        <v>0.31180000000000002</v>
      </c>
      <c r="G1028" s="175">
        <v>0.3836</v>
      </c>
      <c r="H1028" s="175">
        <v>-1.9301999999999999</v>
      </c>
      <c r="I1028" s="175">
        <v>-2.9489000000000001</v>
      </c>
      <c r="J1028" s="175">
        <v>-3.1135000000000002</v>
      </c>
      <c r="K1028" s="175">
        <v>5.2755999999999998</v>
      </c>
      <c r="L1028" s="175">
        <v>27.688700000000001</v>
      </c>
      <c r="M1028" s="175">
        <v>40.1751</v>
      </c>
      <c r="N1028" s="175">
        <v>62.635599999999997</v>
      </c>
      <c r="O1028" s="175">
        <v>11.7514</v>
      </c>
      <c r="P1028" s="175">
        <v>13.3368</v>
      </c>
      <c r="Q1028" s="175">
        <v>12.4823</v>
      </c>
      <c r="R1028" s="175">
        <v>16.1251</v>
      </c>
      <c r="S1028" s="171"/>
      <c r="T1028" s="174"/>
      <c r="U1028" s="175"/>
      <c r="V1028" s="175"/>
      <c r="W1028" s="175"/>
      <c r="X1028" s="175"/>
      <c r="Y1028" s="175"/>
      <c r="Z1028" s="175"/>
      <c r="AA1028" s="175"/>
      <c r="AB1028" s="175"/>
      <c r="AC1028" s="175"/>
      <c r="AD1028" s="175"/>
      <c r="AE1028" s="175"/>
      <c r="AF1028" s="175"/>
      <c r="AG1028" s="175"/>
      <c r="AH1028" s="175"/>
    </row>
    <row r="1029" spans="1:34" x14ac:dyDescent="0.3">
      <c r="A1029" s="171" t="s">
        <v>903</v>
      </c>
      <c r="B1029" s="171" t="s">
        <v>949</v>
      </c>
      <c r="C1029" s="171">
        <v>119202</v>
      </c>
      <c r="D1029" s="174">
        <v>44302</v>
      </c>
      <c r="E1029" s="175">
        <v>298.54469999999998</v>
      </c>
      <c r="F1029" s="175">
        <v>0.31459999999999999</v>
      </c>
      <c r="G1029" s="175">
        <v>0.3921</v>
      </c>
      <c r="H1029" s="175">
        <v>-1.9089</v>
      </c>
      <c r="I1029" s="175">
        <v>-2.9070999999999998</v>
      </c>
      <c r="J1029" s="175">
        <v>-3.0308000000000002</v>
      </c>
      <c r="K1029" s="175">
        <v>5.5547000000000004</v>
      </c>
      <c r="L1029" s="175">
        <v>28.374400000000001</v>
      </c>
      <c r="M1029" s="175">
        <v>39.320500000000003</v>
      </c>
      <c r="N1029" s="175">
        <v>62.074399999999997</v>
      </c>
      <c r="O1029" s="175">
        <v>12.633100000000001</v>
      </c>
      <c r="P1029" s="175">
        <v>14.5473</v>
      </c>
      <c r="Q1029" s="175">
        <v>15.7475</v>
      </c>
      <c r="R1029" s="175">
        <v>16.680800000000001</v>
      </c>
      <c r="S1029" s="171"/>
      <c r="T1029" s="174"/>
      <c r="U1029" s="175"/>
      <c r="V1029" s="175"/>
      <c r="W1029" s="175"/>
      <c r="X1029" s="175"/>
      <c r="Y1029" s="175"/>
      <c r="Z1029" s="175"/>
      <c r="AA1029" s="175"/>
      <c r="AB1029" s="175"/>
      <c r="AC1029" s="175"/>
      <c r="AD1029" s="175"/>
      <c r="AE1029" s="175"/>
      <c r="AF1029" s="175"/>
      <c r="AG1029" s="175"/>
      <c r="AH1029" s="175"/>
    </row>
    <row r="1030" spans="1:34" x14ac:dyDescent="0.3">
      <c r="A1030" s="171" t="s">
        <v>903</v>
      </c>
      <c r="B1030" s="171" t="s">
        <v>950</v>
      </c>
      <c r="C1030" s="171">
        <v>147750</v>
      </c>
      <c r="D1030" s="174">
        <v>44302</v>
      </c>
      <c r="E1030" s="175">
        <v>13.19</v>
      </c>
      <c r="F1030" s="175">
        <v>0.91810000000000003</v>
      </c>
      <c r="G1030" s="175">
        <v>1.2279</v>
      </c>
      <c r="H1030" s="175">
        <v>-1.7139</v>
      </c>
      <c r="I1030" s="175">
        <v>-1.0503</v>
      </c>
      <c r="J1030" s="175">
        <v>-2.1513</v>
      </c>
      <c r="K1030" s="175">
        <v>2.4864000000000002</v>
      </c>
      <c r="L1030" s="175">
        <v>22.0167</v>
      </c>
      <c r="M1030" s="175">
        <v>37.970700000000001</v>
      </c>
      <c r="N1030" s="175">
        <v>63.444899999999997</v>
      </c>
      <c r="O1030" s="175"/>
      <c r="P1030" s="175"/>
      <c r="Q1030" s="175">
        <v>22.5487</v>
      </c>
      <c r="R1030" s="175"/>
      <c r="S1030" s="171"/>
      <c r="T1030" s="174"/>
      <c r="U1030" s="175"/>
      <c r="V1030" s="175"/>
      <c r="W1030" s="175"/>
      <c r="X1030" s="175"/>
      <c r="Y1030" s="175"/>
      <c r="Z1030" s="175"/>
      <c r="AA1030" s="175"/>
      <c r="AB1030" s="175"/>
      <c r="AC1030" s="175"/>
      <c r="AD1030" s="175"/>
      <c r="AE1030" s="175"/>
      <c r="AF1030" s="175"/>
      <c r="AG1030" s="175"/>
      <c r="AH1030" s="175"/>
    </row>
    <row r="1031" spans="1:34" x14ac:dyDescent="0.3">
      <c r="A1031" s="171" t="s">
        <v>903</v>
      </c>
      <c r="B1031" s="171" t="s">
        <v>951</v>
      </c>
      <c r="C1031" s="171">
        <v>147748</v>
      </c>
      <c r="D1031" s="174">
        <v>44302</v>
      </c>
      <c r="E1031" s="175">
        <v>13.01</v>
      </c>
      <c r="F1031" s="175">
        <v>0.85270000000000001</v>
      </c>
      <c r="G1031" s="175">
        <v>1.2451000000000001</v>
      </c>
      <c r="H1031" s="175">
        <v>-1.7372000000000001</v>
      </c>
      <c r="I1031" s="175">
        <v>-1.0646</v>
      </c>
      <c r="J1031" s="175">
        <v>-2.2538999999999998</v>
      </c>
      <c r="K1031" s="175">
        <v>2.1995</v>
      </c>
      <c r="L1031" s="175">
        <v>21.475300000000001</v>
      </c>
      <c r="M1031" s="175">
        <v>36.947400000000002</v>
      </c>
      <c r="N1031" s="175">
        <v>61.815899999999999</v>
      </c>
      <c r="O1031" s="175"/>
      <c r="P1031" s="175"/>
      <c r="Q1031" s="175">
        <v>21.318200000000001</v>
      </c>
      <c r="R1031" s="175"/>
      <c r="S1031" s="171"/>
      <c r="T1031" s="174"/>
      <c r="U1031" s="175"/>
      <c r="V1031" s="175"/>
      <c r="W1031" s="175"/>
      <c r="X1031" s="175"/>
      <c r="Y1031" s="175"/>
      <c r="Z1031" s="175"/>
      <c r="AA1031" s="175"/>
      <c r="AB1031" s="175"/>
      <c r="AC1031" s="175"/>
      <c r="AD1031" s="175"/>
      <c r="AE1031" s="175"/>
      <c r="AF1031" s="175"/>
      <c r="AG1031" s="175"/>
      <c r="AH1031" s="175"/>
    </row>
    <row r="1032" spans="1:34" x14ac:dyDescent="0.3">
      <c r="A1032" s="171" t="s">
        <v>903</v>
      </c>
      <c r="B1032" s="171" t="s">
        <v>952</v>
      </c>
      <c r="C1032" s="171">
        <v>120665</v>
      </c>
      <c r="D1032" s="174">
        <v>44302</v>
      </c>
      <c r="E1032" s="175">
        <v>81.7928</v>
      </c>
      <c r="F1032" s="175">
        <v>0.95079999999999998</v>
      </c>
      <c r="G1032" s="175">
        <v>1.2825</v>
      </c>
      <c r="H1032" s="175">
        <v>-1.9222999999999999</v>
      </c>
      <c r="I1032" s="175">
        <v>-1.4139999999999999</v>
      </c>
      <c r="J1032" s="175">
        <v>-2.1356000000000002</v>
      </c>
      <c r="K1032" s="175">
        <v>6.7394999999999996</v>
      </c>
      <c r="L1032" s="175">
        <v>37.043300000000002</v>
      </c>
      <c r="M1032" s="175">
        <v>46.914299999999997</v>
      </c>
      <c r="N1032" s="175">
        <v>70.3339</v>
      </c>
      <c r="O1032" s="175">
        <v>7.6775000000000002</v>
      </c>
      <c r="P1032" s="175">
        <v>11.689500000000001</v>
      </c>
      <c r="Q1032" s="175">
        <v>12.2155</v>
      </c>
      <c r="R1032" s="175">
        <v>11.8932</v>
      </c>
      <c r="S1032" s="171"/>
      <c r="T1032" s="174"/>
      <c r="U1032" s="175"/>
      <c r="V1032" s="175"/>
      <c r="W1032" s="175"/>
      <c r="X1032" s="175"/>
      <c r="Y1032" s="175"/>
      <c r="Z1032" s="175"/>
      <c r="AA1032" s="175"/>
      <c r="AB1032" s="175"/>
      <c r="AC1032" s="175"/>
      <c r="AD1032" s="175"/>
      <c r="AE1032" s="175"/>
      <c r="AF1032" s="175"/>
      <c r="AG1032" s="175"/>
      <c r="AH1032" s="175"/>
    </row>
    <row r="1033" spans="1:34" x14ac:dyDescent="0.3">
      <c r="A1033" s="171" t="s">
        <v>903</v>
      </c>
      <c r="B1033" s="171" t="s">
        <v>953</v>
      </c>
      <c r="C1033" s="171">
        <v>100664</v>
      </c>
      <c r="D1033" s="174">
        <v>44302</v>
      </c>
      <c r="E1033" s="175">
        <v>157.5538</v>
      </c>
      <c r="F1033" s="175">
        <v>0.94979999999999998</v>
      </c>
      <c r="G1033" s="175">
        <v>1.2786</v>
      </c>
      <c r="H1033" s="175">
        <v>-1.9330000000000001</v>
      </c>
      <c r="I1033" s="175">
        <v>-1.4360999999999999</v>
      </c>
      <c r="J1033" s="175">
        <v>-2.1817000000000002</v>
      </c>
      <c r="K1033" s="175">
        <v>6.6025</v>
      </c>
      <c r="L1033" s="175">
        <v>36.704700000000003</v>
      </c>
      <c r="M1033" s="175">
        <v>46.382199999999997</v>
      </c>
      <c r="N1033" s="175">
        <v>69.523899999999998</v>
      </c>
      <c r="O1033" s="175">
        <v>7.1428000000000003</v>
      </c>
      <c r="P1033" s="175">
        <v>11.1136</v>
      </c>
      <c r="Q1033" s="175">
        <v>11.4712</v>
      </c>
      <c r="R1033" s="175">
        <v>11.3558</v>
      </c>
      <c r="S1033" s="171"/>
      <c r="T1033" s="174"/>
      <c r="U1033" s="175"/>
      <c r="V1033" s="175"/>
      <c r="W1033" s="175"/>
      <c r="X1033" s="175"/>
      <c r="Y1033" s="175"/>
      <c r="Z1033" s="175"/>
      <c r="AA1033" s="175"/>
      <c r="AB1033" s="175"/>
      <c r="AC1033" s="175"/>
      <c r="AD1033" s="175"/>
      <c r="AE1033" s="175"/>
      <c r="AF1033" s="175"/>
      <c r="AG1033" s="175"/>
      <c r="AH1033" s="175"/>
    </row>
    <row r="1034" spans="1:34" x14ac:dyDescent="0.3">
      <c r="A1034" s="176" t="s">
        <v>27</v>
      </c>
      <c r="B1034" s="171"/>
      <c r="C1034" s="171"/>
      <c r="D1034" s="171"/>
      <c r="E1034" s="171"/>
      <c r="F1034" s="177">
        <v>0.66354590163934435</v>
      </c>
      <c r="G1034" s="177">
        <v>0.85538196721311466</v>
      </c>
      <c r="H1034" s="177">
        <v>-2.0527344262295082</v>
      </c>
      <c r="I1034" s="177">
        <v>-1.5457688524590161</v>
      </c>
      <c r="J1034" s="177">
        <v>-1.9413327868852461</v>
      </c>
      <c r="K1034" s="177">
        <v>4.4551491803278704</v>
      </c>
      <c r="L1034" s="177">
        <v>29.289531147540984</v>
      </c>
      <c r="M1034" s="177">
        <v>41.711940677966091</v>
      </c>
      <c r="N1034" s="177">
        <v>62.925259322033916</v>
      </c>
      <c r="O1034" s="177">
        <v>9.6843489795918387</v>
      </c>
      <c r="P1034" s="177">
        <v>14.2355387755102</v>
      </c>
      <c r="Q1034" s="177">
        <v>16.447404918032788</v>
      </c>
      <c r="R1034" s="177">
        <v>14.635811320754717</v>
      </c>
      <c r="S1034" s="171"/>
      <c r="T1034" s="171"/>
      <c r="U1034" s="177" t="e">
        <v>#DIV/0!</v>
      </c>
      <c r="V1034" s="177" t="e">
        <v>#DIV/0!</v>
      </c>
      <c r="W1034" s="177" t="e">
        <v>#DIV/0!</v>
      </c>
      <c r="X1034" s="177" t="e">
        <v>#DIV/0!</v>
      </c>
      <c r="Y1034" s="177" t="e">
        <v>#DIV/0!</v>
      </c>
      <c r="Z1034" s="177" t="e">
        <v>#DIV/0!</v>
      </c>
      <c r="AA1034" s="177" t="e">
        <v>#DIV/0!</v>
      </c>
      <c r="AB1034" s="177" t="e">
        <v>#DIV/0!</v>
      </c>
      <c r="AC1034" s="177" t="e">
        <v>#DIV/0!</v>
      </c>
      <c r="AD1034" s="177" t="e">
        <v>#DIV/0!</v>
      </c>
      <c r="AE1034" s="177" t="e">
        <v>#DIV/0!</v>
      </c>
      <c r="AF1034" s="177" t="e">
        <v>#DIV/0!</v>
      </c>
      <c r="AG1034" s="177" t="e">
        <v>#DIV/0!</v>
      </c>
      <c r="AH1034" s="177" t="e">
        <v>#DIV/0!</v>
      </c>
    </row>
    <row r="1035" spans="1:34" x14ac:dyDescent="0.3">
      <c r="A1035" s="176" t="s">
        <v>408</v>
      </c>
      <c r="B1035" s="171"/>
      <c r="C1035" s="171"/>
      <c r="D1035" s="171"/>
      <c r="E1035" s="171"/>
      <c r="F1035" s="177">
        <v>0.70840000000000003</v>
      </c>
      <c r="G1035" s="177">
        <v>0.78949999999999998</v>
      </c>
      <c r="H1035" s="177">
        <v>-1.9330000000000001</v>
      </c>
      <c r="I1035" s="177">
        <v>-1.4339</v>
      </c>
      <c r="J1035" s="177">
        <v>-2.1387999999999998</v>
      </c>
      <c r="K1035" s="177">
        <v>4.5610999999999997</v>
      </c>
      <c r="L1035" s="177">
        <v>29.4099</v>
      </c>
      <c r="M1035" s="177">
        <v>42.308100000000003</v>
      </c>
      <c r="N1035" s="177">
        <v>63.627400000000002</v>
      </c>
      <c r="O1035" s="177">
        <v>9.9901</v>
      </c>
      <c r="P1035" s="177">
        <v>14.121600000000001</v>
      </c>
      <c r="Q1035" s="177">
        <v>15.8264</v>
      </c>
      <c r="R1035" s="177">
        <v>14.168799999999999</v>
      </c>
      <c r="S1035" s="171"/>
      <c r="T1035" s="171"/>
      <c r="U1035" s="177" t="e">
        <v>#NUM!</v>
      </c>
      <c r="V1035" s="177" t="e">
        <v>#NUM!</v>
      </c>
      <c r="W1035" s="177" t="e">
        <v>#NUM!</v>
      </c>
      <c r="X1035" s="177" t="e">
        <v>#NUM!</v>
      </c>
      <c r="Y1035" s="177" t="e">
        <v>#NUM!</v>
      </c>
      <c r="Z1035" s="177" t="e">
        <v>#NUM!</v>
      </c>
      <c r="AA1035" s="177" t="e">
        <v>#NUM!</v>
      </c>
      <c r="AB1035" s="177" t="e">
        <v>#NUM!</v>
      </c>
      <c r="AC1035" s="177" t="e">
        <v>#NUM!</v>
      </c>
      <c r="AD1035" s="177" t="e">
        <v>#NUM!</v>
      </c>
      <c r="AE1035" s="177" t="e">
        <v>#NUM!</v>
      </c>
      <c r="AF1035" s="177" t="e">
        <v>#NUM!</v>
      </c>
      <c r="AG1035" s="177" t="e">
        <v>#NUM!</v>
      </c>
      <c r="AH1035" s="177" t="e">
        <v>#NUM!</v>
      </c>
    </row>
    <row r="1036" spans="1:34" x14ac:dyDescent="0.3">
      <c r="A1036" s="119"/>
      <c r="B1036" s="119"/>
      <c r="C1036" s="119"/>
      <c r="D1036" s="121"/>
      <c r="E1036" s="122"/>
      <c r="F1036" s="122"/>
      <c r="G1036" s="122"/>
      <c r="H1036" s="122"/>
      <c r="I1036" s="122"/>
      <c r="J1036" s="122"/>
      <c r="K1036" s="122"/>
      <c r="L1036" s="122"/>
      <c r="M1036" s="122"/>
      <c r="N1036" s="122"/>
      <c r="O1036" s="122"/>
      <c r="P1036" s="122"/>
      <c r="Q1036" s="122"/>
      <c r="R1036" s="122"/>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73" t="s">
        <v>954</v>
      </c>
      <c r="B1037" s="173"/>
      <c r="C1037" s="173"/>
      <c r="D1037" s="173"/>
      <c r="E1037" s="173"/>
      <c r="F1037" s="173"/>
      <c r="G1037" s="173"/>
      <c r="H1037" s="173"/>
      <c r="I1037" s="173"/>
      <c r="J1037" s="173"/>
      <c r="K1037" s="173"/>
      <c r="L1037" s="173"/>
      <c r="M1037" s="173"/>
      <c r="N1037" s="173"/>
      <c r="O1037" s="173"/>
      <c r="P1037" s="173"/>
      <c r="Q1037" s="173"/>
      <c r="R1037" s="173"/>
      <c r="S1037" s="173"/>
      <c r="T1037" s="173"/>
      <c r="U1037" s="173"/>
      <c r="V1037" s="173"/>
      <c r="W1037" s="173"/>
      <c r="X1037" s="173"/>
      <c r="Y1037" s="173"/>
      <c r="Z1037" s="173"/>
      <c r="AA1037" s="173"/>
      <c r="AB1037" s="173"/>
      <c r="AC1037" s="173"/>
      <c r="AD1037" s="173"/>
      <c r="AE1037" s="173"/>
      <c r="AF1037" s="173"/>
      <c r="AG1037" s="173"/>
      <c r="AH1037" s="173"/>
    </row>
    <row r="1038" spans="1:34" x14ac:dyDescent="0.3">
      <c r="A1038" s="171" t="s">
        <v>955</v>
      </c>
      <c r="B1038" s="171" t="s">
        <v>1928</v>
      </c>
      <c r="C1038" s="171"/>
      <c r="D1038" s="174">
        <v>44302</v>
      </c>
      <c r="E1038" s="175">
        <v>280.11</v>
      </c>
      <c r="F1038" s="175">
        <v>0.35110000000000002</v>
      </c>
      <c r="G1038" s="175">
        <v>0.9405</v>
      </c>
      <c r="H1038" s="175">
        <v>-1.3489</v>
      </c>
      <c r="I1038" s="175">
        <v>-1.5672999999999999</v>
      </c>
      <c r="J1038" s="175">
        <v>-2.1004999999999998</v>
      </c>
      <c r="K1038" s="175">
        <v>1.456</v>
      </c>
      <c r="L1038" s="175">
        <v>26.959199999999999</v>
      </c>
      <c r="M1038" s="175">
        <v>37.2819</v>
      </c>
      <c r="N1038" s="175">
        <v>58.828499999999998</v>
      </c>
      <c r="O1038" s="175">
        <v>9.0512999999999995</v>
      </c>
      <c r="P1038" s="175">
        <v>12.0966</v>
      </c>
      <c r="Q1038" s="175">
        <v>19.6511</v>
      </c>
      <c r="R1038" s="175">
        <v>10.7033</v>
      </c>
      <c r="S1038" s="171"/>
      <c r="T1038" s="174"/>
      <c r="U1038" s="175"/>
      <c r="V1038" s="175"/>
      <c r="W1038" s="175"/>
      <c r="X1038" s="175"/>
      <c r="Y1038" s="175"/>
      <c r="Z1038" s="175"/>
      <c r="AA1038" s="175"/>
      <c r="AB1038" s="175"/>
      <c r="AC1038" s="175"/>
      <c r="AD1038" s="175"/>
      <c r="AE1038" s="175"/>
      <c r="AF1038" s="175"/>
      <c r="AG1038" s="175"/>
      <c r="AH1038" s="175"/>
    </row>
    <row r="1039" spans="1:34" x14ac:dyDescent="0.3">
      <c r="A1039" s="171" t="s">
        <v>955</v>
      </c>
      <c r="B1039" s="171" t="s">
        <v>956</v>
      </c>
      <c r="C1039" s="171">
        <v>103174</v>
      </c>
      <c r="D1039" s="174">
        <v>44302</v>
      </c>
      <c r="E1039" s="175">
        <v>280.11</v>
      </c>
      <c r="F1039" s="175">
        <v>0.35110000000000002</v>
      </c>
      <c r="G1039" s="175">
        <v>0.9405</v>
      </c>
      <c r="H1039" s="175">
        <v>-1.3489</v>
      </c>
      <c r="I1039" s="175">
        <v>-1.5672999999999999</v>
      </c>
      <c r="J1039" s="175">
        <v>-2.1004999999999998</v>
      </c>
      <c r="K1039" s="175">
        <v>1.456</v>
      </c>
      <c r="L1039" s="175">
        <v>26.959199999999999</v>
      </c>
      <c r="M1039" s="175">
        <v>37.2819</v>
      </c>
      <c r="N1039" s="175">
        <v>58.828499999999998</v>
      </c>
      <c r="O1039" s="175">
        <v>9.0512999999999995</v>
      </c>
      <c r="P1039" s="175">
        <v>12.0966</v>
      </c>
      <c r="Q1039" s="175">
        <v>19.575399999999998</v>
      </c>
      <c r="R1039" s="175">
        <v>10.7033</v>
      </c>
      <c r="S1039" s="171"/>
      <c r="T1039" s="174"/>
      <c r="U1039" s="175"/>
      <c r="V1039" s="175"/>
      <c r="W1039" s="175"/>
      <c r="X1039" s="175"/>
      <c r="Y1039" s="175"/>
      <c r="Z1039" s="175"/>
      <c r="AA1039" s="175"/>
      <c r="AB1039" s="175"/>
      <c r="AC1039" s="175"/>
      <c r="AD1039" s="175"/>
      <c r="AE1039" s="175"/>
      <c r="AF1039" s="175"/>
      <c r="AG1039" s="175"/>
      <c r="AH1039" s="175"/>
    </row>
    <row r="1040" spans="1:34" x14ac:dyDescent="0.3">
      <c r="A1040" s="171" t="s">
        <v>955</v>
      </c>
      <c r="B1040" s="171" t="s">
        <v>957</v>
      </c>
      <c r="C1040" s="171">
        <v>119528</v>
      </c>
      <c r="D1040" s="174">
        <v>44302</v>
      </c>
      <c r="E1040" s="175">
        <v>300.82</v>
      </c>
      <c r="F1040" s="175">
        <v>0.3503</v>
      </c>
      <c r="G1040" s="175">
        <v>0.94289999999999996</v>
      </c>
      <c r="H1040" s="175">
        <v>-1.3381000000000001</v>
      </c>
      <c r="I1040" s="175">
        <v>-1.5416000000000001</v>
      </c>
      <c r="J1040" s="175">
        <v>-2.0545</v>
      </c>
      <c r="K1040" s="175">
        <v>1.6077999999999999</v>
      </c>
      <c r="L1040" s="175">
        <v>27.374300000000002</v>
      </c>
      <c r="M1040" s="175">
        <v>37.984499999999997</v>
      </c>
      <c r="N1040" s="175">
        <v>59.934100000000001</v>
      </c>
      <c r="O1040" s="175">
        <v>9.8467000000000002</v>
      </c>
      <c r="P1040" s="175">
        <v>13.0588</v>
      </c>
      <c r="Q1040" s="175">
        <v>14.1693</v>
      </c>
      <c r="R1040" s="175">
        <v>11.4345</v>
      </c>
      <c r="S1040" s="171"/>
      <c r="T1040" s="174"/>
      <c r="U1040" s="175"/>
      <c r="V1040" s="175"/>
      <c r="W1040" s="175"/>
      <c r="X1040" s="175"/>
      <c r="Y1040" s="175"/>
      <c r="Z1040" s="175"/>
      <c r="AA1040" s="175"/>
      <c r="AB1040" s="175"/>
      <c r="AC1040" s="175"/>
      <c r="AD1040" s="175"/>
      <c r="AE1040" s="175"/>
      <c r="AF1040" s="175"/>
      <c r="AG1040" s="175"/>
      <c r="AH1040" s="175"/>
    </row>
    <row r="1041" spans="1:34" x14ac:dyDescent="0.3">
      <c r="A1041" s="171" t="s">
        <v>955</v>
      </c>
      <c r="B1041" s="171" t="s">
        <v>958</v>
      </c>
      <c r="C1041" s="171">
        <v>120465</v>
      </c>
      <c r="D1041" s="174">
        <v>44302</v>
      </c>
      <c r="E1041" s="175">
        <v>42.48</v>
      </c>
      <c r="F1041" s="175">
        <v>0.23599999999999999</v>
      </c>
      <c r="G1041" s="175">
        <v>0.83079999999999998</v>
      </c>
      <c r="H1041" s="175">
        <v>-1.6211</v>
      </c>
      <c r="I1041" s="175">
        <v>-1.4842</v>
      </c>
      <c r="J1041" s="175">
        <v>-2.0068999999999999</v>
      </c>
      <c r="K1041" s="175">
        <v>-0.28170000000000001</v>
      </c>
      <c r="L1041" s="175">
        <v>21.928799999999999</v>
      </c>
      <c r="M1041" s="175">
        <v>31.639299999999999</v>
      </c>
      <c r="N1041" s="175">
        <v>47.244399999999999</v>
      </c>
      <c r="O1041" s="175">
        <v>15.3736</v>
      </c>
      <c r="P1041" s="175">
        <v>17.087499999999999</v>
      </c>
      <c r="Q1041" s="175">
        <v>16.257200000000001</v>
      </c>
      <c r="R1041" s="175">
        <v>17.3383</v>
      </c>
      <c r="S1041" s="171"/>
      <c r="T1041" s="174"/>
      <c r="U1041" s="175"/>
      <c r="V1041" s="175"/>
      <c r="W1041" s="175"/>
      <c r="X1041" s="175"/>
      <c r="Y1041" s="175"/>
      <c r="Z1041" s="175"/>
      <c r="AA1041" s="175"/>
      <c r="AB1041" s="175"/>
      <c r="AC1041" s="175"/>
      <c r="AD1041" s="175"/>
      <c r="AE1041" s="175"/>
      <c r="AF1041" s="175"/>
      <c r="AG1041" s="175"/>
      <c r="AH1041" s="175"/>
    </row>
    <row r="1042" spans="1:34" x14ac:dyDescent="0.3">
      <c r="A1042" s="171" t="s">
        <v>955</v>
      </c>
      <c r="B1042" s="171" t="s">
        <v>959</v>
      </c>
      <c r="C1042" s="171">
        <v>112277</v>
      </c>
      <c r="D1042" s="174">
        <v>44302</v>
      </c>
      <c r="E1042" s="175">
        <v>38.53</v>
      </c>
      <c r="F1042" s="175">
        <v>0.2341</v>
      </c>
      <c r="G1042" s="175">
        <v>0.81110000000000004</v>
      </c>
      <c r="H1042" s="175">
        <v>-1.6338999999999999</v>
      </c>
      <c r="I1042" s="175">
        <v>-1.5334000000000001</v>
      </c>
      <c r="J1042" s="175">
        <v>-2.1335999999999999</v>
      </c>
      <c r="K1042" s="175">
        <v>-0.59340000000000004</v>
      </c>
      <c r="L1042" s="175">
        <v>21.201599999999999</v>
      </c>
      <c r="M1042" s="175">
        <v>30.477499999999999</v>
      </c>
      <c r="N1042" s="175">
        <v>45.3962</v>
      </c>
      <c r="O1042" s="175">
        <v>13.9232</v>
      </c>
      <c r="P1042" s="175">
        <v>15.642899999999999</v>
      </c>
      <c r="Q1042" s="175">
        <v>12.696300000000001</v>
      </c>
      <c r="R1042" s="175">
        <v>15.923999999999999</v>
      </c>
      <c r="S1042" s="171"/>
      <c r="T1042" s="174"/>
      <c r="U1042" s="175"/>
      <c r="V1042" s="175"/>
      <c r="W1042" s="175"/>
      <c r="X1042" s="175"/>
      <c r="Y1042" s="175"/>
      <c r="Z1042" s="175"/>
      <c r="AA1042" s="175"/>
      <c r="AB1042" s="175"/>
      <c r="AC1042" s="175"/>
      <c r="AD1042" s="175"/>
      <c r="AE1042" s="175"/>
      <c r="AF1042" s="175"/>
      <c r="AG1042" s="175"/>
      <c r="AH1042" s="175"/>
    </row>
    <row r="1043" spans="1:34" x14ac:dyDescent="0.3">
      <c r="A1043" s="171" t="s">
        <v>955</v>
      </c>
      <c r="B1043" s="171" t="s">
        <v>960</v>
      </c>
      <c r="C1043" s="171">
        <v>112943</v>
      </c>
      <c r="D1043" s="174">
        <v>44302</v>
      </c>
      <c r="E1043" s="175">
        <v>18.41</v>
      </c>
      <c r="F1043" s="175">
        <v>0.43640000000000001</v>
      </c>
      <c r="G1043" s="175">
        <v>0.87670000000000003</v>
      </c>
      <c r="H1043" s="175">
        <v>-1.8132999999999999</v>
      </c>
      <c r="I1043" s="175">
        <v>-2.0224000000000002</v>
      </c>
      <c r="J1043" s="175">
        <v>-3.258</v>
      </c>
      <c r="K1043" s="175">
        <v>5.4300000000000001E-2</v>
      </c>
      <c r="L1043" s="175">
        <v>23.4742</v>
      </c>
      <c r="M1043" s="175">
        <v>31.688099999999999</v>
      </c>
      <c r="N1043" s="175">
        <v>50.654699999999998</v>
      </c>
      <c r="O1043" s="175">
        <v>10.5029</v>
      </c>
      <c r="P1043" s="175">
        <v>12.244400000000001</v>
      </c>
      <c r="Q1043" s="175">
        <v>5.8000999999999996</v>
      </c>
      <c r="R1043" s="175">
        <v>11.9687</v>
      </c>
      <c r="S1043" s="171"/>
      <c r="T1043" s="174"/>
      <c r="U1043" s="175"/>
      <c r="V1043" s="175"/>
      <c r="W1043" s="175"/>
      <c r="X1043" s="175"/>
      <c r="Y1043" s="175"/>
      <c r="Z1043" s="175"/>
      <c r="AA1043" s="175"/>
      <c r="AB1043" s="175"/>
      <c r="AC1043" s="175"/>
      <c r="AD1043" s="175"/>
      <c r="AE1043" s="175"/>
      <c r="AF1043" s="175"/>
      <c r="AG1043" s="175"/>
      <c r="AH1043" s="175"/>
    </row>
    <row r="1044" spans="1:34" x14ac:dyDescent="0.3">
      <c r="A1044" s="171" t="s">
        <v>955</v>
      </c>
      <c r="B1044" s="171" t="s">
        <v>961</v>
      </c>
      <c r="C1044" s="171">
        <v>119367</v>
      </c>
      <c r="D1044" s="174">
        <v>44302</v>
      </c>
      <c r="E1044" s="175">
        <v>19.52</v>
      </c>
      <c r="F1044" s="175">
        <v>0.4632</v>
      </c>
      <c r="G1044" s="175">
        <v>0.93069999999999997</v>
      </c>
      <c r="H1044" s="175">
        <v>-1.7614000000000001</v>
      </c>
      <c r="I1044" s="175">
        <v>-2.008</v>
      </c>
      <c r="J1044" s="175">
        <v>-3.2225999999999999</v>
      </c>
      <c r="K1044" s="175">
        <v>0.25679999999999997</v>
      </c>
      <c r="L1044" s="175">
        <v>24.0152</v>
      </c>
      <c r="M1044" s="175">
        <v>32.518700000000003</v>
      </c>
      <c r="N1044" s="175">
        <v>51.906599999999997</v>
      </c>
      <c r="O1044" s="175">
        <v>11.3094</v>
      </c>
      <c r="P1044" s="175">
        <v>13.107900000000001</v>
      </c>
      <c r="Q1044" s="175">
        <v>11.372400000000001</v>
      </c>
      <c r="R1044" s="175">
        <v>12.786099999999999</v>
      </c>
      <c r="S1044" s="171"/>
      <c r="T1044" s="174"/>
      <c r="U1044" s="175"/>
      <c r="V1044" s="175"/>
      <c r="W1044" s="175"/>
      <c r="X1044" s="175"/>
      <c r="Y1044" s="175"/>
      <c r="Z1044" s="175"/>
      <c r="AA1044" s="175"/>
      <c r="AB1044" s="175"/>
      <c r="AC1044" s="175"/>
      <c r="AD1044" s="175"/>
      <c r="AE1044" s="175"/>
      <c r="AF1044" s="175"/>
      <c r="AG1044" s="175"/>
      <c r="AH1044" s="175"/>
    </row>
    <row r="1045" spans="1:34" x14ac:dyDescent="0.3">
      <c r="A1045" s="171" t="s">
        <v>955</v>
      </c>
      <c r="B1045" s="171" t="s">
        <v>962</v>
      </c>
      <c r="C1045" s="171">
        <v>113544</v>
      </c>
      <c r="D1045" s="174">
        <v>44302</v>
      </c>
      <c r="E1045" s="175">
        <v>117.29</v>
      </c>
      <c r="F1045" s="175">
        <v>0.23930000000000001</v>
      </c>
      <c r="G1045" s="175">
        <v>0.88590000000000002</v>
      </c>
      <c r="H1045" s="175">
        <v>-1.4120999999999999</v>
      </c>
      <c r="I1045" s="175">
        <v>-1.5445</v>
      </c>
      <c r="J1045" s="175">
        <v>-2.4047000000000001</v>
      </c>
      <c r="K1045" s="175">
        <v>-0.1022</v>
      </c>
      <c r="L1045" s="175">
        <v>21.7712</v>
      </c>
      <c r="M1045" s="175">
        <v>29.6739</v>
      </c>
      <c r="N1045" s="175">
        <v>49.891399999999997</v>
      </c>
      <c r="O1045" s="175">
        <v>11.825699999999999</v>
      </c>
      <c r="P1045" s="175">
        <v>12.501300000000001</v>
      </c>
      <c r="Q1045" s="175">
        <v>16.016500000000001</v>
      </c>
      <c r="R1045" s="175">
        <v>15.132400000000001</v>
      </c>
      <c r="S1045" s="171"/>
      <c r="T1045" s="174"/>
      <c r="U1045" s="175"/>
      <c r="V1045" s="175"/>
      <c r="W1045" s="175"/>
      <c r="X1045" s="175"/>
      <c r="Y1045" s="175"/>
      <c r="Z1045" s="175"/>
      <c r="AA1045" s="175"/>
      <c r="AB1045" s="175"/>
      <c r="AC1045" s="175"/>
      <c r="AD1045" s="175"/>
      <c r="AE1045" s="175"/>
      <c r="AF1045" s="175"/>
      <c r="AG1045" s="175"/>
      <c r="AH1045" s="175"/>
    </row>
    <row r="1046" spans="1:34" x14ac:dyDescent="0.3">
      <c r="A1046" s="171" t="s">
        <v>955</v>
      </c>
      <c r="B1046" s="171" t="s">
        <v>963</v>
      </c>
      <c r="C1046" s="171">
        <v>119893</v>
      </c>
      <c r="D1046" s="174">
        <v>44302</v>
      </c>
      <c r="E1046" s="175">
        <v>128.58000000000001</v>
      </c>
      <c r="F1046" s="175">
        <v>0.2495</v>
      </c>
      <c r="G1046" s="175">
        <v>0.90249999999999997</v>
      </c>
      <c r="H1046" s="175">
        <v>-1.3806</v>
      </c>
      <c r="I1046" s="175">
        <v>-1.4863999999999999</v>
      </c>
      <c r="J1046" s="175">
        <v>-2.2948</v>
      </c>
      <c r="K1046" s="175">
        <v>0.2104</v>
      </c>
      <c r="L1046" s="175">
        <v>22.527200000000001</v>
      </c>
      <c r="M1046" s="175">
        <v>30.870200000000001</v>
      </c>
      <c r="N1046" s="175">
        <v>51.680999999999997</v>
      </c>
      <c r="O1046" s="175">
        <v>13.174799999999999</v>
      </c>
      <c r="P1046" s="175">
        <v>13.9063</v>
      </c>
      <c r="Q1046" s="175">
        <v>15.135199999999999</v>
      </c>
      <c r="R1046" s="175">
        <v>16.4434</v>
      </c>
      <c r="S1046" s="171"/>
      <c r="T1046" s="174"/>
      <c r="U1046" s="175"/>
      <c r="V1046" s="175"/>
      <c r="W1046" s="175"/>
      <c r="X1046" s="175"/>
      <c r="Y1046" s="175"/>
      <c r="Z1046" s="175"/>
      <c r="AA1046" s="175"/>
      <c r="AB1046" s="175"/>
      <c r="AC1046" s="175"/>
      <c r="AD1046" s="175"/>
      <c r="AE1046" s="175"/>
      <c r="AF1046" s="175"/>
      <c r="AG1046" s="175"/>
      <c r="AH1046" s="175"/>
    </row>
    <row r="1047" spans="1:34" x14ac:dyDescent="0.3">
      <c r="A1047" s="171" t="s">
        <v>955</v>
      </c>
      <c r="B1047" s="171" t="s">
        <v>964</v>
      </c>
      <c r="C1047" s="171">
        <v>118269</v>
      </c>
      <c r="D1047" s="174">
        <v>44302</v>
      </c>
      <c r="E1047" s="175">
        <v>38.15</v>
      </c>
      <c r="F1047" s="175">
        <v>0.28920000000000001</v>
      </c>
      <c r="G1047" s="175">
        <v>0.81920000000000004</v>
      </c>
      <c r="H1047" s="175">
        <v>-1.6498999999999999</v>
      </c>
      <c r="I1047" s="175">
        <v>-1.6498999999999999</v>
      </c>
      <c r="J1047" s="175">
        <v>-1.4212</v>
      </c>
      <c r="K1047" s="175">
        <v>2.0872000000000002</v>
      </c>
      <c r="L1047" s="175">
        <v>24.3887</v>
      </c>
      <c r="M1047" s="175">
        <v>35.716799999999999</v>
      </c>
      <c r="N1047" s="175">
        <v>56.9313</v>
      </c>
      <c r="O1047" s="175">
        <v>16.706099999999999</v>
      </c>
      <c r="P1047" s="175">
        <v>17.230799999999999</v>
      </c>
      <c r="Q1047" s="175">
        <v>14.943</v>
      </c>
      <c r="R1047" s="175">
        <v>19.977</v>
      </c>
      <c r="S1047" s="171"/>
      <c r="T1047" s="174"/>
      <c r="U1047" s="175"/>
      <c r="V1047" s="175"/>
      <c r="W1047" s="175"/>
      <c r="X1047" s="175"/>
      <c r="Y1047" s="175"/>
      <c r="Z1047" s="175"/>
      <c r="AA1047" s="175"/>
      <c r="AB1047" s="175"/>
      <c r="AC1047" s="175"/>
      <c r="AD1047" s="175"/>
      <c r="AE1047" s="175"/>
      <c r="AF1047" s="175"/>
      <c r="AG1047" s="175"/>
      <c r="AH1047" s="175"/>
    </row>
    <row r="1048" spans="1:34" x14ac:dyDescent="0.3">
      <c r="A1048" s="171" t="s">
        <v>955</v>
      </c>
      <c r="B1048" s="171" t="s">
        <v>965</v>
      </c>
      <c r="C1048" s="171">
        <v>113221</v>
      </c>
      <c r="D1048" s="174">
        <v>44302</v>
      </c>
      <c r="E1048" s="175">
        <v>34.93</v>
      </c>
      <c r="F1048" s="175">
        <v>0.28710000000000002</v>
      </c>
      <c r="G1048" s="175">
        <v>0.80810000000000004</v>
      </c>
      <c r="H1048" s="175">
        <v>-1.6887000000000001</v>
      </c>
      <c r="I1048" s="175">
        <v>-1.7163999999999999</v>
      </c>
      <c r="J1048" s="175">
        <v>-1.5779000000000001</v>
      </c>
      <c r="K1048" s="175">
        <v>1.6884999999999999</v>
      </c>
      <c r="L1048" s="175">
        <v>23.427600000000002</v>
      </c>
      <c r="M1048" s="175">
        <v>34.139800000000001</v>
      </c>
      <c r="N1048" s="175">
        <v>54.420900000000003</v>
      </c>
      <c r="O1048" s="175">
        <v>15.164400000000001</v>
      </c>
      <c r="P1048" s="175">
        <v>15.797000000000001</v>
      </c>
      <c r="Q1048" s="175">
        <v>12.445600000000001</v>
      </c>
      <c r="R1048" s="175">
        <v>18.270700000000001</v>
      </c>
      <c r="S1048" s="171"/>
      <c r="T1048" s="174"/>
      <c r="U1048" s="175"/>
      <c r="V1048" s="175"/>
      <c r="W1048" s="175"/>
      <c r="X1048" s="175"/>
      <c r="Y1048" s="175"/>
      <c r="Z1048" s="175"/>
      <c r="AA1048" s="175"/>
      <c r="AB1048" s="175"/>
      <c r="AC1048" s="175"/>
      <c r="AD1048" s="175"/>
      <c r="AE1048" s="175"/>
      <c r="AF1048" s="175"/>
      <c r="AG1048" s="175"/>
      <c r="AH1048" s="175"/>
    </row>
    <row r="1049" spans="1:34" x14ac:dyDescent="0.3">
      <c r="A1049" s="171" t="s">
        <v>955</v>
      </c>
      <c r="B1049" s="171" t="s">
        <v>966</v>
      </c>
      <c r="C1049" s="171">
        <v>119250</v>
      </c>
      <c r="D1049" s="174">
        <v>44302</v>
      </c>
      <c r="E1049" s="175">
        <v>267.839</v>
      </c>
      <c r="F1049" s="175">
        <v>0.72960000000000003</v>
      </c>
      <c r="G1049" s="175">
        <v>1.137</v>
      </c>
      <c r="H1049" s="175">
        <v>-1.2767999999999999</v>
      </c>
      <c r="I1049" s="175">
        <v>-0.70840000000000003</v>
      </c>
      <c r="J1049" s="175">
        <v>-0.43640000000000001</v>
      </c>
      <c r="K1049" s="175">
        <v>1.2781</v>
      </c>
      <c r="L1049" s="175">
        <v>23.652100000000001</v>
      </c>
      <c r="M1049" s="175">
        <v>33.936199999999999</v>
      </c>
      <c r="N1049" s="175">
        <v>55.6145</v>
      </c>
      <c r="O1049" s="175">
        <v>8.6746999999999996</v>
      </c>
      <c r="P1049" s="175">
        <v>11.8788</v>
      </c>
      <c r="Q1049" s="175">
        <v>11.1853</v>
      </c>
      <c r="R1049" s="175">
        <v>10.710100000000001</v>
      </c>
      <c r="S1049" s="171"/>
      <c r="T1049" s="174"/>
      <c r="U1049" s="175"/>
      <c r="V1049" s="175"/>
      <c r="W1049" s="175"/>
      <c r="X1049" s="175"/>
      <c r="Y1049" s="175"/>
      <c r="Z1049" s="175"/>
      <c r="AA1049" s="175"/>
      <c r="AB1049" s="175"/>
      <c r="AC1049" s="175"/>
      <c r="AD1049" s="175"/>
      <c r="AE1049" s="175"/>
      <c r="AF1049" s="175"/>
      <c r="AG1049" s="175"/>
      <c r="AH1049" s="175"/>
    </row>
    <row r="1050" spans="1:34" x14ac:dyDescent="0.3">
      <c r="A1050" s="171" t="s">
        <v>955</v>
      </c>
      <c r="B1050" s="171" t="s">
        <v>967</v>
      </c>
      <c r="C1050" s="171">
        <v>101635</v>
      </c>
      <c r="D1050" s="174">
        <v>44302</v>
      </c>
      <c r="E1050" s="175">
        <v>253.608</v>
      </c>
      <c r="F1050" s="175">
        <v>0.72719999999999996</v>
      </c>
      <c r="G1050" s="175">
        <v>1.1305000000000001</v>
      </c>
      <c r="H1050" s="175">
        <v>-1.2914000000000001</v>
      </c>
      <c r="I1050" s="175">
        <v>-0.74009999999999998</v>
      </c>
      <c r="J1050" s="175">
        <v>-0.50219999999999998</v>
      </c>
      <c r="K1050" s="175">
        <v>1.0801000000000001</v>
      </c>
      <c r="L1050" s="175">
        <v>23.173500000000001</v>
      </c>
      <c r="M1050" s="175">
        <v>33.166699999999999</v>
      </c>
      <c r="N1050" s="175">
        <v>54.428100000000001</v>
      </c>
      <c r="O1050" s="175">
        <v>7.8918999999999997</v>
      </c>
      <c r="P1050" s="175">
        <v>11.081099999999999</v>
      </c>
      <c r="Q1050" s="175">
        <v>19.540099999999999</v>
      </c>
      <c r="R1050" s="175">
        <v>9.8881999999999994</v>
      </c>
      <c r="S1050" s="171"/>
      <c r="T1050" s="174"/>
      <c r="U1050" s="175"/>
      <c r="V1050" s="175"/>
      <c r="W1050" s="175"/>
      <c r="X1050" s="175"/>
      <c r="Y1050" s="175"/>
      <c r="Z1050" s="175"/>
      <c r="AA1050" s="175"/>
      <c r="AB1050" s="175"/>
      <c r="AC1050" s="175"/>
      <c r="AD1050" s="175"/>
      <c r="AE1050" s="175"/>
      <c r="AF1050" s="175"/>
      <c r="AG1050" s="175"/>
      <c r="AH1050" s="175"/>
    </row>
    <row r="1051" spans="1:34" x14ac:dyDescent="0.3">
      <c r="A1051" s="171" t="s">
        <v>955</v>
      </c>
      <c r="B1051" s="171" t="s">
        <v>968</v>
      </c>
      <c r="C1051" s="171">
        <v>111940</v>
      </c>
      <c r="D1051" s="174">
        <v>44302</v>
      </c>
      <c r="E1051" s="175">
        <v>45.75</v>
      </c>
      <c r="F1051" s="175">
        <v>0.39500000000000002</v>
      </c>
      <c r="G1051" s="175">
        <v>0.66010000000000002</v>
      </c>
      <c r="H1051" s="175">
        <v>-1.5706</v>
      </c>
      <c r="I1051" s="175">
        <v>-1.4645999999999999</v>
      </c>
      <c r="J1051" s="175">
        <v>-2.2435999999999998</v>
      </c>
      <c r="K1051" s="175">
        <v>0.43909999999999999</v>
      </c>
      <c r="L1051" s="175">
        <v>22.785799999999998</v>
      </c>
      <c r="M1051" s="175">
        <v>33.654699999999998</v>
      </c>
      <c r="N1051" s="175">
        <v>55.242600000000003</v>
      </c>
      <c r="O1051" s="175">
        <v>10.8154</v>
      </c>
      <c r="P1051" s="175">
        <v>13.3748</v>
      </c>
      <c r="Q1051" s="175">
        <v>13.6122</v>
      </c>
      <c r="R1051" s="175">
        <v>12.9795</v>
      </c>
      <c r="S1051" s="171"/>
      <c r="T1051" s="174"/>
      <c r="U1051" s="175"/>
      <c r="V1051" s="175"/>
      <c r="W1051" s="175"/>
      <c r="X1051" s="175"/>
      <c r="Y1051" s="175"/>
      <c r="Z1051" s="175"/>
      <c r="AA1051" s="175"/>
      <c r="AB1051" s="175"/>
      <c r="AC1051" s="175"/>
      <c r="AD1051" s="175"/>
      <c r="AE1051" s="175"/>
      <c r="AF1051" s="175"/>
      <c r="AG1051" s="175"/>
      <c r="AH1051" s="175"/>
    </row>
    <row r="1052" spans="1:34" x14ac:dyDescent="0.3">
      <c r="A1052" s="171" t="s">
        <v>955</v>
      </c>
      <c r="B1052" s="171" t="s">
        <v>969</v>
      </c>
      <c r="C1052" s="171">
        <v>118617</v>
      </c>
      <c r="D1052" s="174">
        <v>44302</v>
      </c>
      <c r="E1052" s="175">
        <v>49.21</v>
      </c>
      <c r="F1052" s="175">
        <v>0.36709999999999998</v>
      </c>
      <c r="G1052" s="175">
        <v>0.65449999999999997</v>
      </c>
      <c r="H1052" s="175">
        <v>-1.5603</v>
      </c>
      <c r="I1052" s="175">
        <v>-1.4222999999999999</v>
      </c>
      <c r="J1052" s="175">
        <v>-2.1475</v>
      </c>
      <c r="K1052" s="175">
        <v>0.7782</v>
      </c>
      <c r="L1052" s="175">
        <v>23.6432</v>
      </c>
      <c r="M1052" s="175">
        <v>35.229500000000002</v>
      </c>
      <c r="N1052" s="175">
        <v>57.825499999999998</v>
      </c>
      <c r="O1052" s="175">
        <v>12.284599999999999</v>
      </c>
      <c r="P1052" s="175">
        <v>14.645</v>
      </c>
      <c r="Q1052" s="175">
        <v>14.256600000000001</v>
      </c>
      <c r="R1052" s="175">
        <v>14.701000000000001</v>
      </c>
      <c r="S1052" s="171"/>
      <c r="T1052" s="174"/>
      <c r="U1052" s="175"/>
      <c r="V1052" s="175"/>
      <c r="W1052" s="175"/>
      <c r="X1052" s="175"/>
      <c r="Y1052" s="175"/>
      <c r="Z1052" s="175"/>
      <c r="AA1052" s="175"/>
      <c r="AB1052" s="175"/>
      <c r="AC1052" s="175"/>
      <c r="AD1052" s="175"/>
      <c r="AE1052" s="175"/>
      <c r="AF1052" s="175"/>
      <c r="AG1052" s="175"/>
      <c r="AH1052" s="175"/>
    </row>
    <row r="1053" spans="1:34" x14ac:dyDescent="0.3">
      <c r="A1053" s="171" t="s">
        <v>955</v>
      </c>
      <c r="B1053" s="171" t="s">
        <v>970</v>
      </c>
      <c r="C1053" s="171">
        <v>115790</v>
      </c>
      <c r="D1053" s="174">
        <v>44302</v>
      </c>
      <c r="E1053" s="175">
        <v>28.413799999999998</v>
      </c>
      <c r="F1053" s="175">
        <v>0.55100000000000005</v>
      </c>
      <c r="G1053" s="175">
        <v>1.0563</v>
      </c>
      <c r="H1053" s="175">
        <v>-1.4754</v>
      </c>
      <c r="I1053" s="175">
        <v>-1.5474000000000001</v>
      </c>
      <c r="J1053" s="175">
        <v>-2.7351000000000001</v>
      </c>
      <c r="K1053" s="175">
        <v>0.59509999999999996</v>
      </c>
      <c r="L1053" s="175">
        <v>23.853300000000001</v>
      </c>
      <c r="M1053" s="175">
        <v>32.0246</v>
      </c>
      <c r="N1053" s="175">
        <v>57.313499999999998</v>
      </c>
      <c r="O1053" s="175">
        <v>8.3406000000000002</v>
      </c>
      <c r="P1053" s="175">
        <v>11.592599999999999</v>
      </c>
      <c r="Q1053" s="175">
        <v>11.5474</v>
      </c>
      <c r="R1053" s="175">
        <v>10.356</v>
      </c>
      <c r="S1053" s="171"/>
      <c r="T1053" s="174"/>
      <c r="U1053" s="175"/>
      <c r="V1053" s="175"/>
      <c r="W1053" s="175"/>
      <c r="X1053" s="175"/>
      <c r="Y1053" s="175"/>
      <c r="Z1053" s="175"/>
      <c r="AA1053" s="175"/>
      <c r="AB1053" s="175"/>
      <c r="AC1053" s="175"/>
      <c r="AD1053" s="175"/>
      <c r="AE1053" s="175"/>
      <c r="AF1053" s="175"/>
      <c r="AG1053" s="175"/>
      <c r="AH1053" s="175"/>
    </row>
    <row r="1054" spans="1:34" x14ac:dyDescent="0.3">
      <c r="A1054" s="171" t="s">
        <v>955</v>
      </c>
      <c r="B1054" s="171" t="s">
        <v>971</v>
      </c>
      <c r="C1054" s="171">
        <v>119148</v>
      </c>
      <c r="D1054" s="174">
        <v>44302</v>
      </c>
      <c r="E1054" s="175">
        <v>31.896899999999999</v>
      </c>
      <c r="F1054" s="175">
        <v>0.55769999999999997</v>
      </c>
      <c r="G1054" s="175">
        <v>1.0754999999999999</v>
      </c>
      <c r="H1054" s="175">
        <v>-1.4319999999999999</v>
      </c>
      <c r="I1054" s="175">
        <v>-1.4548000000000001</v>
      </c>
      <c r="J1054" s="175">
        <v>-2.5466000000000002</v>
      </c>
      <c r="K1054" s="175">
        <v>1.1501999999999999</v>
      </c>
      <c r="L1054" s="175">
        <v>25.161000000000001</v>
      </c>
      <c r="M1054" s="175">
        <v>33.910899999999998</v>
      </c>
      <c r="N1054" s="175">
        <v>60.406799999999997</v>
      </c>
      <c r="O1054" s="175">
        <v>10.16</v>
      </c>
      <c r="P1054" s="175">
        <v>13.271800000000001</v>
      </c>
      <c r="Q1054" s="175">
        <v>12.6897</v>
      </c>
      <c r="R1054" s="175">
        <v>12.274100000000001</v>
      </c>
      <c r="S1054" s="171"/>
      <c r="T1054" s="174"/>
      <c r="U1054" s="175"/>
      <c r="V1054" s="175"/>
      <c r="W1054" s="175"/>
      <c r="X1054" s="175"/>
      <c r="Y1054" s="175"/>
      <c r="Z1054" s="175"/>
      <c r="AA1054" s="175"/>
      <c r="AB1054" s="175"/>
      <c r="AC1054" s="175"/>
      <c r="AD1054" s="175"/>
      <c r="AE1054" s="175"/>
      <c r="AF1054" s="175"/>
      <c r="AG1054" s="175"/>
      <c r="AH1054" s="175"/>
    </row>
    <row r="1055" spans="1:34" x14ac:dyDescent="0.3">
      <c r="A1055" s="171" t="s">
        <v>955</v>
      </c>
      <c r="B1055" s="171" t="s">
        <v>972</v>
      </c>
      <c r="C1055" s="171">
        <v>100471</v>
      </c>
      <c r="D1055" s="174">
        <v>44302</v>
      </c>
      <c r="E1055" s="175">
        <v>1414.6625126620099</v>
      </c>
      <c r="F1055" s="175">
        <v>0.2253</v>
      </c>
      <c r="G1055" s="175">
        <v>0.66920000000000002</v>
      </c>
      <c r="H1055" s="175">
        <v>-1.4175</v>
      </c>
      <c r="I1055" s="175">
        <v>-2.4418000000000002</v>
      </c>
      <c r="J1055" s="175">
        <v>-3.1004999999999998</v>
      </c>
      <c r="K1055" s="175">
        <v>3.5192000000000001</v>
      </c>
      <c r="L1055" s="175">
        <v>35.271000000000001</v>
      </c>
      <c r="M1055" s="175">
        <v>44.661799999999999</v>
      </c>
      <c r="N1055" s="175">
        <v>59.968600000000002</v>
      </c>
      <c r="O1055" s="175">
        <v>9.8231999999999999</v>
      </c>
      <c r="P1055" s="175">
        <v>11.034800000000001</v>
      </c>
      <c r="Q1055" s="175">
        <v>19.815899999999999</v>
      </c>
      <c r="R1055" s="175">
        <v>11.216100000000001</v>
      </c>
      <c r="S1055" s="171"/>
      <c r="T1055" s="174"/>
      <c r="U1055" s="175"/>
      <c r="V1055" s="175"/>
      <c r="W1055" s="175"/>
      <c r="X1055" s="175"/>
      <c r="Y1055" s="175"/>
      <c r="Z1055" s="175"/>
      <c r="AA1055" s="175"/>
      <c r="AB1055" s="175"/>
      <c r="AC1055" s="175"/>
      <c r="AD1055" s="175"/>
      <c r="AE1055" s="175"/>
      <c r="AF1055" s="175"/>
      <c r="AG1055" s="175"/>
      <c r="AH1055" s="175"/>
    </row>
    <row r="1056" spans="1:34" x14ac:dyDescent="0.3">
      <c r="A1056" s="171" t="s">
        <v>955</v>
      </c>
      <c r="B1056" s="171" t="s">
        <v>973</v>
      </c>
      <c r="C1056" s="171">
        <v>118531</v>
      </c>
      <c r="D1056" s="174">
        <v>44302</v>
      </c>
      <c r="E1056" s="175">
        <v>631.10730000000001</v>
      </c>
      <c r="F1056" s="175">
        <v>0.22720000000000001</v>
      </c>
      <c r="G1056" s="175">
        <v>0.67530000000000001</v>
      </c>
      <c r="H1056" s="175">
        <v>-1.4039999999999999</v>
      </c>
      <c r="I1056" s="175">
        <v>-2.4129999999999998</v>
      </c>
      <c r="J1056" s="175">
        <v>-3.0413000000000001</v>
      </c>
      <c r="K1056" s="175">
        <v>3.7077</v>
      </c>
      <c r="L1056" s="175">
        <v>35.759599999999999</v>
      </c>
      <c r="M1056" s="175">
        <v>45.448500000000003</v>
      </c>
      <c r="N1056" s="175">
        <v>61.130899999999997</v>
      </c>
      <c r="O1056" s="175">
        <v>10.6835</v>
      </c>
      <c r="P1056" s="175">
        <v>11.9503</v>
      </c>
      <c r="Q1056" s="175">
        <v>12.4589</v>
      </c>
      <c r="R1056" s="175">
        <v>12.046200000000001</v>
      </c>
      <c r="S1056" s="171"/>
      <c r="T1056" s="174"/>
      <c r="U1056" s="175"/>
      <c r="V1056" s="175"/>
      <c r="W1056" s="175"/>
      <c r="X1056" s="175"/>
      <c r="Y1056" s="175"/>
      <c r="Z1056" s="175"/>
      <c r="AA1056" s="175"/>
      <c r="AB1056" s="175"/>
      <c r="AC1056" s="175"/>
      <c r="AD1056" s="175"/>
      <c r="AE1056" s="175"/>
      <c r="AF1056" s="175"/>
      <c r="AG1056" s="175"/>
      <c r="AH1056" s="175"/>
    </row>
    <row r="1057" spans="1:34" x14ac:dyDescent="0.3">
      <c r="A1057" s="171" t="s">
        <v>955</v>
      </c>
      <c r="B1057" s="171" t="s">
        <v>974</v>
      </c>
      <c r="C1057" s="171">
        <v>102000</v>
      </c>
      <c r="D1057" s="174">
        <v>44302</v>
      </c>
      <c r="E1057" s="175">
        <v>696.65777922190398</v>
      </c>
      <c r="F1057" s="175">
        <v>0.29399999999999998</v>
      </c>
      <c r="G1057" s="175">
        <v>1.0007999999999999</v>
      </c>
      <c r="H1057" s="175">
        <v>-1.3949</v>
      </c>
      <c r="I1057" s="175">
        <v>-2.3256000000000001</v>
      </c>
      <c r="J1057" s="175">
        <v>-4.1736000000000004</v>
      </c>
      <c r="K1057" s="175">
        <v>1.2112000000000001</v>
      </c>
      <c r="L1057" s="175">
        <v>30.932099999999998</v>
      </c>
      <c r="M1057" s="175">
        <v>37.5867</v>
      </c>
      <c r="N1057" s="175">
        <v>55.514099999999999</v>
      </c>
      <c r="O1057" s="175">
        <v>8.5212000000000003</v>
      </c>
      <c r="P1057" s="175">
        <v>12.527900000000001</v>
      </c>
      <c r="Q1057" s="175">
        <v>18.800799999999999</v>
      </c>
      <c r="R1057" s="175">
        <v>6.2020999999999997</v>
      </c>
      <c r="S1057" s="171"/>
      <c r="T1057" s="174"/>
      <c r="U1057" s="175"/>
      <c r="V1057" s="175"/>
      <c r="W1057" s="175"/>
      <c r="X1057" s="175"/>
      <c r="Y1057" s="175"/>
      <c r="Z1057" s="175"/>
      <c r="AA1057" s="175"/>
      <c r="AB1057" s="175"/>
      <c r="AC1057" s="175"/>
      <c r="AD1057" s="175"/>
      <c r="AE1057" s="175"/>
      <c r="AF1057" s="175"/>
      <c r="AG1057" s="175"/>
      <c r="AH1057" s="175"/>
    </row>
    <row r="1058" spans="1:34" x14ac:dyDescent="0.3">
      <c r="A1058" s="171" t="s">
        <v>955</v>
      </c>
      <c r="B1058" s="171" t="s">
        <v>975</v>
      </c>
      <c r="C1058" s="171">
        <v>119018</v>
      </c>
      <c r="D1058" s="174">
        <v>44302</v>
      </c>
      <c r="E1058" s="175">
        <v>599.09199999999998</v>
      </c>
      <c r="F1058" s="175">
        <v>0.29549999999999998</v>
      </c>
      <c r="G1058" s="175">
        <v>1.0049999999999999</v>
      </c>
      <c r="H1058" s="175">
        <v>-1.3859999999999999</v>
      </c>
      <c r="I1058" s="175">
        <v>-2.3065000000000002</v>
      </c>
      <c r="J1058" s="175">
        <v>-4.1336000000000004</v>
      </c>
      <c r="K1058" s="175">
        <v>1.3473999999999999</v>
      </c>
      <c r="L1058" s="175">
        <v>31.303799999999999</v>
      </c>
      <c r="M1058" s="175">
        <v>38.176900000000003</v>
      </c>
      <c r="N1058" s="175">
        <v>56.398800000000001</v>
      </c>
      <c r="O1058" s="175">
        <v>9.1961999999999993</v>
      </c>
      <c r="P1058" s="175">
        <v>13.2806</v>
      </c>
      <c r="Q1058" s="175">
        <v>12.455299999999999</v>
      </c>
      <c r="R1058" s="175">
        <v>6.8009000000000004</v>
      </c>
      <c r="S1058" s="171"/>
      <c r="T1058" s="174"/>
      <c r="U1058" s="175"/>
      <c r="V1058" s="175"/>
      <c r="W1058" s="175"/>
      <c r="X1058" s="175"/>
      <c r="Y1058" s="175"/>
      <c r="Z1058" s="175"/>
      <c r="AA1058" s="175"/>
      <c r="AB1058" s="175"/>
      <c r="AC1058" s="175"/>
      <c r="AD1058" s="175"/>
      <c r="AE1058" s="175"/>
      <c r="AF1058" s="175"/>
      <c r="AG1058" s="175"/>
      <c r="AH1058" s="175"/>
    </row>
    <row r="1059" spans="1:34" x14ac:dyDescent="0.3">
      <c r="A1059" s="171" t="s">
        <v>955</v>
      </c>
      <c r="B1059" s="171" t="s">
        <v>976</v>
      </c>
      <c r="C1059" s="171">
        <v>101594</v>
      </c>
      <c r="D1059" s="174">
        <v>44302</v>
      </c>
      <c r="E1059" s="175">
        <v>268.46780000000001</v>
      </c>
      <c r="F1059" s="175">
        <v>0.10199999999999999</v>
      </c>
      <c r="G1059" s="175">
        <v>0.68610000000000004</v>
      </c>
      <c r="H1059" s="175">
        <v>-1.827</v>
      </c>
      <c r="I1059" s="175">
        <v>-2.4693999999999998</v>
      </c>
      <c r="J1059" s="175">
        <v>-3.1240999999999999</v>
      </c>
      <c r="K1059" s="175">
        <v>-0.66659999999999997</v>
      </c>
      <c r="L1059" s="175">
        <v>22.4361</v>
      </c>
      <c r="M1059" s="175">
        <v>32.709299999999999</v>
      </c>
      <c r="N1059" s="175">
        <v>53.823300000000003</v>
      </c>
      <c r="O1059" s="175">
        <v>10.0448</v>
      </c>
      <c r="P1059" s="175">
        <v>13.4764</v>
      </c>
      <c r="Q1059" s="175">
        <v>19.624300000000002</v>
      </c>
      <c r="R1059" s="175">
        <v>12.825100000000001</v>
      </c>
      <c r="S1059" s="171"/>
      <c r="T1059" s="174"/>
      <c r="U1059" s="175"/>
      <c r="V1059" s="175"/>
      <c r="W1059" s="175"/>
      <c r="X1059" s="175"/>
      <c r="Y1059" s="175"/>
      <c r="Z1059" s="175"/>
      <c r="AA1059" s="175"/>
      <c r="AB1059" s="175"/>
      <c r="AC1059" s="175"/>
      <c r="AD1059" s="175"/>
      <c r="AE1059" s="175"/>
      <c r="AF1059" s="175"/>
      <c r="AG1059" s="175"/>
      <c r="AH1059" s="175"/>
    </row>
    <row r="1060" spans="1:34" x14ac:dyDescent="0.3">
      <c r="A1060" s="171" t="s">
        <v>955</v>
      </c>
      <c r="B1060" s="171" t="s">
        <v>977</v>
      </c>
      <c r="C1060" s="171">
        <v>120030</v>
      </c>
      <c r="D1060" s="174">
        <v>44302</v>
      </c>
      <c r="E1060" s="175">
        <v>286.52170000000001</v>
      </c>
      <c r="F1060" s="175">
        <v>0.1045</v>
      </c>
      <c r="G1060" s="175">
        <v>0.69369999999999998</v>
      </c>
      <c r="H1060" s="175">
        <v>-1.8095000000000001</v>
      </c>
      <c r="I1060" s="175">
        <v>-2.4321000000000002</v>
      </c>
      <c r="J1060" s="175">
        <v>-3.0457000000000001</v>
      </c>
      <c r="K1060" s="175">
        <v>-0.43180000000000002</v>
      </c>
      <c r="L1060" s="175">
        <v>23.012899999999998</v>
      </c>
      <c r="M1060" s="175">
        <v>33.6556</v>
      </c>
      <c r="N1060" s="175">
        <v>55.280200000000001</v>
      </c>
      <c r="O1060" s="175">
        <v>11.003</v>
      </c>
      <c r="P1060" s="175">
        <v>14.3963</v>
      </c>
      <c r="Q1060" s="175">
        <v>12.5861</v>
      </c>
      <c r="R1060" s="175">
        <v>13.8911</v>
      </c>
      <c r="S1060" s="171"/>
      <c r="T1060" s="174"/>
      <c r="U1060" s="175"/>
      <c r="V1060" s="175"/>
      <c r="W1060" s="175"/>
      <c r="X1060" s="175"/>
      <c r="Y1060" s="175"/>
      <c r="Z1060" s="175"/>
      <c r="AA1060" s="175"/>
      <c r="AB1060" s="175"/>
      <c r="AC1060" s="175"/>
      <c r="AD1060" s="175"/>
      <c r="AE1060" s="175"/>
      <c r="AF1060" s="175"/>
      <c r="AG1060" s="175"/>
      <c r="AH1060" s="175"/>
    </row>
    <row r="1061" spans="1:34" x14ac:dyDescent="0.3">
      <c r="A1061" s="171" t="s">
        <v>955</v>
      </c>
      <c r="B1061" s="171" t="s">
        <v>978</v>
      </c>
      <c r="C1061" s="171">
        <v>108466</v>
      </c>
      <c r="D1061" s="174">
        <v>44302</v>
      </c>
      <c r="E1061" s="175">
        <v>53.24</v>
      </c>
      <c r="F1061" s="175">
        <v>0.3392</v>
      </c>
      <c r="G1061" s="175">
        <v>0.89070000000000005</v>
      </c>
      <c r="H1061" s="175">
        <v>-1.2427999999999999</v>
      </c>
      <c r="I1061" s="175">
        <v>-1.9702</v>
      </c>
      <c r="J1061" s="175">
        <v>-2.8466999999999998</v>
      </c>
      <c r="K1061" s="175">
        <v>0.94799999999999995</v>
      </c>
      <c r="L1061" s="175">
        <v>26.822299999999998</v>
      </c>
      <c r="M1061" s="175">
        <v>35.2986</v>
      </c>
      <c r="N1061" s="175">
        <v>57.514800000000001</v>
      </c>
      <c r="O1061" s="175">
        <v>9.8534000000000006</v>
      </c>
      <c r="P1061" s="175">
        <v>13.6502</v>
      </c>
      <c r="Q1061" s="175">
        <v>13.8329</v>
      </c>
      <c r="R1061" s="175">
        <v>11.5017</v>
      </c>
      <c r="S1061" s="171"/>
      <c r="T1061" s="174"/>
      <c r="U1061" s="175"/>
      <c r="V1061" s="175"/>
      <c r="W1061" s="175"/>
      <c r="X1061" s="175"/>
      <c r="Y1061" s="175"/>
      <c r="Z1061" s="175"/>
      <c r="AA1061" s="175"/>
      <c r="AB1061" s="175"/>
      <c r="AC1061" s="175"/>
      <c r="AD1061" s="175"/>
      <c r="AE1061" s="175"/>
      <c r="AF1061" s="175"/>
      <c r="AG1061" s="175"/>
      <c r="AH1061" s="175"/>
    </row>
    <row r="1062" spans="1:34" x14ac:dyDescent="0.3">
      <c r="A1062" s="171" t="s">
        <v>955</v>
      </c>
      <c r="B1062" s="171" t="s">
        <v>979</v>
      </c>
      <c r="C1062" s="171">
        <v>120586</v>
      </c>
      <c r="D1062" s="174">
        <v>44302</v>
      </c>
      <c r="E1062" s="175">
        <v>57</v>
      </c>
      <c r="F1062" s="175">
        <v>0.33439999999999998</v>
      </c>
      <c r="G1062" s="175">
        <v>0.88500000000000001</v>
      </c>
      <c r="H1062" s="175">
        <v>-1.2302999999999999</v>
      </c>
      <c r="I1062" s="175">
        <v>-1.9608000000000001</v>
      </c>
      <c r="J1062" s="175">
        <v>-2.8132999999999999</v>
      </c>
      <c r="K1062" s="175">
        <v>1.0638000000000001</v>
      </c>
      <c r="L1062" s="175">
        <v>27.1754</v>
      </c>
      <c r="M1062" s="175">
        <v>35.9084</v>
      </c>
      <c r="N1062" s="175">
        <v>58.465400000000002</v>
      </c>
      <c r="O1062" s="175">
        <v>10.6439</v>
      </c>
      <c r="P1062" s="175">
        <v>14.5794</v>
      </c>
      <c r="Q1062" s="175">
        <v>14.495200000000001</v>
      </c>
      <c r="R1062" s="175">
        <v>12.180099999999999</v>
      </c>
      <c r="S1062" s="171"/>
      <c r="T1062" s="174"/>
      <c r="U1062" s="175"/>
      <c r="V1062" s="175"/>
      <c r="W1062" s="175"/>
      <c r="X1062" s="175"/>
      <c r="Y1062" s="175"/>
      <c r="Z1062" s="175"/>
      <c r="AA1062" s="175"/>
      <c r="AB1062" s="175"/>
      <c r="AC1062" s="175"/>
      <c r="AD1062" s="175"/>
      <c r="AE1062" s="175"/>
      <c r="AF1062" s="175"/>
      <c r="AG1062" s="175"/>
      <c r="AH1062" s="175"/>
    </row>
    <row r="1063" spans="1:34" x14ac:dyDescent="0.3">
      <c r="A1063" s="171" t="s">
        <v>955</v>
      </c>
      <c r="B1063" s="171" t="s">
        <v>980</v>
      </c>
      <c r="C1063" s="171">
        <v>117311</v>
      </c>
      <c r="D1063" s="174">
        <v>44302</v>
      </c>
      <c r="E1063" s="175">
        <v>31.57</v>
      </c>
      <c r="F1063" s="175">
        <v>0.44540000000000002</v>
      </c>
      <c r="G1063" s="175">
        <v>0.89490000000000003</v>
      </c>
      <c r="H1063" s="175">
        <v>-1.6511</v>
      </c>
      <c r="I1063" s="175">
        <v>-1.6204000000000001</v>
      </c>
      <c r="J1063" s="175">
        <v>-1.9260999999999999</v>
      </c>
      <c r="K1063" s="175">
        <v>2.0691999999999999</v>
      </c>
      <c r="L1063" s="175">
        <v>23.416699999999999</v>
      </c>
      <c r="M1063" s="175">
        <v>34.454900000000002</v>
      </c>
      <c r="N1063" s="175">
        <v>53.924900000000001</v>
      </c>
      <c r="O1063" s="175">
        <v>9.8656000000000006</v>
      </c>
      <c r="P1063" s="175">
        <v>11.1472</v>
      </c>
      <c r="Q1063" s="175">
        <v>13.7456</v>
      </c>
      <c r="R1063" s="175">
        <v>14.551</v>
      </c>
      <c r="S1063" s="171"/>
      <c r="T1063" s="174"/>
      <c r="U1063" s="175"/>
      <c r="V1063" s="175"/>
      <c r="W1063" s="175"/>
      <c r="X1063" s="175"/>
      <c r="Y1063" s="175"/>
      <c r="Z1063" s="175"/>
      <c r="AA1063" s="175"/>
      <c r="AB1063" s="175"/>
      <c r="AC1063" s="175"/>
      <c r="AD1063" s="175"/>
      <c r="AE1063" s="175"/>
      <c r="AF1063" s="175"/>
      <c r="AG1063" s="175"/>
      <c r="AH1063" s="175"/>
    </row>
    <row r="1064" spans="1:34" x14ac:dyDescent="0.3">
      <c r="A1064" s="171" t="s">
        <v>955</v>
      </c>
      <c r="B1064" s="171" t="s">
        <v>981</v>
      </c>
      <c r="C1064" s="171">
        <v>118344</v>
      </c>
      <c r="D1064" s="174">
        <v>44302</v>
      </c>
      <c r="E1064" s="175">
        <v>34.54</v>
      </c>
      <c r="F1064" s="175">
        <v>0.46539999999999998</v>
      </c>
      <c r="G1064" s="175">
        <v>0.93510000000000004</v>
      </c>
      <c r="H1064" s="175">
        <v>-1.6234999999999999</v>
      </c>
      <c r="I1064" s="175">
        <v>-1.6234999999999999</v>
      </c>
      <c r="J1064" s="175">
        <v>-1.875</v>
      </c>
      <c r="K1064" s="175">
        <v>2.3104</v>
      </c>
      <c r="L1064" s="175">
        <v>24.110700000000001</v>
      </c>
      <c r="M1064" s="175">
        <v>35.557299999999998</v>
      </c>
      <c r="N1064" s="175">
        <v>55.515500000000003</v>
      </c>
      <c r="O1064" s="175">
        <v>11.3657</v>
      </c>
      <c r="P1064" s="175">
        <v>12.739000000000001</v>
      </c>
      <c r="Q1064" s="175">
        <v>13.4375</v>
      </c>
      <c r="R1064" s="175">
        <v>15.9062</v>
      </c>
      <c r="S1064" s="171"/>
      <c r="T1064" s="174"/>
      <c r="U1064" s="175"/>
      <c r="V1064" s="175"/>
      <c r="W1064" s="175"/>
      <c r="X1064" s="175"/>
      <c r="Y1064" s="175"/>
      <c r="Z1064" s="175"/>
      <c r="AA1064" s="175"/>
      <c r="AB1064" s="175"/>
      <c r="AC1064" s="175"/>
      <c r="AD1064" s="175"/>
      <c r="AE1064" s="175"/>
      <c r="AF1064" s="175"/>
      <c r="AG1064" s="175"/>
      <c r="AH1064" s="175"/>
    </row>
    <row r="1065" spans="1:34" x14ac:dyDescent="0.3">
      <c r="A1065" s="171" t="s">
        <v>955</v>
      </c>
      <c r="B1065" s="171" t="s">
        <v>982</v>
      </c>
      <c r="C1065" s="171">
        <v>118479</v>
      </c>
      <c r="D1065" s="174">
        <v>44302</v>
      </c>
      <c r="E1065" s="175">
        <v>45</v>
      </c>
      <c r="F1065" s="175">
        <v>0.37919999999999998</v>
      </c>
      <c r="G1065" s="175">
        <v>0.87419999999999998</v>
      </c>
      <c r="H1065" s="175">
        <v>-1.4023000000000001</v>
      </c>
      <c r="I1065" s="175">
        <v>-1.3373999999999999</v>
      </c>
      <c r="J1065" s="175">
        <v>-1.7038</v>
      </c>
      <c r="K1065" s="175">
        <v>-0.26600000000000001</v>
      </c>
      <c r="L1065" s="175">
        <v>19.110600000000002</v>
      </c>
      <c r="M1065" s="175">
        <v>31.348500000000001</v>
      </c>
      <c r="N1065" s="175">
        <v>56.141599999999997</v>
      </c>
      <c r="O1065" s="175">
        <v>11.2095</v>
      </c>
      <c r="P1065" s="175">
        <v>14.008699999999999</v>
      </c>
      <c r="Q1065" s="175">
        <v>12.2921</v>
      </c>
      <c r="R1065" s="175">
        <v>13.564399999999999</v>
      </c>
      <c r="S1065" s="171"/>
      <c r="T1065" s="174"/>
      <c r="U1065" s="175"/>
      <c r="V1065" s="175"/>
      <c r="W1065" s="175"/>
      <c r="X1065" s="175"/>
      <c r="Y1065" s="175"/>
      <c r="Z1065" s="175"/>
      <c r="AA1065" s="175"/>
      <c r="AB1065" s="175"/>
      <c r="AC1065" s="175"/>
      <c r="AD1065" s="175"/>
      <c r="AE1065" s="175"/>
      <c r="AF1065" s="175"/>
      <c r="AG1065" s="175"/>
      <c r="AH1065" s="175"/>
    </row>
    <row r="1066" spans="1:34" x14ac:dyDescent="0.3">
      <c r="A1066" s="171" t="s">
        <v>955</v>
      </c>
      <c r="B1066" s="171" t="s">
        <v>983</v>
      </c>
      <c r="C1066" s="171">
        <v>108799</v>
      </c>
      <c r="D1066" s="174">
        <v>44302</v>
      </c>
      <c r="E1066" s="175">
        <v>41.25</v>
      </c>
      <c r="F1066" s="175">
        <v>0.36499999999999999</v>
      </c>
      <c r="G1066" s="175">
        <v>0.88039999999999996</v>
      </c>
      <c r="H1066" s="175">
        <v>-1.4337</v>
      </c>
      <c r="I1066" s="175">
        <v>-1.3866000000000001</v>
      </c>
      <c r="J1066" s="175">
        <v>-1.8090999999999999</v>
      </c>
      <c r="K1066" s="175">
        <v>-0.57850000000000001</v>
      </c>
      <c r="L1066" s="175">
        <v>18.398399999999999</v>
      </c>
      <c r="M1066" s="175">
        <v>30.208300000000001</v>
      </c>
      <c r="N1066" s="175">
        <v>54.378700000000002</v>
      </c>
      <c r="O1066" s="175">
        <v>10.098800000000001</v>
      </c>
      <c r="P1066" s="175">
        <v>12.7554</v>
      </c>
      <c r="Q1066" s="175">
        <v>10.003500000000001</v>
      </c>
      <c r="R1066" s="175">
        <v>12.4003</v>
      </c>
      <c r="S1066" s="171"/>
      <c r="T1066" s="174"/>
      <c r="U1066" s="175"/>
      <c r="V1066" s="175"/>
      <c r="W1066" s="175"/>
      <c r="X1066" s="175"/>
      <c r="Y1066" s="175"/>
      <c r="Z1066" s="175"/>
      <c r="AA1066" s="175"/>
      <c r="AB1066" s="175"/>
      <c r="AC1066" s="175"/>
      <c r="AD1066" s="175"/>
      <c r="AE1066" s="175"/>
      <c r="AF1066" s="175"/>
      <c r="AG1066" s="175"/>
      <c r="AH1066" s="175"/>
    </row>
    <row r="1067" spans="1:34" x14ac:dyDescent="0.3">
      <c r="A1067" s="171" t="s">
        <v>955</v>
      </c>
      <c r="B1067" s="171" t="s">
        <v>984</v>
      </c>
      <c r="C1067" s="171">
        <v>116547</v>
      </c>
      <c r="D1067" s="174">
        <v>44302</v>
      </c>
      <c r="E1067" s="175">
        <v>24.65</v>
      </c>
      <c r="F1067" s="175">
        <v>0.20330000000000001</v>
      </c>
      <c r="G1067" s="175">
        <v>0.81799999999999995</v>
      </c>
      <c r="H1067" s="175">
        <v>-1.5968</v>
      </c>
      <c r="I1067" s="175">
        <v>-1.8319000000000001</v>
      </c>
      <c r="J1067" s="175">
        <v>-2.2212999999999998</v>
      </c>
      <c r="K1067" s="175">
        <v>-0.44429999999999997</v>
      </c>
      <c r="L1067" s="175">
        <v>18.680800000000001</v>
      </c>
      <c r="M1067" s="175">
        <v>29.1252</v>
      </c>
      <c r="N1067" s="175">
        <v>47.164200000000001</v>
      </c>
      <c r="O1067" s="175">
        <v>6.4878</v>
      </c>
      <c r="P1067" s="175">
        <v>11.124499999999999</v>
      </c>
      <c r="Q1067" s="175">
        <v>10.3195</v>
      </c>
      <c r="R1067" s="175">
        <v>7.1649000000000003</v>
      </c>
      <c r="S1067" s="171"/>
      <c r="T1067" s="174"/>
      <c r="U1067" s="175"/>
      <c r="V1067" s="175"/>
      <c r="W1067" s="175"/>
      <c r="X1067" s="175"/>
      <c r="Y1067" s="175"/>
      <c r="Z1067" s="175"/>
      <c r="AA1067" s="175"/>
      <c r="AB1067" s="175"/>
      <c r="AC1067" s="175"/>
      <c r="AD1067" s="175"/>
      <c r="AE1067" s="175"/>
      <c r="AF1067" s="175"/>
      <c r="AG1067" s="175"/>
      <c r="AH1067" s="175"/>
    </row>
    <row r="1068" spans="1:34" x14ac:dyDescent="0.3">
      <c r="A1068" s="171" t="s">
        <v>955</v>
      </c>
      <c r="B1068" s="171" t="s">
        <v>985</v>
      </c>
      <c r="C1068" s="171">
        <v>119133</v>
      </c>
      <c r="D1068" s="174">
        <v>44302</v>
      </c>
      <c r="E1068" s="175">
        <v>27.92</v>
      </c>
      <c r="F1068" s="175">
        <v>0.25130000000000002</v>
      </c>
      <c r="G1068" s="175">
        <v>0.8306</v>
      </c>
      <c r="H1068" s="175">
        <v>-1.5167999999999999</v>
      </c>
      <c r="I1068" s="175">
        <v>-1.7593000000000001</v>
      </c>
      <c r="J1068" s="175">
        <v>-2.0693999999999999</v>
      </c>
      <c r="K1068" s="175">
        <v>-0.10730000000000001</v>
      </c>
      <c r="L1068" s="175">
        <v>19.5717</v>
      </c>
      <c r="M1068" s="175">
        <v>30.589300000000001</v>
      </c>
      <c r="N1068" s="175">
        <v>49.464700000000001</v>
      </c>
      <c r="O1068" s="175">
        <v>8.0799000000000003</v>
      </c>
      <c r="P1068" s="175">
        <v>12.8865</v>
      </c>
      <c r="Q1068" s="175">
        <v>12.2476</v>
      </c>
      <c r="R1068" s="175">
        <v>8.7555999999999994</v>
      </c>
      <c r="S1068" s="171"/>
      <c r="T1068" s="174"/>
      <c r="U1068" s="175"/>
      <c r="V1068" s="175"/>
      <c r="W1068" s="175"/>
      <c r="X1068" s="175"/>
      <c r="Y1068" s="175"/>
      <c r="Z1068" s="175"/>
      <c r="AA1068" s="175"/>
      <c r="AB1068" s="175"/>
      <c r="AC1068" s="175"/>
      <c r="AD1068" s="175"/>
      <c r="AE1068" s="175"/>
      <c r="AF1068" s="175"/>
      <c r="AG1068" s="175"/>
      <c r="AH1068" s="175"/>
    </row>
    <row r="1069" spans="1:34" x14ac:dyDescent="0.3">
      <c r="A1069" s="171" t="s">
        <v>955</v>
      </c>
      <c r="B1069" s="171" t="s">
        <v>986</v>
      </c>
      <c r="C1069" s="171">
        <v>112098</v>
      </c>
      <c r="D1069" s="174">
        <v>44302</v>
      </c>
      <c r="E1069" s="175">
        <v>34.96</v>
      </c>
      <c r="F1069" s="175">
        <v>0.1145</v>
      </c>
      <c r="G1069" s="175">
        <v>0.34439999999999998</v>
      </c>
      <c r="H1069" s="175">
        <v>-1.8252999999999999</v>
      </c>
      <c r="I1069" s="175">
        <v>-2.2645</v>
      </c>
      <c r="J1069" s="175">
        <v>-3.3719999999999999</v>
      </c>
      <c r="K1069" s="175">
        <v>0.1719</v>
      </c>
      <c r="L1069" s="175">
        <v>17.236799999999999</v>
      </c>
      <c r="M1069" s="175">
        <v>27.081099999999999</v>
      </c>
      <c r="N1069" s="175">
        <v>50.365600000000001</v>
      </c>
      <c r="O1069" s="175">
        <v>8.1254000000000008</v>
      </c>
      <c r="P1069" s="175">
        <v>11.623200000000001</v>
      </c>
      <c r="Q1069" s="175">
        <v>11.331300000000001</v>
      </c>
      <c r="R1069" s="175">
        <v>9.7441999999999993</v>
      </c>
      <c r="S1069" s="171"/>
      <c r="T1069" s="174"/>
      <c r="U1069" s="175"/>
      <c r="V1069" s="175"/>
      <c r="W1069" s="175"/>
      <c r="X1069" s="175"/>
      <c r="Y1069" s="175"/>
      <c r="Z1069" s="175"/>
      <c r="AA1069" s="175"/>
      <c r="AB1069" s="175"/>
      <c r="AC1069" s="175"/>
      <c r="AD1069" s="175"/>
      <c r="AE1069" s="175"/>
      <c r="AF1069" s="175"/>
      <c r="AG1069" s="175"/>
      <c r="AH1069" s="175"/>
    </row>
    <row r="1070" spans="1:34" x14ac:dyDescent="0.3">
      <c r="A1070" s="171" t="s">
        <v>955</v>
      </c>
      <c r="B1070" s="171" t="s">
        <v>987</v>
      </c>
      <c r="C1070" s="171">
        <v>120392</v>
      </c>
      <c r="D1070" s="174">
        <v>44302</v>
      </c>
      <c r="E1070" s="175">
        <v>39.49</v>
      </c>
      <c r="F1070" s="175">
        <v>0.1014</v>
      </c>
      <c r="G1070" s="175">
        <v>0.35580000000000001</v>
      </c>
      <c r="H1070" s="175">
        <v>-1.8149999999999999</v>
      </c>
      <c r="I1070" s="175">
        <v>-2.2282999999999999</v>
      </c>
      <c r="J1070" s="175">
        <v>-3.2582</v>
      </c>
      <c r="K1070" s="175">
        <v>0.48349999999999999</v>
      </c>
      <c r="L1070" s="175">
        <v>18.056799999999999</v>
      </c>
      <c r="M1070" s="175">
        <v>28.339300000000001</v>
      </c>
      <c r="N1070" s="175">
        <v>52.294600000000003</v>
      </c>
      <c r="O1070" s="175">
        <v>9.7072000000000003</v>
      </c>
      <c r="P1070" s="175">
        <v>13.388400000000001</v>
      </c>
      <c r="Q1070" s="175">
        <v>14.3156</v>
      </c>
      <c r="R1070" s="175">
        <v>11.176500000000001</v>
      </c>
      <c r="S1070" s="171"/>
      <c r="T1070" s="174"/>
      <c r="U1070" s="175"/>
      <c r="V1070" s="175"/>
      <c r="W1070" s="175"/>
      <c r="X1070" s="175"/>
      <c r="Y1070" s="175"/>
      <c r="Z1070" s="175"/>
      <c r="AA1070" s="175"/>
      <c r="AB1070" s="175"/>
      <c r="AC1070" s="175"/>
      <c r="AD1070" s="175"/>
      <c r="AE1070" s="175"/>
      <c r="AF1070" s="175"/>
      <c r="AG1070" s="175"/>
      <c r="AH1070" s="175"/>
    </row>
    <row r="1071" spans="1:34" x14ac:dyDescent="0.3">
      <c r="A1071" s="171" t="s">
        <v>955</v>
      </c>
      <c r="B1071" s="171" t="s">
        <v>1929</v>
      </c>
      <c r="C1071" s="171">
        <v>148353</v>
      </c>
      <c r="D1071" s="174">
        <v>44302</v>
      </c>
      <c r="E1071" s="175">
        <v>10.716699999999999</v>
      </c>
      <c r="F1071" s="175">
        <v>0.53759999999999997</v>
      </c>
      <c r="G1071" s="175">
        <v>0.97709999999999997</v>
      </c>
      <c r="H1071" s="175">
        <v>-2.7027999999999999</v>
      </c>
      <c r="I1071" s="175">
        <v>-2.2448999999999999</v>
      </c>
      <c r="J1071" s="175">
        <v>-2.7673000000000001</v>
      </c>
      <c r="K1071" s="175">
        <v>2.7281</v>
      </c>
      <c r="L1071" s="175"/>
      <c r="M1071" s="175"/>
      <c r="N1071" s="175"/>
      <c r="O1071" s="175"/>
      <c r="P1071" s="175"/>
      <c r="Q1071" s="175">
        <v>7.1669999999999998</v>
      </c>
      <c r="R1071" s="175"/>
      <c r="S1071" s="171"/>
      <c r="T1071" s="174"/>
      <c r="U1071" s="175"/>
      <c r="V1071" s="175"/>
      <c r="W1071" s="175"/>
      <c r="X1071" s="175"/>
      <c r="Y1071" s="175"/>
      <c r="Z1071" s="175"/>
      <c r="AA1071" s="175"/>
      <c r="AB1071" s="175"/>
      <c r="AC1071" s="175"/>
      <c r="AD1071" s="175"/>
      <c r="AE1071" s="175"/>
      <c r="AF1071" s="175"/>
      <c r="AG1071" s="175"/>
      <c r="AH1071" s="175"/>
    </row>
    <row r="1072" spans="1:34" x14ac:dyDescent="0.3">
      <c r="A1072" s="171" t="s">
        <v>955</v>
      </c>
      <c r="B1072" s="171" t="s">
        <v>1930</v>
      </c>
      <c r="C1072" s="171">
        <v>148351</v>
      </c>
      <c r="D1072" s="174">
        <v>44302</v>
      </c>
      <c r="E1072" s="175">
        <v>10.6427</v>
      </c>
      <c r="F1072" s="175">
        <v>0.53180000000000005</v>
      </c>
      <c r="G1072" s="175">
        <v>0.95909999999999995</v>
      </c>
      <c r="H1072" s="175">
        <v>-2.7442000000000002</v>
      </c>
      <c r="I1072" s="175">
        <v>-2.3363999999999998</v>
      </c>
      <c r="J1072" s="175">
        <v>-2.9525999999999999</v>
      </c>
      <c r="K1072" s="175">
        <v>2.1637</v>
      </c>
      <c r="L1072" s="175"/>
      <c r="M1072" s="175"/>
      <c r="N1072" s="175"/>
      <c r="O1072" s="175"/>
      <c r="P1072" s="175"/>
      <c r="Q1072" s="175">
        <v>6.4269999999999996</v>
      </c>
      <c r="R1072" s="175"/>
      <c r="S1072" s="171"/>
      <c r="T1072" s="174"/>
      <c r="U1072" s="175"/>
      <c r="V1072" s="175"/>
      <c r="W1072" s="175"/>
      <c r="X1072" s="175"/>
      <c r="Y1072" s="175"/>
      <c r="Z1072" s="175"/>
      <c r="AA1072" s="175"/>
      <c r="AB1072" s="175"/>
      <c r="AC1072" s="175"/>
      <c r="AD1072" s="175"/>
      <c r="AE1072" s="175"/>
      <c r="AF1072" s="175"/>
      <c r="AG1072" s="175"/>
      <c r="AH1072" s="175"/>
    </row>
    <row r="1073" spans="1:34" x14ac:dyDescent="0.3">
      <c r="A1073" s="171" t="s">
        <v>955</v>
      </c>
      <c r="B1073" s="171" t="s">
        <v>988</v>
      </c>
      <c r="C1073" s="171">
        <v>100219</v>
      </c>
      <c r="D1073" s="174">
        <v>44302</v>
      </c>
      <c r="E1073" s="175">
        <v>82.6267</v>
      </c>
      <c r="F1073" s="175">
        <v>0.216</v>
      </c>
      <c r="G1073" s="175">
        <v>0.53649999999999998</v>
      </c>
      <c r="H1073" s="175">
        <v>-0.92079999999999995</v>
      </c>
      <c r="I1073" s="175">
        <v>-1.0454000000000001</v>
      </c>
      <c r="J1073" s="175">
        <v>-1.3492999999999999</v>
      </c>
      <c r="K1073" s="175">
        <v>0.53</v>
      </c>
      <c r="L1073" s="175">
        <v>15.247</v>
      </c>
      <c r="M1073" s="175">
        <v>22.286899999999999</v>
      </c>
      <c r="N1073" s="175">
        <v>35.192300000000003</v>
      </c>
      <c r="O1073" s="175">
        <v>9.0371000000000006</v>
      </c>
      <c r="P1073" s="175">
        <v>9.8466000000000005</v>
      </c>
      <c r="Q1073" s="175">
        <v>8.4406999999999996</v>
      </c>
      <c r="R1073" s="175">
        <v>11.211</v>
      </c>
      <c r="S1073" s="171"/>
      <c r="T1073" s="174"/>
      <c r="U1073" s="175"/>
      <c r="V1073" s="175"/>
      <c r="W1073" s="175"/>
      <c r="X1073" s="175"/>
      <c r="Y1073" s="175"/>
      <c r="Z1073" s="175"/>
      <c r="AA1073" s="175"/>
      <c r="AB1073" s="175"/>
      <c r="AC1073" s="175"/>
      <c r="AD1073" s="175"/>
      <c r="AE1073" s="175"/>
      <c r="AF1073" s="175"/>
      <c r="AG1073" s="175"/>
      <c r="AH1073" s="175"/>
    </row>
    <row r="1074" spans="1:34" x14ac:dyDescent="0.3">
      <c r="A1074" s="171" t="s">
        <v>955</v>
      </c>
      <c r="B1074" s="171" t="s">
        <v>989</v>
      </c>
      <c r="C1074" s="171">
        <v>120490</v>
      </c>
      <c r="D1074" s="174">
        <v>44302</v>
      </c>
      <c r="E1074" s="175">
        <v>90.295599999999993</v>
      </c>
      <c r="F1074" s="175">
        <v>0.219</v>
      </c>
      <c r="G1074" s="175">
        <v>0.54549999999999998</v>
      </c>
      <c r="H1074" s="175">
        <v>-0.9</v>
      </c>
      <c r="I1074" s="175">
        <v>-1.0006999999999999</v>
      </c>
      <c r="J1074" s="175">
        <v>-1.2571000000000001</v>
      </c>
      <c r="K1074" s="175">
        <v>0.80569999999999997</v>
      </c>
      <c r="L1074" s="175">
        <v>15.8805</v>
      </c>
      <c r="M1074" s="175">
        <v>23.3002</v>
      </c>
      <c r="N1074" s="175">
        <v>36.686999999999998</v>
      </c>
      <c r="O1074" s="175">
        <v>10.1815</v>
      </c>
      <c r="P1074" s="175">
        <v>11.088800000000001</v>
      </c>
      <c r="Q1074" s="175">
        <v>11.654500000000001</v>
      </c>
      <c r="R1074" s="175">
        <v>12.357799999999999</v>
      </c>
      <c r="S1074" s="171"/>
      <c r="T1074" s="174"/>
      <c r="U1074" s="175"/>
      <c r="V1074" s="175"/>
      <c r="W1074" s="175"/>
      <c r="X1074" s="175"/>
      <c r="Y1074" s="175"/>
      <c r="Z1074" s="175"/>
      <c r="AA1074" s="175"/>
      <c r="AB1074" s="175"/>
      <c r="AC1074" s="175"/>
      <c r="AD1074" s="175"/>
      <c r="AE1074" s="175"/>
      <c r="AF1074" s="175"/>
      <c r="AG1074" s="175"/>
      <c r="AH1074" s="175"/>
    </row>
    <row r="1075" spans="1:34" x14ac:dyDescent="0.3">
      <c r="A1075" s="171" t="s">
        <v>955</v>
      </c>
      <c r="B1075" s="171" t="s">
        <v>1931</v>
      </c>
      <c r="C1075" s="171">
        <v>114458</v>
      </c>
      <c r="D1075" s="174">
        <v>44302</v>
      </c>
      <c r="E1075" s="175">
        <v>310.8</v>
      </c>
      <c r="F1075" s="175">
        <v>0.32340000000000002</v>
      </c>
      <c r="G1075" s="175">
        <v>0.64410000000000001</v>
      </c>
      <c r="H1075" s="175">
        <v>-1.9400999999999999</v>
      </c>
      <c r="I1075" s="175">
        <v>-2.0392999999999999</v>
      </c>
      <c r="J1075" s="175">
        <v>-2.3437000000000001</v>
      </c>
      <c r="K1075" s="175">
        <v>2.1168999999999998</v>
      </c>
      <c r="L1075" s="175">
        <v>23.827200000000001</v>
      </c>
      <c r="M1075" s="175">
        <v>36.236899999999999</v>
      </c>
      <c r="N1075" s="175">
        <v>62.232399999999998</v>
      </c>
      <c r="O1075" s="175">
        <v>11.773</v>
      </c>
      <c r="P1075" s="175">
        <v>13.091100000000001</v>
      </c>
      <c r="Q1075" s="175">
        <v>19.550999999999998</v>
      </c>
      <c r="R1075" s="175">
        <v>14.5037</v>
      </c>
      <c r="S1075" s="171"/>
      <c r="T1075" s="174"/>
      <c r="U1075" s="175"/>
      <c r="V1075" s="175"/>
      <c r="W1075" s="175"/>
      <c r="X1075" s="175"/>
      <c r="Y1075" s="175"/>
      <c r="Z1075" s="175"/>
      <c r="AA1075" s="175"/>
      <c r="AB1075" s="175"/>
      <c r="AC1075" s="175"/>
      <c r="AD1075" s="175"/>
      <c r="AE1075" s="175"/>
      <c r="AF1075" s="175"/>
      <c r="AG1075" s="175"/>
      <c r="AH1075" s="175"/>
    </row>
    <row r="1076" spans="1:34" x14ac:dyDescent="0.3">
      <c r="A1076" s="171" t="s">
        <v>955</v>
      </c>
      <c r="B1076" s="171" t="s">
        <v>1932</v>
      </c>
      <c r="C1076" s="171">
        <v>120152</v>
      </c>
      <c r="D1076" s="174">
        <v>44302</v>
      </c>
      <c r="E1076" s="175">
        <v>339.55700000000002</v>
      </c>
      <c r="F1076" s="175">
        <v>0.32650000000000001</v>
      </c>
      <c r="G1076" s="175">
        <v>0.65300000000000002</v>
      </c>
      <c r="H1076" s="175">
        <v>-1.9177</v>
      </c>
      <c r="I1076" s="175">
        <v>-1.9864999999999999</v>
      </c>
      <c r="J1076" s="175">
        <v>-2.2368000000000001</v>
      </c>
      <c r="K1076" s="175">
        <v>2.4331999999999998</v>
      </c>
      <c r="L1076" s="175">
        <v>24.567399999999999</v>
      </c>
      <c r="M1076" s="175">
        <v>37.446300000000001</v>
      </c>
      <c r="N1076" s="175">
        <v>64.137100000000004</v>
      </c>
      <c r="O1076" s="175">
        <v>13.029199999999999</v>
      </c>
      <c r="P1076" s="175">
        <v>14.458</v>
      </c>
      <c r="Q1076" s="175">
        <v>14.4207</v>
      </c>
      <c r="R1076" s="175">
        <v>15.805</v>
      </c>
      <c r="S1076" s="171"/>
      <c r="T1076" s="174"/>
      <c r="U1076" s="175"/>
      <c r="V1076" s="175"/>
      <c r="W1076" s="175"/>
      <c r="X1076" s="175"/>
      <c r="Y1076" s="175"/>
      <c r="Z1076" s="175"/>
      <c r="AA1076" s="175"/>
      <c r="AB1076" s="175"/>
      <c r="AC1076" s="175"/>
      <c r="AD1076" s="175"/>
      <c r="AE1076" s="175"/>
      <c r="AF1076" s="175"/>
      <c r="AG1076" s="175"/>
      <c r="AH1076" s="175"/>
    </row>
    <row r="1077" spans="1:34" x14ac:dyDescent="0.3">
      <c r="A1077" s="171" t="s">
        <v>955</v>
      </c>
      <c r="B1077" s="171" t="s">
        <v>2010</v>
      </c>
      <c r="C1077" s="171">
        <v>114457</v>
      </c>
      <c r="D1077" s="174">
        <v>44302</v>
      </c>
      <c r="E1077" s="175">
        <v>414.67834238939702</v>
      </c>
      <c r="F1077" s="175">
        <v>0.3226</v>
      </c>
      <c r="G1077" s="175">
        <v>0.64219999999999999</v>
      </c>
      <c r="H1077" s="175">
        <v>-1.9407000000000001</v>
      </c>
      <c r="I1077" s="175">
        <v>-2.0413000000000001</v>
      </c>
      <c r="J1077" s="175">
        <v>-2.3441000000000001</v>
      </c>
      <c r="K1077" s="175">
        <v>2.1151</v>
      </c>
      <c r="L1077" s="175">
        <v>23.826699999999999</v>
      </c>
      <c r="M1077" s="175">
        <v>36.2376</v>
      </c>
      <c r="N1077" s="175">
        <v>62.2318</v>
      </c>
      <c r="O1077" s="175">
        <v>11.3124</v>
      </c>
      <c r="P1077" s="175">
        <v>12.7765</v>
      </c>
      <c r="Q1077" s="175">
        <v>18.168900000000001</v>
      </c>
      <c r="R1077" s="175">
        <v>13.989699999999999</v>
      </c>
      <c r="S1077" s="171"/>
      <c r="T1077" s="174"/>
      <c r="U1077" s="175"/>
      <c r="V1077" s="175"/>
      <c r="W1077" s="175"/>
      <c r="X1077" s="175"/>
      <c r="Y1077" s="175"/>
      <c r="Z1077" s="175"/>
      <c r="AA1077" s="175"/>
      <c r="AB1077" s="175"/>
      <c r="AC1077" s="175"/>
      <c r="AD1077" s="175"/>
      <c r="AE1077" s="175"/>
      <c r="AF1077" s="175"/>
      <c r="AG1077" s="175"/>
      <c r="AH1077" s="175"/>
    </row>
    <row r="1078" spans="1:34" x14ac:dyDescent="0.3">
      <c r="A1078" s="171" t="s">
        <v>955</v>
      </c>
      <c r="B1078" s="171" t="s">
        <v>2011</v>
      </c>
      <c r="C1078" s="171">
        <v>120153</v>
      </c>
      <c r="D1078" s="174">
        <v>44302</v>
      </c>
      <c r="E1078" s="175">
        <v>93.3789550337668</v>
      </c>
      <c r="F1078" s="175">
        <v>0.32619999999999999</v>
      </c>
      <c r="G1078" s="175">
        <v>0.65449999999999997</v>
      </c>
      <c r="H1078" s="175">
        <v>-1.9176</v>
      </c>
      <c r="I1078" s="175">
        <v>-1.9861</v>
      </c>
      <c r="J1078" s="175">
        <v>-2.2357999999999998</v>
      </c>
      <c r="K1078" s="175">
        <v>2.4338000000000002</v>
      </c>
      <c r="L1078" s="175">
        <v>24.57</v>
      </c>
      <c r="M1078" s="175">
        <v>37.445999999999998</v>
      </c>
      <c r="N1078" s="175">
        <v>64.137900000000002</v>
      </c>
      <c r="O1078" s="175">
        <v>12.5685</v>
      </c>
      <c r="P1078" s="175">
        <v>14.148099999999999</v>
      </c>
      <c r="Q1078" s="175">
        <v>13.930899999999999</v>
      </c>
      <c r="R1078" s="175">
        <v>15.2928</v>
      </c>
      <c r="S1078" s="171"/>
      <c r="T1078" s="174"/>
      <c r="U1078" s="175"/>
      <c r="V1078" s="175"/>
      <c r="W1078" s="175"/>
      <c r="X1078" s="175"/>
      <c r="Y1078" s="175"/>
      <c r="Z1078" s="175"/>
      <c r="AA1078" s="175"/>
      <c r="AB1078" s="175"/>
      <c r="AC1078" s="175"/>
      <c r="AD1078" s="175"/>
      <c r="AE1078" s="175"/>
      <c r="AF1078" s="175"/>
      <c r="AG1078" s="175"/>
      <c r="AH1078" s="175"/>
    </row>
    <row r="1079" spans="1:34" x14ac:dyDescent="0.3">
      <c r="A1079" s="171" t="s">
        <v>955</v>
      </c>
      <c r="B1079" s="171" t="s">
        <v>990</v>
      </c>
      <c r="C1079" s="171">
        <v>119308</v>
      </c>
      <c r="D1079" s="174">
        <v>44302</v>
      </c>
      <c r="E1079" s="175">
        <v>36.417999999999999</v>
      </c>
      <c r="F1079" s="175">
        <v>0.33889999999999998</v>
      </c>
      <c r="G1079" s="175">
        <v>0.79149999999999998</v>
      </c>
      <c r="H1079" s="175">
        <v>-1.5783</v>
      </c>
      <c r="I1079" s="175">
        <v>-1.5091000000000001</v>
      </c>
      <c r="J1079" s="175">
        <v>-1.3624000000000001</v>
      </c>
      <c r="K1079" s="175">
        <v>1.6837</v>
      </c>
      <c r="L1079" s="175">
        <v>23.058700000000002</v>
      </c>
      <c r="M1079" s="175">
        <v>34.632199999999997</v>
      </c>
      <c r="N1079" s="175">
        <v>55.036200000000001</v>
      </c>
      <c r="O1079" s="175">
        <v>10.441800000000001</v>
      </c>
      <c r="P1079" s="175">
        <v>12.738799999999999</v>
      </c>
      <c r="Q1079" s="175">
        <v>13.254</v>
      </c>
      <c r="R1079" s="175">
        <v>12.7104</v>
      </c>
      <c r="S1079" s="171"/>
      <c r="T1079" s="174"/>
      <c r="U1079" s="175"/>
      <c r="V1079" s="175"/>
      <c r="W1079" s="175"/>
      <c r="X1079" s="175"/>
      <c r="Y1079" s="175"/>
      <c r="Z1079" s="175"/>
      <c r="AA1079" s="175"/>
      <c r="AB1079" s="175"/>
      <c r="AC1079" s="175"/>
      <c r="AD1079" s="175"/>
      <c r="AE1079" s="175"/>
      <c r="AF1079" s="175"/>
      <c r="AG1079" s="175"/>
      <c r="AH1079" s="175"/>
    </row>
    <row r="1080" spans="1:34" x14ac:dyDescent="0.3">
      <c r="A1080" s="171" t="s">
        <v>955</v>
      </c>
      <c r="B1080" s="171" t="s">
        <v>991</v>
      </c>
      <c r="C1080" s="171">
        <v>118069</v>
      </c>
      <c r="D1080" s="174">
        <v>44302</v>
      </c>
      <c r="E1080" s="175">
        <v>34.213999999999999</v>
      </c>
      <c r="F1080" s="175">
        <v>0.33729999999999999</v>
      </c>
      <c r="G1080" s="175">
        <v>0.78359999999999996</v>
      </c>
      <c r="H1080" s="175">
        <v>-1.5962000000000001</v>
      </c>
      <c r="I1080" s="175">
        <v>-1.5452999999999999</v>
      </c>
      <c r="J1080" s="175">
        <v>-1.4375</v>
      </c>
      <c r="K1080" s="175">
        <v>1.462</v>
      </c>
      <c r="L1080" s="175">
        <v>22.521000000000001</v>
      </c>
      <c r="M1080" s="175">
        <v>33.737200000000001</v>
      </c>
      <c r="N1080" s="175">
        <v>53.653399999999998</v>
      </c>
      <c r="O1080" s="175">
        <v>9.5023999999999997</v>
      </c>
      <c r="P1080" s="175">
        <v>11.824299999999999</v>
      </c>
      <c r="Q1080" s="175">
        <v>9.5465999999999998</v>
      </c>
      <c r="R1080" s="175">
        <v>11.735799999999999</v>
      </c>
      <c r="S1080" s="171"/>
      <c r="T1080" s="174"/>
      <c r="U1080" s="175"/>
      <c r="V1080" s="175"/>
      <c r="W1080" s="175"/>
      <c r="X1080" s="175"/>
      <c r="Y1080" s="175"/>
      <c r="Z1080" s="175"/>
      <c r="AA1080" s="175"/>
      <c r="AB1080" s="175"/>
      <c r="AC1080" s="175"/>
      <c r="AD1080" s="175"/>
      <c r="AE1080" s="175"/>
      <c r="AF1080" s="175"/>
      <c r="AG1080" s="175"/>
      <c r="AH1080" s="175"/>
    </row>
    <row r="1081" spans="1:34" x14ac:dyDescent="0.3">
      <c r="A1081" s="171" t="s">
        <v>955</v>
      </c>
      <c r="B1081" s="171" t="s">
        <v>992</v>
      </c>
      <c r="C1081" s="171">
        <v>106871</v>
      </c>
      <c r="D1081" s="174">
        <v>44302</v>
      </c>
      <c r="E1081" s="175">
        <v>37.441786360551902</v>
      </c>
      <c r="F1081" s="175">
        <v>0.22500000000000001</v>
      </c>
      <c r="G1081" s="175">
        <v>0.75990000000000002</v>
      </c>
      <c r="H1081" s="175">
        <v>-1.4005000000000001</v>
      </c>
      <c r="I1081" s="175">
        <v>-1.5324</v>
      </c>
      <c r="J1081" s="175">
        <v>-1.9500999999999999</v>
      </c>
      <c r="K1081" s="175">
        <v>-0.39150000000000001</v>
      </c>
      <c r="L1081" s="175">
        <v>22.4161</v>
      </c>
      <c r="M1081" s="175">
        <v>30.621400000000001</v>
      </c>
      <c r="N1081" s="175">
        <v>47.207500000000003</v>
      </c>
      <c r="O1081" s="175">
        <v>10.2805</v>
      </c>
      <c r="P1081" s="175">
        <v>11.863200000000001</v>
      </c>
      <c r="Q1081" s="175">
        <v>9.9741999999999997</v>
      </c>
      <c r="R1081" s="175">
        <v>12.4918</v>
      </c>
      <c r="S1081" s="171"/>
      <c r="T1081" s="174"/>
      <c r="U1081" s="175"/>
      <c r="V1081" s="175"/>
      <c r="W1081" s="175"/>
      <c r="X1081" s="175"/>
      <c r="Y1081" s="175"/>
      <c r="Z1081" s="175"/>
      <c r="AA1081" s="175"/>
      <c r="AB1081" s="175"/>
      <c r="AC1081" s="175"/>
      <c r="AD1081" s="175"/>
      <c r="AE1081" s="175"/>
      <c r="AF1081" s="175"/>
      <c r="AG1081" s="175"/>
      <c r="AH1081" s="175"/>
    </row>
    <row r="1082" spans="1:34" x14ac:dyDescent="0.3">
      <c r="A1082" s="171" t="s">
        <v>955</v>
      </c>
      <c r="B1082" s="171" t="s">
        <v>993</v>
      </c>
      <c r="C1082" s="171">
        <v>120267</v>
      </c>
      <c r="D1082" s="174">
        <v>44302</v>
      </c>
      <c r="E1082" s="175">
        <v>36.348199999999999</v>
      </c>
      <c r="F1082" s="175">
        <v>0.22969999999999999</v>
      </c>
      <c r="G1082" s="175">
        <v>0.77410000000000001</v>
      </c>
      <c r="H1082" s="175">
        <v>-1.3692</v>
      </c>
      <c r="I1082" s="175">
        <v>-1.4652000000000001</v>
      </c>
      <c r="J1082" s="175">
        <v>-1.8126</v>
      </c>
      <c r="K1082" s="175">
        <v>2.5000000000000001E-3</v>
      </c>
      <c r="L1082" s="175">
        <v>23.253900000000002</v>
      </c>
      <c r="M1082" s="175">
        <v>31.857399999999998</v>
      </c>
      <c r="N1082" s="175">
        <v>48.985100000000003</v>
      </c>
      <c r="O1082" s="175">
        <v>11.474600000000001</v>
      </c>
      <c r="P1082" s="175">
        <v>13.083399999999999</v>
      </c>
      <c r="Q1082" s="175">
        <v>12.7675</v>
      </c>
      <c r="R1082" s="175">
        <v>13.684200000000001</v>
      </c>
      <c r="S1082" s="171"/>
      <c r="T1082" s="174"/>
      <c r="U1082" s="175"/>
      <c r="V1082" s="175"/>
      <c r="W1082" s="175"/>
      <c r="X1082" s="175"/>
      <c r="Y1082" s="175"/>
      <c r="Z1082" s="175"/>
      <c r="AA1082" s="175"/>
      <c r="AB1082" s="175"/>
      <c r="AC1082" s="175"/>
      <c r="AD1082" s="175"/>
      <c r="AE1082" s="175"/>
      <c r="AF1082" s="175"/>
      <c r="AG1082" s="175"/>
      <c r="AH1082" s="175"/>
    </row>
    <row r="1083" spans="1:34" x14ac:dyDescent="0.3">
      <c r="A1083" s="171" t="s">
        <v>955</v>
      </c>
      <c r="B1083" s="171" t="s">
        <v>994</v>
      </c>
      <c r="C1083" s="171">
        <v>146549</v>
      </c>
      <c r="D1083" s="174">
        <v>44302</v>
      </c>
      <c r="E1083" s="175">
        <v>13.4605</v>
      </c>
      <c r="F1083" s="175">
        <v>0.48970000000000002</v>
      </c>
      <c r="G1083" s="175">
        <v>0.85719999999999996</v>
      </c>
      <c r="H1083" s="175">
        <v>-1.8655999999999999</v>
      </c>
      <c r="I1083" s="175">
        <v>-1.7962</v>
      </c>
      <c r="J1083" s="175">
        <v>-2.0762999999999998</v>
      </c>
      <c r="K1083" s="175">
        <v>2.4897999999999998</v>
      </c>
      <c r="L1083" s="175">
        <v>28.891300000000001</v>
      </c>
      <c r="M1083" s="175">
        <v>38.087600000000002</v>
      </c>
      <c r="N1083" s="175">
        <v>59.030500000000004</v>
      </c>
      <c r="O1083" s="175"/>
      <c r="P1083" s="175"/>
      <c r="Q1083" s="175">
        <v>15.276199999999999</v>
      </c>
      <c r="R1083" s="175">
        <v>14.107900000000001</v>
      </c>
      <c r="S1083" s="171"/>
      <c r="T1083" s="174"/>
      <c r="U1083" s="175"/>
      <c r="V1083" s="175"/>
      <c r="W1083" s="175"/>
      <c r="X1083" s="175"/>
      <c r="Y1083" s="175"/>
      <c r="Z1083" s="175"/>
      <c r="AA1083" s="175"/>
      <c r="AB1083" s="175"/>
      <c r="AC1083" s="175"/>
      <c r="AD1083" s="175"/>
      <c r="AE1083" s="175"/>
      <c r="AF1083" s="175"/>
      <c r="AG1083" s="175"/>
      <c r="AH1083" s="175"/>
    </row>
    <row r="1084" spans="1:34" x14ac:dyDescent="0.3">
      <c r="A1084" s="171" t="s">
        <v>955</v>
      </c>
      <c r="B1084" s="171" t="s">
        <v>995</v>
      </c>
      <c r="C1084" s="171">
        <v>146551</v>
      </c>
      <c r="D1084" s="174">
        <v>44302</v>
      </c>
      <c r="E1084" s="175">
        <v>12.931699999999999</v>
      </c>
      <c r="F1084" s="175">
        <v>0.48409999999999997</v>
      </c>
      <c r="G1084" s="175">
        <v>0.84219999999999995</v>
      </c>
      <c r="H1084" s="175">
        <v>-1.8980999999999999</v>
      </c>
      <c r="I1084" s="175">
        <v>-1.8668</v>
      </c>
      <c r="J1084" s="175">
        <v>-2.2214999999999998</v>
      </c>
      <c r="K1084" s="175">
        <v>2.0446</v>
      </c>
      <c r="L1084" s="175">
        <v>27.776</v>
      </c>
      <c r="M1084" s="175">
        <v>36.2393</v>
      </c>
      <c r="N1084" s="175">
        <v>56.230899999999998</v>
      </c>
      <c r="O1084" s="175"/>
      <c r="P1084" s="175"/>
      <c r="Q1084" s="175">
        <v>13.0871</v>
      </c>
      <c r="R1084" s="175">
        <v>11.959199999999999</v>
      </c>
      <c r="S1084" s="171"/>
      <c r="T1084" s="174"/>
      <c r="U1084" s="175"/>
      <c r="V1084" s="175"/>
      <c r="W1084" s="175"/>
      <c r="X1084" s="175"/>
      <c r="Y1084" s="175"/>
      <c r="Z1084" s="175"/>
      <c r="AA1084" s="175"/>
      <c r="AB1084" s="175"/>
      <c r="AC1084" s="175"/>
      <c r="AD1084" s="175"/>
      <c r="AE1084" s="175"/>
      <c r="AF1084" s="175"/>
      <c r="AG1084" s="175"/>
      <c r="AH1084" s="175"/>
    </row>
    <row r="1085" spans="1:34" x14ac:dyDescent="0.3">
      <c r="A1085" s="171" t="s">
        <v>955</v>
      </c>
      <c r="B1085" s="171" t="s">
        <v>996</v>
      </c>
      <c r="C1085" s="171">
        <v>118825</v>
      </c>
      <c r="D1085" s="174">
        <v>44302</v>
      </c>
      <c r="E1085" s="175">
        <v>69.894000000000005</v>
      </c>
      <c r="F1085" s="175">
        <v>4.2900000000000001E-2</v>
      </c>
      <c r="G1085" s="175">
        <v>0.41949999999999998</v>
      </c>
      <c r="H1085" s="175">
        <v>-1.8425</v>
      </c>
      <c r="I1085" s="175">
        <v>-1.9651000000000001</v>
      </c>
      <c r="J1085" s="175">
        <v>-2.5990000000000002</v>
      </c>
      <c r="K1085" s="175">
        <v>0.94750000000000001</v>
      </c>
      <c r="L1085" s="175">
        <v>22.8171</v>
      </c>
      <c r="M1085" s="175">
        <v>35.330199999999998</v>
      </c>
      <c r="N1085" s="175">
        <v>59.211799999999997</v>
      </c>
      <c r="O1085" s="175">
        <v>12.7692</v>
      </c>
      <c r="P1085" s="175">
        <v>16.4422</v>
      </c>
      <c r="Q1085" s="175">
        <v>17.1465</v>
      </c>
      <c r="R1085" s="175">
        <v>13.048400000000001</v>
      </c>
      <c r="S1085" s="171"/>
      <c r="T1085" s="174"/>
      <c r="U1085" s="175"/>
      <c r="V1085" s="175"/>
      <c r="W1085" s="175"/>
      <c r="X1085" s="175"/>
      <c r="Y1085" s="175"/>
      <c r="Z1085" s="175"/>
      <c r="AA1085" s="175"/>
      <c r="AB1085" s="175"/>
      <c r="AC1085" s="175"/>
      <c r="AD1085" s="175"/>
      <c r="AE1085" s="175"/>
      <c r="AF1085" s="175"/>
      <c r="AG1085" s="175"/>
      <c r="AH1085" s="175"/>
    </row>
    <row r="1086" spans="1:34" x14ac:dyDescent="0.3">
      <c r="A1086" s="171" t="s">
        <v>955</v>
      </c>
      <c r="B1086" s="171" t="s">
        <v>997</v>
      </c>
      <c r="C1086" s="171">
        <v>107578</v>
      </c>
      <c r="D1086" s="174">
        <v>44302</v>
      </c>
      <c r="E1086" s="175">
        <v>64.736000000000004</v>
      </c>
      <c r="F1086" s="175">
        <v>3.8600000000000002E-2</v>
      </c>
      <c r="G1086" s="175">
        <v>0.40949999999999998</v>
      </c>
      <c r="H1086" s="175">
        <v>-1.8631</v>
      </c>
      <c r="I1086" s="175">
        <v>-2.0102000000000002</v>
      </c>
      <c r="J1086" s="175">
        <v>-2.6920999999999999</v>
      </c>
      <c r="K1086" s="175">
        <v>0.66869999999999996</v>
      </c>
      <c r="L1086" s="175">
        <v>22.1434</v>
      </c>
      <c r="M1086" s="175">
        <v>34.223500000000001</v>
      </c>
      <c r="N1086" s="175">
        <v>57.477899999999998</v>
      </c>
      <c r="O1086" s="175">
        <v>11.585699999999999</v>
      </c>
      <c r="P1086" s="175">
        <v>15.3713</v>
      </c>
      <c r="Q1086" s="175">
        <v>15.398199999999999</v>
      </c>
      <c r="R1086" s="175">
        <v>11.8163</v>
      </c>
      <c r="S1086" s="171"/>
      <c r="T1086" s="174"/>
      <c r="U1086" s="175"/>
      <c r="V1086" s="175"/>
      <c r="W1086" s="175"/>
      <c r="X1086" s="175"/>
      <c r="Y1086" s="175"/>
      <c r="Z1086" s="175"/>
      <c r="AA1086" s="175"/>
      <c r="AB1086" s="175"/>
      <c r="AC1086" s="175"/>
      <c r="AD1086" s="175"/>
      <c r="AE1086" s="175"/>
      <c r="AF1086" s="175"/>
      <c r="AG1086" s="175"/>
      <c r="AH1086" s="175"/>
    </row>
    <row r="1087" spans="1:34" x14ac:dyDescent="0.3">
      <c r="A1087" s="171" t="s">
        <v>955</v>
      </c>
      <c r="B1087" s="171" t="s">
        <v>998</v>
      </c>
      <c r="C1087" s="171">
        <v>106235</v>
      </c>
      <c r="D1087" s="174">
        <v>44302</v>
      </c>
      <c r="E1087" s="175">
        <v>39.854900000000001</v>
      </c>
      <c r="F1087" s="175">
        <v>0.27900000000000003</v>
      </c>
      <c r="G1087" s="175">
        <v>0.66149999999999998</v>
      </c>
      <c r="H1087" s="175">
        <v>-2.2357</v>
      </c>
      <c r="I1087" s="175">
        <v>-3.1034999999999999</v>
      </c>
      <c r="J1087" s="175">
        <v>-4.1069000000000004</v>
      </c>
      <c r="K1087" s="175">
        <v>1.1012</v>
      </c>
      <c r="L1087" s="175">
        <v>31.338000000000001</v>
      </c>
      <c r="M1087" s="175">
        <v>38.7164</v>
      </c>
      <c r="N1087" s="175">
        <v>54.5381</v>
      </c>
      <c r="O1087" s="175">
        <v>7.5347</v>
      </c>
      <c r="P1087" s="175">
        <v>12.1402</v>
      </c>
      <c r="Q1087" s="175">
        <v>10.6204</v>
      </c>
      <c r="R1087" s="175">
        <v>5.4368999999999996</v>
      </c>
      <c r="S1087" s="171"/>
      <c r="T1087" s="174"/>
      <c r="U1087" s="175"/>
      <c r="V1087" s="175"/>
      <c r="W1087" s="175"/>
      <c r="X1087" s="175"/>
      <c r="Y1087" s="175"/>
      <c r="Z1087" s="175"/>
      <c r="AA1087" s="175"/>
      <c r="AB1087" s="175"/>
      <c r="AC1087" s="175"/>
      <c r="AD1087" s="175"/>
      <c r="AE1087" s="175"/>
      <c r="AF1087" s="175"/>
      <c r="AG1087" s="175"/>
      <c r="AH1087" s="175"/>
    </row>
    <row r="1088" spans="1:34" x14ac:dyDescent="0.3">
      <c r="A1088" s="171" t="s">
        <v>955</v>
      </c>
      <c r="B1088" s="171" t="s">
        <v>999</v>
      </c>
      <c r="C1088" s="171">
        <v>118632</v>
      </c>
      <c r="D1088" s="174">
        <v>44302</v>
      </c>
      <c r="E1088" s="175">
        <v>42.880099999999999</v>
      </c>
      <c r="F1088" s="175">
        <v>0.28129999999999999</v>
      </c>
      <c r="G1088" s="175">
        <v>0.66890000000000005</v>
      </c>
      <c r="H1088" s="175">
        <v>-2.2187999999999999</v>
      </c>
      <c r="I1088" s="175">
        <v>-3.0672999999999999</v>
      </c>
      <c r="J1088" s="175">
        <v>-4.0323000000000002</v>
      </c>
      <c r="K1088" s="175">
        <v>1.3022</v>
      </c>
      <c r="L1088" s="175">
        <v>31.856400000000001</v>
      </c>
      <c r="M1088" s="175">
        <v>39.563200000000002</v>
      </c>
      <c r="N1088" s="175">
        <v>55.826799999999999</v>
      </c>
      <c r="O1088" s="175">
        <v>8.4966000000000008</v>
      </c>
      <c r="P1088" s="175">
        <v>13.240399999999999</v>
      </c>
      <c r="Q1088" s="175">
        <v>13.8901</v>
      </c>
      <c r="R1088" s="175">
        <v>6.3207000000000004</v>
      </c>
      <c r="S1088" s="171"/>
      <c r="T1088" s="174"/>
      <c r="U1088" s="175"/>
      <c r="V1088" s="175"/>
      <c r="W1088" s="175"/>
      <c r="X1088" s="175"/>
      <c r="Y1088" s="175"/>
      <c r="Z1088" s="175"/>
      <c r="AA1088" s="175"/>
      <c r="AB1088" s="175"/>
      <c r="AC1088" s="175"/>
      <c r="AD1088" s="175"/>
      <c r="AE1088" s="175"/>
      <c r="AF1088" s="175"/>
      <c r="AG1088" s="175"/>
      <c r="AH1088" s="175"/>
    </row>
    <row r="1089" spans="1:34" x14ac:dyDescent="0.3">
      <c r="A1089" s="171" t="s">
        <v>955</v>
      </c>
      <c r="B1089" s="171" t="s">
        <v>1000</v>
      </c>
      <c r="C1089" s="171">
        <v>138308</v>
      </c>
      <c r="D1089" s="174">
        <v>44302</v>
      </c>
      <c r="E1089" s="175">
        <v>211.32</v>
      </c>
      <c r="F1089" s="175">
        <v>0.38</v>
      </c>
      <c r="G1089" s="175">
        <v>0.96989999999999998</v>
      </c>
      <c r="H1089" s="175">
        <v>-1.7071000000000001</v>
      </c>
      <c r="I1089" s="175">
        <v>-1.1553</v>
      </c>
      <c r="J1089" s="175">
        <v>-1.6933</v>
      </c>
      <c r="K1089" s="175">
        <v>0.2467</v>
      </c>
      <c r="L1089" s="175">
        <v>22.561199999999999</v>
      </c>
      <c r="M1089" s="175">
        <v>34.641599999999997</v>
      </c>
      <c r="N1089" s="175">
        <v>55.794800000000002</v>
      </c>
      <c r="O1089" s="175">
        <v>9.7258999999999993</v>
      </c>
      <c r="P1089" s="175">
        <v>11.6286</v>
      </c>
      <c r="Q1089" s="175">
        <v>18.2256</v>
      </c>
      <c r="R1089" s="175">
        <v>11.8842</v>
      </c>
      <c r="S1089" s="171"/>
      <c r="T1089" s="174"/>
      <c r="U1089" s="175"/>
      <c r="V1089" s="175"/>
      <c r="W1089" s="175"/>
      <c r="X1089" s="175"/>
      <c r="Y1089" s="175"/>
      <c r="Z1089" s="175"/>
      <c r="AA1089" s="175"/>
      <c r="AB1089" s="175"/>
      <c r="AC1089" s="175"/>
      <c r="AD1089" s="175"/>
      <c r="AE1089" s="175"/>
      <c r="AF1089" s="175"/>
      <c r="AG1089" s="175"/>
      <c r="AH1089" s="175"/>
    </row>
    <row r="1090" spans="1:34" x14ac:dyDescent="0.3">
      <c r="A1090" s="171" t="s">
        <v>955</v>
      </c>
      <c r="B1090" s="171" t="s">
        <v>1001</v>
      </c>
      <c r="C1090" s="171">
        <v>138312</v>
      </c>
      <c r="D1090" s="174">
        <v>44302</v>
      </c>
      <c r="E1090" s="175">
        <v>235.12</v>
      </c>
      <c r="F1090" s="175">
        <v>0.38429999999999997</v>
      </c>
      <c r="G1090" s="175">
        <v>0.98360000000000003</v>
      </c>
      <c r="H1090" s="175">
        <v>-1.6728000000000001</v>
      </c>
      <c r="I1090" s="175">
        <v>-1.0895999999999999</v>
      </c>
      <c r="J1090" s="175">
        <v>-1.5616000000000001</v>
      </c>
      <c r="K1090" s="175">
        <v>0.63349999999999995</v>
      </c>
      <c r="L1090" s="175">
        <v>23.500399999999999</v>
      </c>
      <c r="M1090" s="175">
        <v>36.1751</v>
      </c>
      <c r="N1090" s="175">
        <v>58.148899999999998</v>
      </c>
      <c r="O1090" s="175">
        <v>11.2742</v>
      </c>
      <c r="P1090" s="175">
        <v>13.2858</v>
      </c>
      <c r="Q1090" s="175">
        <v>14.2517</v>
      </c>
      <c r="R1090" s="175">
        <v>13.447699999999999</v>
      </c>
      <c r="S1090" s="171"/>
      <c r="T1090" s="174"/>
      <c r="U1090" s="175"/>
      <c r="V1090" s="175"/>
      <c r="W1090" s="175"/>
      <c r="X1090" s="175"/>
      <c r="Y1090" s="175"/>
      <c r="Z1090" s="175"/>
      <c r="AA1090" s="175"/>
      <c r="AB1090" s="175"/>
      <c r="AC1090" s="175"/>
      <c r="AD1090" s="175"/>
      <c r="AE1090" s="175"/>
      <c r="AF1090" s="175"/>
      <c r="AG1090" s="175"/>
      <c r="AH1090" s="175"/>
    </row>
    <row r="1091" spans="1:34" x14ac:dyDescent="0.3">
      <c r="A1091" s="171" t="s">
        <v>955</v>
      </c>
      <c r="B1091" s="171" t="s">
        <v>1933</v>
      </c>
      <c r="C1091" s="171">
        <v>148524</v>
      </c>
      <c r="D1091" s="174">
        <v>44302</v>
      </c>
      <c r="E1091" s="175">
        <v>12.28</v>
      </c>
      <c r="F1091" s="175">
        <v>0.4088</v>
      </c>
      <c r="G1091" s="175">
        <v>0.82099999999999995</v>
      </c>
      <c r="H1091" s="175">
        <v>-0.9677</v>
      </c>
      <c r="I1091" s="175">
        <v>-0.40550000000000003</v>
      </c>
      <c r="J1091" s="175">
        <v>-0.72760000000000002</v>
      </c>
      <c r="K1091" s="175">
        <v>1.8242</v>
      </c>
      <c r="L1091" s="175"/>
      <c r="M1091" s="175"/>
      <c r="N1091" s="175"/>
      <c r="O1091" s="175"/>
      <c r="P1091" s="175"/>
      <c r="Q1091" s="175">
        <v>22.8</v>
      </c>
      <c r="R1091" s="175"/>
      <c r="S1091" s="171"/>
      <c r="T1091" s="174"/>
      <c r="U1091" s="175"/>
      <c r="V1091" s="175"/>
      <c r="W1091" s="175"/>
      <c r="X1091" s="175"/>
      <c r="Y1091" s="175"/>
      <c r="Z1091" s="175"/>
      <c r="AA1091" s="175"/>
      <c r="AB1091" s="175"/>
      <c r="AC1091" s="175"/>
      <c r="AD1091" s="175"/>
      <c r="AE1091" s="175"/>
      <c r="AF1091" s="175"/>
      <c r="AG1091" s="175"/>
      <c r="AH1091" s="175"/>
    </row>
    <row r="1092" spans="1:34" x14ac:dyDescent="0.3">
      <c r="A1092" s="171" t="s">
        <v>955</v>
      </c>
      <c r="B1092" s="171" t="s">
        <v>1934</v>
      </c>
      <c r="C1092" s="171">
        <v>148491</v>
      </c>
      <c r="D1092" s="174">
        <v>44302</v>
      </c>
      <c r="E1092" s="175">
        <v>12.16</v>
      </c>
      <c r="F1092" s="175">
        <v>0.49590000000000001</v>
      </c>
      <c r="G1092" s="175">
        <v>0.82920000000000005</v>
      </c>
      <c r="H1092" s="175">
        <v>-0.97719999999999996</v>
      </c>
      <c r="I1092" s="175">
        <v>-0.40949999999999998</v>
      </c>
      <c r="J1092" s="175">
        <v>-0.81569999999999998</v>
      </c>
      <c r="K1092" s="175">
        <v>1.4177999999999999</v>
      </c>
      <c r="L1092" s="175"/>
      <c r="M1092" s="175"/>
      <c r="N1092" s="175"/>
      <c r="O1092" s="175"/>
      <c r="P1092" s="175"/>
      <c r="Q1092" s="175">
        <v>21.6</v>
      </c>
      <c r="R1092" s="175"/>
      <c r="S1092" s="171"/>
      <c r="T1092" s="174"/>
      <c r="U1092" s="175"/>
      <c r="V1092" s="175"/>
      <c r="W1092" s="175"/>
      <c r="X1092" s="175"/>
      <c r="Y1092" s="175"/>
      <c r="Z1092" s="175"/>
      <c r="AA1092" s="175"/>
      <c r="AB1092" s="175"/>
      <c r="AC1092" s="175"/>
      <c r="AD1092" s="175"/>
      <c r="AE1092" s="175"/>
      <c r="AF1092" s="175"/>
      <c r="AG1092" s="175"/>
      <c r="AH1092" s="175"/>
    </row>
    <row r="1093" spans="1:34" x14ac:dyDescent="0.3">
      <c r="A1093" s="171" t="s">
        <v>955</v>
      </c>
      <c r="B1093" s="171" t="s">
        <v>1002</v>
      </c>
      <c r="C1093" s="171">
        <v>119598</v>
      </c>
      <c r="D1093" s="174">
        <v>44302</v>
      </c>
      <c r="E1093" s="175">
        <v>55.298499999999997</v>
      </c>
      <c r="F1093" s="175">
        <v>0.58440000000000003</v>
      </c>
      <c r="G1093" s="175">
        <v>0.98519999999999996</v>
      </c>
      <c r="H1093" s="175">
        <v>-1.2628999999999999</v>
      </c>
      <c r="I1093" s="175">
        <v>-1.6996</v>
      </c>
      <c r="J1093" s="175">
        <v>-2.1739999999999999</v>
      </c>
      <c r="K1093" s="175">
        <v>2.9260999999999999</v>
      </c>
      <c r="L1093" s="175">
        <v>30.5352</v>
      </c>
      <c r="M1093" s="175">
        <v>41.647599999999997</v>
      </c>
      <c r="N1093" s="175">
        <v>63.7926</v>
      </c>
      <c r="O1093" s="175">
        <v>10.793799999999999</v>
      </c>
      <c r="P1093" s="175">
        <v>13.5815</v>
      </c>
      <c r="Q1093" s="175">
        <v>15.5152</v>
      </c>
      <c r="R1093" s="175">
        <v>14.696199999999999</v>
      </c>
      <c r="S1093" s="171"/>
      <c r="T1093" s="174"/>
      <c r="U1093" s="175"/>
      <c r="V1093" s="175"/>
      <c r="W1093" s="175"/>
      <c r="X1093" s="175"/>
      <c r="Y1093" s="175"/>
      <c r="Z1093" s="175"/>
      <c r="AA1093" s="175"/>
      <c r="AB1093" s="175"/>
      <c r="AC1093" s="175"/>
      <c r="AD1093" s="175"/>
      <c r="AE1093" s="175"/>
      <c r="AF1093" s="175"/>
      <c r="AG1093" s="175"/>
      <c r="AH1093" s="175"/>
    </row>
    <row r="1094" spans="1:34" x14ac:dyDescent="0.3">
      <c r="A1094" s="171" t="s">
        <v>955</v>
      </c>
      <c r="B1094" s="171" t="s">
        <v>1003</v>
      </c>
      <c r="C1094" s="171">
        <v>103504</v>
      </c>
      <c r="D1094" s="174">
        <v>44302</v>
      </c>
      <c r="E1094" s="175">
        <v>51.457799999999999</v>
      </c>
      <c r="F1094" s="175">
        <v>0.58209999999999995</v>
      </c>
      <c r="G1094" s="175">
        <v>0.97840000000000005</v>
      </c>
      <c r="H1094" s="175">
        <v>-1.2783</v>
      </c>
      <c r="I1094" s="175">
        <v>-1.7323</v>
      </c>
      <c r="J1094" s="175">
        <v>-2.2408000000000001</v>
      </c>
      <c r="K1094" s="175">
        <v>2.7280000000000002</v>
      </c>
      <c r="L1094" s="175">
        <v>30.046700000000001</v>
      </c>
      <c r="M1094" s="175">
        <v>40.881799999999998</v>
      </c>
      <c r="N1094" s="175">
        <v>62.567399999999999</v>
      </c>
      <c r="O1094" s="175">
        <v>9.8939000000000004</v>
      </c>
      <c r="P1094" s="175">
        <v>12.5168</v>
      </c>
      <c r="Q1094" s="175">
        <v>11.343</v>
      </c>
      <c r="R1094" s="175">
        <v>13.8361</v>
      </c>
      <c r="S1094" s="171"/>
      <c r="T1094" s="174"/>
      <c r="U1094" s="175"/>
      <c r="V1094" s="175"/>
      <c r="W1094" s="175"/>
      <c r="X1094" s="175"/>
      <c r="Y1094" s="175"/>
      <c r="Z1094" s="175"/>
      <c r="AA1094" s="175"/>
      <c r="AB1094" s="175"/>
      <c r="AC1094" s="175"/>
      <c r="AD1094" s="175"/>
      <c r="AE1094" s="175"/>
      <c r="AF1094" s="175"/>
      <c r="AG1094" s="175"/>
      <c r="AH1094" s="175"/>
    </row>
    <row r="1095" spans="1:34" x14ac:dyDescent="0.3">
      <c r="A1095" s="171" t="s">
        <v>955</v>
      </c>
      <c r="B1095" s="171" t="s">
        <v>1935</v>
      </c>
      <c r="C1095" s="171">
        <v>148507</v>
      </c>
      <c r="D1095" s="174">
        <v>44302</v>
      </c>
      <c r="E1095" s="175">
        <v>12.3506</v>
      </c>
      <c r="F1095" s="175">
        <v>0.34770000000000001</v>
      </c>
      <c r="G1095" s="175">
        <v>0.86570000000000003</v>
      </c>
      <c r="H1095" s="175">
        <v>-1.5559000000000001</v>
      </c>
      <c r="I1095" s="175">
        <v>-1.5802</v>
      </c>
      <c r="J1095" s="175">
        <v>-1.5934999999999999</v>
      </c>
      <c r="K1095" s="175">
        <v>2.1225999999999998</v>
      </c>
      <c r="L1095" s="175">
        <v>24.080500000000001</v>
      </c>
      <c r="M1095" s="175"/>
      <c r="N1095" s="175"/>
      <c r="O1095" s="175"/>
      <c r="P1095" s="175"/>
      <c r="Q1095" s="175">
        <v>23.506</v>
      </c>
      <c r="R1095" s="175"/>
      <c r="S1095" s="171"/>
      <c r="T1095" s="174"/>
      <c r="U1095" s="175"/>
      <c r="V1095" s="175"/>
      <c r="W1095" s="175"/>
      <c r="X1095" s="175"/>
      <c r="Y1095" s="175"/>
      <c r="Z1095" s="175"/>
      <c r="AA1095" s="175"/>
      <c r="AB1095" s="175"/>
      <c r="AC1095" s="175"/>
      <c r="AD1095" s="175"/>
      <c r="AE1095" s="175"/>
      <c r="AF1095" s="175"/>
      <c r="AG1095" s="175"/>
      <c r="AH1095" s="175"/>
    </row>
    <row r="1096" spans="1:34" x14ac:dyDescent="0.3">
      <c r="A1096" s="171" t="s">
        <v>955</v>
      </c>
      <c r="B1096" s="171" t="s">
        <v>1936</v>
      </c>
      <c r="C1096" s="171">
        <v>148504</v>
      </c>
      <c r="D1096" s="174">
        <v>44302</v>
      </c>
      <c r="E1096" s="175">
        <v>12.225199999999999</v>
      </c>
      <c r="F1096" s="175">
        <v>0.34229999999999999</v>
      </c>
      <c r="G1096" s="175">
        <v>0.8488</v>
      </c>
      <c r="H1096" s="175">
        <v>-1.5938000000000001</v>
      </c>
      <c r="I1096" s="175">
        <v>-1.6587000000000001</v>
      </c>
      <c r="J1096" s="175">
        <v>-1.7583</v>
      </c>
      <c r="K1096" s="175">
        <v>1.6192</v>
      </c>
      <c r="L1096" s="175">
        <v>22.886099999999999</v>
      </c>
      <c r="M1096" s="175"/>
      <c r="N1096" s="175"/>
      <c r="O1096" s="175"/>
      <c r="P1096" s="175"/>
      <c r="Q1096" s="175">
        <v>22.251999999999999</v>
      </c>
      <c r="R1096" s="175"/>
      <c r="S1096" s="171"/>
      <c r="T1096" s="174"/>
      <c r="U1096" s="175"/>
      <c r="V1096" s="175"/>
      <c r="W1096" s="175"/>
      <c r="X1096" s="175"/>
      <c r="Y1096" s="175"/>
      <c r="Z1096" s="175"/>
      <c r="AA1096" s="175"/>
      <c r="AB1096" s="175"/>
      <c r="AC1096" s="175"/>
      <c r="AD1096" s="175"/>
      <c r="AE1096" s="175"/>
      <c r="AF1096" s="175"/>
      <c r="AG1096" s="175"/>
      <c r="AH1096" s="175"/>
    </row>
    <row r="1097" spans="1:34" x14ac:dyDescent="0.3">
      <c r="A1097" s="171" t="s">
        <v>955</v>
      </c>
      <c r="B1097" s="171" t="s">
        <v>1004</v>
      </c>
      <c r="C1097" s="171">
        <v>100475</v>
      </c>
      <c r="D1097" s="174">
        <v>44302</v>
      </c>
      <c r="E1097" s="175">
        <v>595.79821868975102</v>
      </c>
      <c r="F1097" s="175">
        <v>0.26290000000000002</v>
      </c>
      <c r="G1097" s="175">
        <v>0.9274</v>
      </c>
      <c r="H1097" s="175">
        <v>-1.3263</v>
      </c>
      <c r="I1097" s="175">
        <v>-1.8275999999999999</v>
      </c>
      <c r="J1097" s="175">
        <v>-2.4228000000000001</v>
      </c>
      <c r="K1097" s="175">
        <v>3.3650000000000002</v>
      </c>
      <c r="L1097" s="175">
        <v>27.706</v>
      </c>
      <c r="M1097" s="175">
        <v>37.650300000000001</v>
      </c>
      <c r="N1097" s="175">
        <v>59.415199999999999</v>
      </c>
      <c r="O1097" s="175">
        <v>9.4034999999999993</v>
      </c>
      <c r="P1097" s="175">
        <v>11.4003</v>
      </c>
      <c r="Q1097" s="175">
        <v>19.485800000000001</v>
      </c>
      <c r="R1097" s="175">
        <v>11.0099</v>
      </c>
      <c r="S1097" s="171"/>
      <c r="T1097" s="174"/>
      <c r="U1097" s="175"/>
      <c r="V1097" s="175"/>
      <c r="W1097" s="175"/>
      <c r="X1097" s="175"/>
      <c r="Y1097" s="175"/>
      <c r="Z1097" s="175"/>
      <c r="AA1097" s="175"/>
      <c r="AB1097" s="175"/>
      <c r="AC1097" s="175"/>
      <c r="AD1097" s="175"/>
      <c r="AE1097" s="175"/>
      <c r="AF1097" s="175"/>
      <c r="AG1097" s="175"/>
      <c r="AH1097" s="175"/>
    </row>
    <row r="1098" spans="1:34" x14ac:dyDescent="0.3">
      <c r="A1098" s="171" t="s">
        <v>955</v>
      </c>
      <c r="B1098" s="171" t="s">
        <v>1005</v>
      </c>
      <c r="C1098" s="171">
        <v>119160</v>
      </c>
      <c r="D1098" s="174">
        <v>44302</v>
      </c>
      <c r="E1098" s="175">
        <v>298.98899999999998</v>
      </c>
      <c r="F1098" s="175">
        <v>0.26479999999999998</v>
      </c>
      <c r="G1098" s="175">
        <v>0.93289999999999995</v>
      </c>
      <c r="H1098" s="175">
        <v>-1.3129</v>
      </c>
      <c r="I1098" s="175">
        <v>-1.7995000000000001</v>
      </c>
      <c r="J1098" s="175">
        <v>-2.3647999999999998</v>
      </c>
      <c r="K1098" s="175">
        <v>3.5632999999999999</v>
      </c>
      <c r="L1098" s="175">
        <v>28.210100000000001</v>
      </c>
      <c r="M1098" s="175">
        <v>38.475900000000003</v>
      </c>
      <c r="N1098" s="175">
        <v>60.701900000000002</v>
      </c>
      <c r="O1098" s="175">
        <v>10.488899999999999</v>
      </c>
      <c r="P1098" s="175">
        <v>12.795999999999999</v>
      </c>
      <c r="Q1098" s="175">
        <v>12.989699999999999</v>
      </c>
      <c r="R1098" s="175">
        <v>11.955299999999999</v>
      </c>
      <c r="S1098" s="171"/>
      <c r="T1098" s="174"/>
      <c r="U1098" s="175"/>
      <c r="V1098" s="175"/>
      <c r="W1098" s="175"/>
      <c r="X1098" s="175"/>
      <c r="Y1098" s="175"/>
      <c r="Z1098" s="175"/>
      <c r="AA1098" s="175"/>
      <c r="AB1098" s="175"/>
      <c r="AC1098" s="175"/>
      <c r="AD1098" s="175"/>
      <c r="AE1098" s="175"/>
      <c r="AF1098" s="175"/>
      <c r="AG1098" s="175"/>
      <c r="AH1098" s="175"/>
    </row>
    <row r="1099" spans="1:34" x14ac:dyDescent="0.3">
      <c r="A1099" s="171" t="s">
        <v>955</v>
      </c>
      <c r="B1099" s="171" t="s">
        <v>1006</v>
      </c>
      <c r="C1099" s="171">
        <v>118870</v>
      </c>
      <c r="D1099" s="174">
        <v>44302</v>
      </c>
      <c r="E1099" s="175">
        <v>92.31</v>
      </c>
      <c r="F1099" s="175">
        <v>0.20630000000000001</v>
      </c>
      <c r="G1099" s="175">
        <v>0.55559999999999998</v>
      </c>
      <c r="H1099" s="175">
        <v>-1.8188</v>
      </c>
      <c r="I1099" s="175">
        <v>-1.1988000000000001</v>
      </c>
      <c r="J1099" s="175">
        <v>-1.3466</v>
      </c>
      <c r="K1099" s="175">
        <v>-0.2054</v>
      </c>
      <c r="L1099" s="175">
        <v>18.179500000000001</v>
      </c>
      <c r="M1099" s="175">
        <v>29.123000000000001</v>
      </c>
      <c r="N1099" s="175">
        <v>49.393099999999997</v>
      </c>
      <c r="O1099" s="175">
        <v>6.9897999999999998</v>
      </c>
      <c r="P1099" s="175">
        <v>9.6196000000000002</v>
      </c>
      <c r="Q1099" s="175">
        <v>9.2742000000000004</v>
      </c>
      <c r="R1099" s="175">
        <v>8.16</v>
      </c>
      <c r="S1099" s="171"/>
      <c r="T1099" s="174"/>
      <c r="U1099" s="175"/>
      <c r="V1099" s="175"/>
      <c r="W1099" s="175"/>
      <c r="X1099" s="175"/>
      <c r="Y1099" s="175"/>
      <c r="Z1099" s="175"/>
      <c r="AA1099" s="175"/>
      <c r="AB1099" s="175"/>
      <c r="AC1099" s="175"/>
      <c r="AD1099" s="175"/>
      <c r="AE1099" s="175"/>
      <c r="AF1099" s="175"/>
      <c r="AG1099" s="175"/>
      <c r="AH1099" s="175"/>
    </row>
    <row r="1100" spans="1:34" x14ac:dyDescent="0.3">
      <c r="A1100" s="171" t="s">
        <v>955</v>
      </c>
      <c r="B1100" s="171" t="s">
        <v>1007</v>
      </c>
      <c r="C1100" s="171">
        <v>101209</v>
      </c>
      <c r="D1100" s="174">
        <v>44302</v>
      </c>
      <c r="E1100" s="175">
        <v>116.853333333333</v>
      </c>
      <c r="F1100" s="175">
        <v>0.20580000000000001</v>
      </c>
      <c r="G1100" s="175">
        <v>0.55069999999999997</v>
      </c>
      <c r="H1100" s="175">
        <v>-1.8259000000000001</v>
      </c>
      <c r="I1100" s="175">
        <v>-1.2061999999999999</v>
      </c>
      <c r="J1100" s="175">
        <v>-1.3507</v>
      </c>
      <c r="K1100" s="175">
        <v>-0.23899999999999999</v>
      </c>
      <c r="L1100" s="175">
        <v>18.129100000000001</v>
      </c>
      <c r="M1100" s="175">
        <v>29.034199999999998</v>
      </c>
      <c r="N1100" s="175">
        <v>49.250700000000002</v>
      </c>
      <c r="O1100" s="175">
        <v>6.657</v>
      </c>
      <c r="P1100" s="175">
        <v>9.0597999999999992</v>
      </c>
      <c r="Q1100" s="175">
        <v>9.8577999999999992</v>
      </c>
      <c r="R1100" s="175">
        <v>7.9650999999999996</v>
      </c>
      <c r="S1100" s="171"/>
      <c r="T1100" s="174"/>
      <c r="U1100" s="175"/>
      <c r="V1100" s="175"/>
      <c r="W1100" s="175"/>
      <c r="X1100" s="175"/>
      <c r="Y1100" s="175"/>
      <c r="Z1100" s="175"/>
      <c r="AA1100" s="175"/>
      <c r="AB1100" s="175"/>
      <c r="AC1100" s="175"/>
      <c r="AD1100" s="175"/>
      <c r="AE1100" s="175"/>
      <c r="AF1100" s="175"/>
      <c r="AG1100" s="175"/>
      <c r="AH1100" s="175"/>
    </row>
    <row r="1101" spans="1:34" x14ac:dyDescent="0.3">
      <c r="A1101" s="171" t="s">
        <v>955</v>
      </c>
      <c r="B1101" s="171" t="s">
        <v>1008</v>
      </c>
      <c r="C1101" s="171">
        <v>141248</v>
      </c>
      <c r="D1101" s="174">
        <v>44302</v>
      </c>
      <c r="E1101" s="175">
        <v>13.92</v>
      </c>
      <c r="F1101" s="175">
        <v>0.43290000000000001</v>
      </c>
      <c r="G1101" s="175">
        <v>0.86960000000000004</v>
      </c>
      <c r="H1101" s="175">
        <v>-1.4164000000000001</v>
      </c>
      <c r="I1101" s="175">
        <v>-1.8335999999999999</v>
      </c>
      <c r="J1101" s="175">
        <v>-2.5891999999999999</v>
      </c>
      <c r="K1101" s="175">
        <v>0.43290000000000001</v>
      </c>
      <c r="L1101" s="175">
        <v>23.295000000000002</v>
      </c>
      <c r="M1101" s="175">
        <v>33.461199999999998</v>
      </c>
      <c r="N1101" s="175">
        <v>56.580399999999997</v>
      </c>
      <c r="O1101" s="175">
        <v>8.9199000000000002</v>
      </c>
      <c r="P1101" s="175"/>
      <c r="Q1101" s="175">
        <v>8.7702000000000009</v>
      </c>
      <c r="R1101" s="175">
        <v>12.068099999999999</v>
      </c>
      <c r="S1101" s="171"/>
      <c r="T1101" s="174"/>
      <c r="U1101" s="175"/>
      <c r="V1101" s="175"/>
      <c r="W1101" s="175"/>
      <c r="X1101" s="175"/>
      <c r="Y1101" s="175"/>
      <c r="Z1101" s="175"/>
      <c r="AA1101" s="175"/>
      <c r="AB1101" s="175"/>
      <c r="AC1101" s="175"/>
      <c r="AD1101" s="175"/>
      <c r="AE1101" s="175"/>
      <c r="AF1101" s="175"/>
      <c r="AG1101" s="175"/>
      <c r="AH1101" s="175"/>
    </row>
    <row r="1102" spans="1:34" x14ac:dyDescent="0.3">
      <c r="A1102" s="171" t="s">
        <v>955</v>
      </c>
      <c r="B1102" s="171" t="s">
        <v>1009</v>
      </c>
      <c r="C1102" s="171">
        <v>141247</v>
      </c>
      <c r="D1102" s="174">
        <v>44302</v>
      </c>
      <c r="E1102" s="175">
        <v>13.55</v>
      </c>
      <c r="F1102" s="175">
        <v>0.51929999999999998</v>
      </c>
      <c r="G1102" s="175">
        <v>0.89349999999999996</v>
      </c>
      <c r="H1102" s="175">
        <v>-1.3828</v>
      </c>
      <c r="I1102" s="175">
        <v>-1.8116000000000001</v>
      </c>
      <c r="J1102" s="175">
        <v>-2.5880999999999998</v>
      </c>
      <c r="K1102" s="175">
        <v>0.37040000000000001</v>
      </c>
      <c r="L1102" s="175">
        <v>22.958300000000001</v>
      </c>
      <c r="M1102" s="175">
        <v>32.973500000000001</v>
      </c>
      <c r="N1102" s="175">
        <v>55.568300000000001</v>
      </c>
      <c r="O1102" s="175">
        <v>8.3168000000000006</v>
      </c>
      <c r="P1102" s="175"/>
      <c r="Q1102" s="175">
        <v>8.0279000000000007</v>
      </c>
      <c r="R1102" s="175">
        <v>11.4276</v>
      </c>
      <c r="S1102" s="171"/>
      <c r="T1102" s="174"/>
      <c r="U1102" s="175"/>
      <c r="V1102" s="175"/>
      <c r="W1102" s="175"/>
      <c r="X1102" s="175"/>
      <c r="Y1102" s="175"/>
      <c r="Z1102" s="175"/>
      <c r="AA1102" s="175"/>
      <c r="AB1102" s="175"/>
      <c r="AC1102" s="175"/>
      <c r="AD1102" s="175"/>
      <c r="AE1102" s="175"/>
      <c r="AF1102" s="175"/>
      <c r="AG1102" s="175"/>
      <c r="AH1102" s="175"/>
    </row>
    <row r="1103" spans="1:34" x14ac:dyDescent="0.3">
      <c r="A1103" s="171" t="s">
        <v>955</v>
      </c>
      <c r="B1103" s="171" t="s">
        <v>1937</v>
      </c>
      <c r="C1103" s="171">
        <v>120656</v>
      </c>
      <c r="D1103" s="174">
        <v>44302</v>
      </c>
      <c r="E1103" s="175">
        <v>169.81120000000001</v>
      </c>
      <c r="F1103" s="175">
        <v>0.2596</v>
      </c>
      <c r="G1103" s="175">
        <v>0.78810000000000002</v>
      </c>
      <c r="H1103" s="175">
        <v>-1.6398999999999999</v>
      </c>
      <c r="I1103" s="175">
        <v>-1.423</v>
      </c>
      <c r="J1103" s="175">
        <v>-1.0159</v>
      </c>
      <c r="K1103" s="175">
        <v>1.8572</v>
      </c>
      <c r="L1103" s="175">
        <v>25.965</v>
      </c>
      <c r="M1103" s="175">
        <v>38.729500000000002</v>
      </c>
      <c r="N1103" s="175">
        <v>60.259900000000002</v>
      </c>
      <c r="O1103" s="175">
        <v>12.336499999999999</v>
      </c>
      <c r="P1103" s="175">
        <v>14.199199999999999</v>
      </c>
      <c r="Q1103" s="175">
        <v>13.8369</v>
      </c>
      <c r="R1103" s="175">
        <v>14.663399999999999</v>
      </c>
      <c r="S1103" s="171"/>
      <c r="T1103" s="174"/>
      <c r="U1103" s="175"/>
      <c r="V1103" s="175"/>
      <c r="W1103" s="175"/>
      <c r="X1103" s="175"/>
      <c r="Y1103" s="175"/>
      <c r="Z1103" s="175"/>
      <c r="AA1103" s="175"/>
      <c r="AB1103" s="175"/>
      <c r="AC1103" s="175"/>
      <c r="AD1103" s="175"/>
      <c r="AE1103" s="175"/>
      <c r="AF1103" s="175"/>
      <c r="AG1103" s="175"/>
      <c r="AH1103" s="175"/>
    </row>
    <row r="1104" spans="1:34" x14ac:dyDescent="0.3">
      <c r="A1104" s="171" t="s">
        <v>955</v>
      </c>
      <c r="B1104" s="171" t="s">
        <v>2012</v>
      </c>
      <c r="C1104" s="171">
        <v>120657</v>
      </c>
      <c r="D1104" s="174">
        <v>44302</v>
      </c>
      <c r="E1104" s="175">
        <v>76.217797805388699</v>
      </c>
      <c r="F1104" s="175">
        <v>0.2596</v>
      </c>
      <c r="G1104" s="175">
        <v>0.78820000000000001</v>
      </c>
      <c r="H1104" s="175">
        <v>-1.6398999999999999</v>
      </c>
      <c r="I1104" s="175">
        <v>-1.423</v>
      </c>
      <c r="J1104" s="175">
        <v>-1.0159</v>
      </c>
      <c r="K1104" s="175">
        <v>1.8571</v>
      </c>
      <c r="L1104" s="175">
        <v>25.9651</v>
      </c>
      <c r="M1104" s="175">
        <v>38.729599999999998</v>
      </c>
      <c r="N1104" s="175">
        <v>60.258299999999998</v>
      </c>
      <c r="O1104" s="175">
        <v>11.821199999999999</v>
      </c>
      <c r="P1104" s="175">
        <v>13.8851</v>
      </c>
      <c r="Q1104" s="175">
        <v>13.648</v>
      </c>
      <c r="R1104" s="175">
        <v>14.3881</v>
      </c>
      <c r="S1104" s="171"/>
      <c r="T1104" s="174"/>
      <c r="U1104" s="175"/>
      <c r="V1104" s="175"/>
      <c r="W1104" s="175"/>
      <c r="X1104" s="175"/>
      <c r="Y1104" s="175"/>
      <c r="Z1104" s="175"/>
      <c r="AA1104" s="175"/>
      <c r="AB1104" s="175"/>
      <c r="AC1104" s="175"/>
      <c r="AD1104" s="175"/>
      <c r="AE1104" s="175"/>
      <c r="AF1104" s="175"/>
      <c r="AG1104" s="175"/>
      <c r="AH1104" s="175"/>
    </row>
    <row r="1105" spans="1:34" x14ac:dyDescent="0.3">
      <c r="A1105" s="171" t="s">
        <v>955</v>
      </c>
      <c r="B1105" s="171" t="s">
        <v>1938</v>
      </c>
      <c r="C1105" s="171">
        <v>100651</v>
      </c>
      <c r="D1105" s="174">
        <v>44302</v>
      </c>
      <c r="E1105" s="175">
        <v>160.82650000000001</v>
      </c>
      <c r="F1105" s="175">
        <v>0.25769999999999998</v>
      </c>
      <c r="G1105" s="175">
        <v>0.78039999999999998</v>
      </c>
      <c r="H1105" s="175">
        <v>-1.6571</v>
      </c>
      <c r="I1105" s="175">
        <v>-1.46</v>
      </c>
      <c r="J1105" s="175">
        <v>-1.0941000000000001</v>
      </c>
      <c r="K1105" s="175">
        <v>1.6242000000000001</v>
      </c>
      <c r="L1105" s="175">
        <v>25.402899999999999</v>
      </c>
      <c r="M1105" s="175">
        <v>37.742600000000003</v>
      </c>
      <c r="N1105" s="175">
        <v>58.807699999999997</v>
      </c>
      <c r="O1105" s="175">
        <v>11.3568</v>
      </c>
      <c r="P1105" s="175">
        <v>13.284000000000001</v>
      </c>
      <c r="Q1105" s="175">
        <v>13.1576</v>
      </c>
      <c r="R1105" s="175">
        <v>13.6753</v>
      </c>
      <c r="S1105" s="171"/>
      <c r="T1105" s="174"/>
      <c r="U1105" s="175"/>
      <c r="V1105" s="175"/>
      <c r="W1105" s="175"/>
      <c r="X1105" s="175"/>
      <c r="Y1105" s="175"/>
      <c r="Z1105" s="175"/>
      <c r="AA1105" s="175"/>
      <c r="AB1105" s="175"/>
      <c r="AC1105" s="175"/>
      <c r="AD1105" s="175"/>
      <c r="AE1105" s="175"/>
      <c r="AF1105" s="175"/>
      <c r="AG1105" s="175"/>
      <c r="AH1105" s="175"/>
    </row>
    <row r="1106" spans="1:34" x14ac:dyDescent="0.3">
      <c r="A1106" s="171" t="s">
        <v>955</v>
      </c>
      <c r="B1106" s="171" t="s">
        <v>2013</v>
      </c>
      <c r="C1106" s="171">
        <v>100650</v>
      </c>
      <c r="D1106" s="174">
        <v>44302</v>
      </c>
      <c r="E1106" s="175">
        <v>791.41694049262696</v>
      </c>
      <c r="F1106" s="175">
        <v>0.25779999999999997</v>
      </c>
      <c r="G1106" s="175">
        <v>0.78049999999999997</v>
      </c>
      <c r="H1106" s="175">
        <v>-1.6569</v>
      </c>
      <c r="I1106" s="175">
        <v>-1.4598</v>
      </c>
      <c r="J1106" s="175">
        <v>-1.0938000000000001</v>
      </c>
      <c r="K1106" s="175">
        <v>1.6241000000000001</v>
      </c>
      <c r="L1106" s="175">
        <v>25.403500000000001</v>
      </c>
      <c r="M1106" s="175">
        <v>37.742899999999999</v>
      </c>
      <c r="N1106" s="175">
        <v>58.808</v>
      </c>
      <c r="O1106" s="175">
        <v>10.6714</v>
      </c>
      <c r="P1106" s="175">
        <v>12.8657</v>
      </c>
      <c r="Q1106" s="175">
        <v>13.4971</v>
      </c>
      <c r="R1106" s="175">
        <v>13.1563</v>
      </c>
      <c r="S1106" s="171"/>
      <c r="T1106" s="174"/>
      <c r="U1106" s="175"/>
      <c r="V1106" s="175"/>
      <c r="W1106" s="175"/>
      <c r="X1106" s="175"/>
      <c r="Y1106" s="175"/>
      <c r="Z1106" s="175"/>
      <c r="AA1106" s="175"/>
      <c r="AB1106" s="175"/>
      <c r="AC1106" s="175"/>
      <c r="AD1106" s="175"/>
      <c r="AE1106" s="175"/>
      <c r="AF1106" s="175"/>
      <c r="AG1106" s="175"/>
      <c r="AH1106" s="175"/>
    </row>
    <row r="1107" spans="1:34" x14ac:dyDescent="0.3">
      <c r="A1107" s="176" t="s">
        <v>27</v>
      </c>
      <c r="B1107" s="171"/>
      <c r="C1107" s="171"/>
      <c r="D1107" s="171"/>
      <c r="E1107" s="171"/>
      <c r="F1107" s="177">
        <v>0.33426521739130427</v>
      </c>
      <c r="G1107" s="177">
        <v>0.80537101449275339</v>
      </c>
      <c r="H1107" s="177">
        <v>-1.5902086956521733</v>
      </c>
      <c r="I1107" s="177">
        <v>-1.7035623188405795</v>
      </c>
      <c r="J1107" s="177">
        <v>-2.1873101449275354</v>
      </c>
      <c r="K1107" s="177">
        <v>1.1870057971014496</v>
      </c>
      <c r="L1107" s="177">
        <v>24.252416923076915</v>
      </c>
      <c r="M1107" s="177">
        <v>34.512952380952392</v>
      </c>
      <c r="N1107" s="177">
        <v>55.318387301587286</v>
      </c>
      <c r="O1107" s="177">
        <v>10.44987704918033</v>
      </c>
      <c r="P1107" s="177">
        <v>12.973191525423729</v>
      </c>
      <c r="Q1107" s="177">
        <v>13.99153188405797</v>
      </c>
      <c r="R1107" s="177">
        <v>12.386061904761904</v>
      </c>
      <c r="S1107" s="171"/>
      <c r="T1107" s="171"/>
      <c r="U1107" s="177" t="e">
        <v>#DIV/0!</v>
      </c>
      <c r="V1107" s="177" t="e">
        <v>#DIV/0!</v>
      </c>
      <c r="W1107" s="177" t="e">
        <v>#DIV/0!</v>
      </c>
      <c r="X1107" s="177" t="e">
        <v>#DIV/0!</v>
      </c>
      <c r="Y1107" s="177" t="e">
        <v>#DIV/0!</v>
      </c>
      <c r="Z1107" s="177" t="e">
        <v>#DIV/0!</v>
      </c>
      <c r="AA1107" s="177" t="e">
        <v>#DIV/0!</v>
      </c>
      <c r="AB1107" s="177" t="e">
        <v>#DIV/0!</v>
      </c>
      <c r="AC1107" s="177" t="e">
        <v>#DIV/0!</v>
      </c>
      <c r="AD1107" s="177" t="e">
        <v>#DIV/0!</v>
      </c>
      <c r="AE1107" s="177" t="e">
        <v>#DIV/0!</v>
      </c>
      <c r="AF1107" s="177" t="e">
        <v>#DIV/0!</v>
      </c>
      <c r="AG1107" s="177" t="e">
        <v>#DIV/0!</v>
      </c>
      <c r="AH1107" s="177" t="e">
        <v>#DIV/0!</v>
      </c>
    </row>
    <row r="1108" spans="1:34" x14ac:dyDescent="0.3">
      <c r="A1108" s="176" t="s">
        <v>408</v>
      </c>
      <c r="B1108" s="171"/>
      <c r="C1108" s="171"/>
      <c r="D1108" s="171"/>
      <c r="E1108" s="171"/>
      <c r="F1108" s="177">
        <v>0.32619999999999999</v>
      </c>
      <c r="G1108" s="177">
        <v>0.8306</v>
      </c>
      <c r="H1108" s="177">
        <v>-1.5938000000000001</v>
      </c>
      <c r="I1108" s="177">
        <v>-1.6498999999999999</v>
      </c>
      <c r="J1108" s="177">
        <v>-2.1739999999999999</v>
      </c>
      <c r="K1108" s="177">
        <v>1.2112000000000001</v>
      </c>
      <c r="L1108" s="177">
        <v>23.6432</v>
      </c>
      <c r="M1108" s="177">
        <v>34.632199999999997</v>
      </c>
      <c r="N1108" s="177">
        <v>55.826799999999999</v>
      </c>
      <c r="O1108" s="177">
        <v>10.2805</v>
      </c>
      <c r="P1108" s="177">
        <v>12.8865</v>
      </c>
      <c r="Q1108" s="177">
        <v>13.6122</v>
      </c>
      <c r="R1108" s="177">
        <v>12.357799999999999</v>
      </c>
      <c r="S1108" s="171"/>
      <c r="T1108" s="171"/>
      <c r="U1108" s="177" t="e">
        <v>#NUM!</v>
      </c>
      <c r="V1108" s="177" t="e">
        <v>#NUM!</v>
      </c>
      <c r="W1108" s="177" t="e">
        <v>#NUM!</v>
      </c>
      <c r="X1108" s="177" t="e">
        <v>#NUM!</v>
      </c>
      <c r="Y1108" s="177" t="e">
        <v>#NUM!</v>
      </c>
      <c r="Z1108" s="177" t="e">
        <v>#NUM!</v>
      </c>
      <c r="AA1108" s="177" t="e">
        <v>#NUM!</v>
      </c>
      <c r="AB1108" s="177" t="e">
        <v>#NUM!</v>
      </c>
      <c r="AC1108" s="177" t="e">
        <v>#NUM!</v>
      </c>
      <c r="AD1108" s="177" t="e">
        <v>#NUM!</v>
      </c>
      <c r="AE1108" s="177" t="e">
        <v>#NUM!</v>
      </c>
      <c r="AF1108" s="177" t="e">
        <v>#NUM!</v>
      </c>
      <c r="AG1108" s="177" t="e">
        <v>#NUM!</v>
      </c>
      <c r="AH1108" s="177" t="e">
        <v>#NUM!</v>
      </c>
    </row>
    <row r="1109" spans="1:34" x14ac:dyDescent="0.3">
      <c r="A1109" s="119"/>
      <c r="B1109" s="119"/>
      <c r="C1109" s="119"/>
      <c r="D1109" s="121"/>
      <c r="E1109" s="122"/>
      <c r="F1109" s="122"/>
      <c r="G1109" s="122"/>
      <c r="H1109" s="122"/>
      <c r="I1109" s="122"/>
      <c r="J1109" s="122"/>
      <c r="K1109" s="122"/>
      <c r="L1109" s="122"/>
      <c r="M1109" s="122"/>
      <c r="N1109" s="122"/>
      <c r="O1109" s="122"/>
      <c r="P1109" s="122"/>
      <c r="Q1109" s="122"/>
      <c r="R1109" s="122"/>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73" t="s">
        <v>385</v>
      </c>
      <c r="B1110" s="173"/>
      <c r="C1110" s="173"/>
      <c r="D1110" s="173"/>
      <c r="E1110" s="173"/>
      <c r="F1110" s="173"/>
      <c r="G1110" s="173"/>
      <c r="H1110" s="173"/>
      <c r="I1110" s="173"/>
      <c r="J1110" s="173"/>
      <c r="K1110" s="173"/>
      <c r="L1110" s="173"/>
      <c r="M1110" s="173"/>
      <c r="N1110" s="173"/>
      <c r="O1110" s="173"/>
      <c r="P1110" s="173"/>
      <c r="Q1110" s="173"/>
      <c r="R1110" s="173"/>
      <c r="S1110" s="173"/>
      <c r="T1110" s="173"/>
      <c r="U1110" s="173"/>
      <c r="V1110" s="173"/>
      <c r="W1110" s="173"/>
      <c r="X1110" s="173"/>
      <c r="Y1110" s="173"/>
      <c r="Z1110" s="173"/>
      <c r="AA1110" s="173"/>
      <c r="AB1110" s="173"/>
      <c r="AC1110" s="173"/>
      <c r="AD1110" s="173"/>
      <c r="AE1110" s="173"/>
      <c r="AF1110" s="173"/>
      <c r="AG1110" s="173"/>
      <c r="AH1110" s="173"/>
    </row>
    <row r="1111" spans="1:34" x14ac:dyDescent="0.3">
      <c r="A1111" s="171" t="s">
        <v>376</v>
      </c>
      <c r="B1111" s="171" t="s">
        <v>410</v>
      </c>
      <c r="C1111" s="171">
        <v>112014</v>
      </c>
      <c r="D1111" s="174">
        <v>44304</v>
      </c>
      <c r="E1111" s="175">
        <v>222.134649757571</v>
      </c>
      <c r="F1111" s="175">
        <v>2.9914000000000001</v>
      </c>
      <c r="G1111" s="175">
        <v>2.9918999999999998</v>
      </c>
      <c r="H1111" s="175">
        <v>2.5674999999999999</v>
      </c>
      <c r="I1111" s="175">
        <v>3.4794999999999998</v>
      </c>
      <c r="J1111" s="175">
        <v>3.9481000000000002</v>
      </c>
      <c r="K1111" s="175">
        <v>3.4756</v>
      </c>
      <c r="L1111" s="175">
        <v>3.2978000000000001</v>
      </c>
      <c r="M1111" s="175">
        <v>3.2656999999999998</v>
      </c>
      <c r="N1111" s="175">
        <v>3.4885000000000002</v>
      </c>
      <c r="O1111" s="175">
        <v>5.7671000000000001</v>
      </c>
      <c r="P1111" s="175">
        <v>6.2882999999999996</v>
      </c>
      <c r="Q1111" s="175">
        <v>6.9798999999999998</v>
      </c>
      <c r="R1111" s="175">
        <v>4.7965999999999998</v>
      </c>
      <c r="S1111" s="171"/>
      <c r="T1111" s="174"/>
      <c r="U1111" s="175"/>
      <c r="V1111" s="175"/>
      <c r="W1111" s="175"/>
      <c r="X1111" s="175"/>
      <c r="Y1111" s="175"/>
      <c r="Z1111" s="175"/>
      <c r="AA1111" s="175"/>
      <c r="AB1111" s="175"/>
      <c r="AC1111" s="175"/>
      <c r="AD1111" s="175"/>
      <c r="AE1111" s="175"/>
      <c r="AF1111" s="175"/>
      <c r="AG1111" s="175"/>
      <c r="AH1111" s="175"/>
    </row>
    <row r="1112" spans="1:34" x14ac:dyDescent="0.3">
      <c r="A1112" s="171" t="s">
        <v>376</v>
      </c>
      <c r="B1112" s="171" t="s">
        <v>227</v>
      </c>
      <c r="C1112" s="171">
        <v>100047</v>
      </c>
      <c r="D1112" s="174">
        <v>44304</v>
      </c>
      <c r="E1112" s="175">
        <v>329.81139999999999</v>
      </c>
      <c r="F1112" s="175">
        <v>3.1654</v>
      </c>
      <c r="G1112" s="175">
        <v>3.1511999999999998</v>
      </c>
      <c r="H1112" s="175">
        <v>3.0278</v>
      </c>
      <c r="I1112" s="175">
        <v>3.1023999999999998</v>
      </c>
      <c r="J1112" s="175">
        <v>3.3833000000000002</v>
      </c>
      <c r="K1112" s="175">
        <v>3.2282999999999999</v>
      </c>
      <c r="L1112" s="175">
        <v>3.0663</v>
      </c>
      <c r="M1112" s="175">
        <v>3.1503999999999999</v>
      </c>
      <c r="N1112" s="175">
        <v>3.5246</v>
      </c>
      <c r="O1112" s="175">
        <v>5.7042999999999999</v>
      </c>
      <c r="P1112" s="175">
        <v>6.2176</v>
      </c>
      <c r="Q1112" s="175">
        <v>7.2434000000000003</v>
      </c>
      <c r="R1112" s="175">
        <v>4.8346999999999998</v>
      </c>
      <c r="S1112" s="171"/>
      <c r="T1112" s="174"/>
      <c r="U1112" s="175"/>
      <c r="V1112" s="175"/>
      <c r="W1112" s="175"/>
      <c r="X1112" s="175"/>
      <c r="Y1112" s="175"/>
      <c r="Z1112" s="175"/>
      <c r="AA1112" s="175"/>
      <c r="AB1112" s="175"/>
      <c r="AC1112" s="175"/>
      <c r="AD1112" s="175"/>
      <c r="AE1112" s="175"/>
      <c r="AF1112" s="175"/>
      <c r="AG1112" s="175"/>
      <c r="AH1112" s="175"/>
    </row>
    <row r="1113" spans="1:34" x14ac:dyDescent="0.3">
      <c r="A1113" s="171" t="s">
        <v>376</v>
      </c>
      <c r="B1113" s="171" t="s">
        <v>118</v>
      </c>
      <c r="C1113" s="171">
        <v>119568</v>
      </c>
      <c r="D1113" s="174">
        <v>44304</v>
      </c>
      <c r="E1113" s="175">
        <v>332.05739999999997</v>
      </c>
      <c r="F1113" s="175">
        <v>3.2869000000000002</v>
      </c>
      <c r="G1113" s="175">
        <v>3.2654999999999998</v>
      </c>
      <c r="H1113" s="175">
        <v>3.1440999999999999</v>
      </c>
      <c r="I1113" s="175">
        <v>3.2183999999999999</v>
      </c>
      <c r="J1113" s="175">
        <v>3.4988000000000001</v>
      </c>
      <c r="K1113" s="175">
        <v>3.3429000000000002</v>
      </c>
      <c r="L1113" s="175">
        <v>3.1751999999999998</v>
      </c>
      <c r="M1113" s="175">
        <v>3.2576999999999998</v>
      </c>
      <c r="N1113" s="175">
        <v>3.6335000000000002</v>
      </c>
      <c r="O1113" s="175">
        <v>5.8052000000000001</v>
      </c>
      <c r="P1113" s="175">
        <v>6.3140000000000001</v>
      </c>
      <c r="Q1113" s="175">
        <v>7.3727999999999998</v>
      </c>
      <c r="R1113" s="175">
        <v>4.9378000000000002</v>
      </c>
      <c r="S1113" s="171"/>
      <c r="T1113" s="174"/>
      <c r="U1113" s="175"/>
      <c r="V1113" s="175"/>
      <c r="W1113" s="175"/>
      <c r="X1113" s="175"/>
      <c r="Y1113" s="175"/>
      <c r="Z1113" s="175"/>
      <c r="AA1113" s="175"/>
      <c r="AB1113" s="175"/>
      <c r="AC1113" s="175"/>
      <c r="AD1113" s="175"/>
      <c r="AE1113" s="175"/>
      <c r="AF1113" s="175"/>
      <c r="AG1113" s="175"/>
      <c r="AH1113" s="175"/>
    </row>
    <row r="1114" spans="1:34" x14ac:dyDescent="0.3">
      <c r="A1114" s="171" t="s">
        <v>376</v>
      </c>
      <c r="B1114" s="171" t="s">
        <v>411</v>
      </c>
      <c r="C1114" s="171">
        <v>100043</v>
      </c>
      <c r="D1114" s="174">
        <v>44304</v>
      </c>
      <c r="E1114" s="175">
        <v>549.23940000000005</v>
      </c>
      <c r="F1114" s="175">
        <v>3.1701999999999999</v>
      </c>
      <c r="G1114" s="175">
        <v>3.1507999999999998</v>
      </c>
      <c r="H1114" s="175">
        <v>3.0283000000000002</v>
      </c>
      <c r="I1114" s="175">
        <v>3.1029</v>
      </c>
      <c r="J1114" s="175">
        <v>3.3835000000000002</v>
      </c>
      <c r="K1114" s="175">
        <v>3.2282999999999999</v>
      </c>
      <c r="L1114" s="175">
        <v>3.0663999999999998</v>
      </c>
      <c r="M1114" s="175">
        <v>3.1505000000000001</v>
      </c>
      <c r="N1114" s="175">
        <v>3.5247000000000002</v>
      </c>
      <c r="O1114" s="175">
        <v>5.7045000000000003</v>
      </c>
      <c r="P1114" s="175">
        <v>6.2179000000000002</v>
      </c>
      <c r="Q1114" s="175">
        <v>6.9641000000000002</v>
      </c>
      <c r="R1114" s="175">
        <v>4.8349000000000002</v>
      </c>
      <c r="S1114" s="171"/>
      <c r="T1114" s="174"/>
      <c r="U1114" s="175"/>
      <c r="V1114" s="175"/>
      <c r="W1114" s="175"/>
      <c r="X1114" s="175"/>
      <c r="Y1114" s="175"/>
      <c r="Z1114" s="175"/>
      <c r="AA1114" s="175"/>
      <c r="AB1114" s="175"/>
      <c r="AC1114" s="175"/>
      <c r="AD1114" s="175"/>
      <c r="AE1114" s="175"/>
      <c r="AF1114" s="175"/>
      <c r="AG1114" s="175"/>
      <c r="AH1114" s="175"/>
    </row>
    <row r="1115" spans="1:34" x14ac:dyDescent="0.3">
      <c r="A1115" s="171" t="s">
        <v>376</v>
      </c>
      <c r="B1115" s="171" t="s">
        <v>412</v>
      </c>
      <c r="C1115" s="171">
        <v>100042</v>
      </c>
      <c r="D1115" s="174">
        <v>44304</v>
      </c>
      <c r="E1115" s="175">
        <v>535.21310000000005</v>
      </c>
      <c r="F1115" s="175">
        <v>3.1646000000000001</v>
      </c>
      <c r="G1115" s="175">
        <v>3.1492</v>
      </c>
      <c r="H1115" s="175">
        <v>3.0278</v>
      </c>
      <c r="I1115" s="175">
        <v>3.1027999999999998</v>
      </c>
      <c r="J1115" s="175">
        <v>3.3835000000000002</v>
      </c>
      <c r="K1115" s="175">
        <v>3.2282999999999999</v>
      </c>
      <c r="L1115" s="175">
        <v>3.0663</v>
      </c>
      <c r="M1115" s="175">
        <v>3.1503999999999999</v>
      </c>
      <c r="N1115" s="175">
        <v>3.5246</v>
      </c>
      <c r="O1115" s="175">
        <v>5.7045000000000003</v>
      </c>
      <c r="P1115" s="175">
        <v>6.2179000000000002</v>
      </c>
      <c r="Q1115" s="175">
        <v>7.2853000000000003</v>
      </c>
      <c r="R1115" s="175">
        <v>4.8349000000000002</v>
      </c>
      <c r="S1115" s="171"/>
      <c r="T1115" s="174"/>
      <c r="U1115" s="175"/>
      <c r="V1115" s="175"/>
      <c r="W1115" s="175"/>
      <c r="X1115" s="175"/>
      <c r="Y1115" s="175"/>
      <c r="Z1115" s="175"/>
      <c r="AA1115" s="175"/>
      <c r="AB1115" s="175"/>
      <c r="AC1115" s="175"/>
      <c r="AD1115" s="175"/>
      <c r="AE1115" s="175"/>
      <c r="AF1115" s="175"/>
      <c r="AG1115" s="175"/>
      <c r="AH1115" s="175"/>
    </row>
    <row r="1116" spans="1:34" x14ac:dyDescent="0.3">
      <c r="A1116" s="171" t="s">
        <v>376</v>
      </c>
      <c r="B1116" s="171" t="s">
        <v>119</v>
      </c>
      <c r="C1116" s="171">
        <v>120389</v>
      </c>
      <c r="D1116" s="174">
        <v>44304</v>
      </c>
      <c r="E1116" s="175">
        <v>2288.4027000000001</v>
      </c>
      <c r="F1116" s="175">
        <v>3.16</v>
      </c>
      <c r="G1116" s="175">
        <v>3.177</v>
      </c>
      <c r="H1116" s="175">
        <v>3.1459000000000001</v>
      </c>
      <c r="I1116" s="175">
        <v>3.1955</v>
      </c>
      <c r="J1116" s="175">
        <v>3.504</v>
      </c>
      <c r="K1116" s="175">
        <v>3.3233999999999999</v>
      </c>
      <c r="L1116" s="175">
        <v>3.1688999999999998</v>
      </c>
      <c r="M1116" s="175">
        <v>3.2448000000000001</v>
      </c>
      <c r="N1116" s="175">
        <v>3.5280999999999998</v>
      </c>
      <c r="O1116" s="175">
        <v>5.7594000000000003</v>
      </c>
      <c r="P1116" s="175">
        <v>6.2916999999999996</v>
      </c>
      <c r="Q1116" s="175">
        <v>7.3207000000000004</v>
      </c>
      <c r="R1116" s="175">
        <v>4.8606999999999996</v>
      </c>
      <c r="S1116" s="171" t="s">
        <v>2023</v>
      </c>
      <c r="T1116" s="174">
        <v>44302</v>
      </c>
      <c r="U1116" s="175">
        <v>3847.7537000000002</v>
      </c>
      <c r="V1116" s="175">
        <v>-13.5212</v>
      </c>
      <c r="W1116" s="175">
        <v>-37.631100000000004</v>
      </c>
      <c r="X1116" s="175">
        <v>-14.154400000000001</v>
      </c>
      <c r="Y1116" s="175">
        <v>5.57</v>
      </c>
      <c r="Z1116" s="175">
        <v>17.7211</v>
      </c>
      <c r="AA1116" s="175">
        <v>-0.12280000000000001</v>
      </c>
      <c r="AB1116" s="175">
        <v>2.6629999999999998</v>
      </c>
      <c r="AC1116" s="175">
        <v>3.2505000000000002</v>
      </c>
      <c r="AD1116" s="175">
        <v>8.9678000000000004</v>
      </c>
      <c r="AE1116" s="175">
        <v>9.0890000000000004</v>
      </c>
      <c r="AF1116" s="175">
        <v>8.4783000000000008</v>
      </c>
      <c r="AG1116" s="175"/>
      <c r="AH1116" s="175">
        <v>10.385400000000001</v>
      </c>
    </row>
    <row r="1117" spans="1:34" x14ac:dyDescent="0.3">
      <c r="A1117" s="171" t="s">
        <v>376</v>
      </c>
      <c r="B1117" s="171" t="s">
        <v>228</v>
      </c>
      <c r="C1117" s="171">
        <v>112210</v>
      </c>
      <c r="D1117" s="174">
        <v>44304</v>
      </c>
      <c r="E1117" s="175">
        <v>2276.2419</v>
      </c>
      <c r="F1117" s="175">
        <v>3.0886</v>
      </c>
      <c r="G1117" s="175">
        <v>3.1052</v>
      </c>
      <c r="H1117" s="175">
        <v>3.0748000000000002</v>
      </c>
      <c r="I1117" s="175">
        <v>3.1246</v>
      </c>
      <c r="J1117" s="175">
        <v>3.4329999999999998</v>
      </c>
      <c r="K1117" s="175">
        <v>3.2522000000000002</v>
      </c>
      <c r="L1117" s="175">
        <v>3.097</v>
      </c>
      <c r="M1117" s="175">
        <v>3.1720000000000002</v>
      </c>
      <c r="N1117" s="175">
        <v>3.4565000000000001</v>
      </c>
      <c r="O1117" s="175">
        <v>5.6970999999999998</v>
      </c>
      <c r="P1117" s="175">
        <v>6.2233999999999998</v>
      </c>
      <c r="Q1117" s="175">
        <v>7.3933999999999997</v>
      </c>
      <c r="R1117" s="175">
        <v>4.7962999999999996</v>
      </c>
      <c r="S1117" s="171" t="s">
        <v>2023</v>
      </c>
      <c r="T1117" s="174">
        <v>44302</v>
      </c>
      <c r="U1117" s="175">
        <v>3847.7537000000002</v>
      </c>
      <c r="V1117" s="175">
        <v>-13.5212</v>
      </c>
      <c r="W1117" s="175">
        <v>-37.631100000000004</v>
      </c>
      <c r="X1117" s="175">
        <v>-14.154400000000001</v>
      </c>
      <c r="Y1117" s="175">
        <v>5.57</v>
      </c>
      <c r="Z1117" s="175">
        <v>17.7211</v>
      </c>
      <c r="AA1117" s="175">
        <v>-0.12280000000000001</v>
      </c>
      <c r="AB1117" s="175">
        <v>2.6629999999999998</v>
      </c>
      <c r="AC1117" s="175">
        <v>3.2505000000000002</v>
      </c>
      <c r="AD1117" s="175">
        <v>8.9678000000000004</v>
      </c>
      <c r="AE1117" s="175">
        <v>9.0890000000000004</v>
      </c>
      <c r="AF1117" s="175">
        <v>8.4783000000000008</v>
      </c>
      <c r="AG1117" s="175"/>
      <c r="AH1117" s="175">
        <v>10.385400000000001</v>
      </c>
    </row>
    <row r="1118" spans="1:34" x14ac:dyDescent="0.3">
      <c r="A1118" s="171" t="s">
        <v>376</v>
      </c>
      <c r="B1118" s="171" t="s">
        <v>413</v>
      </c>
      <c r="C1118" s="171">
        <v>112713</v>
      </c>
      <c r="D1118" s="174">
        <v>44304</v>
      </c>
      <c r="E1118" s="175">
        <v>2128.5545000000002</v>
      </c>
      <c r="F1118" s="175">
        <v>2.5895000000000001</v>
      </c>
      <c r="G1118" s="175">
        <v>2.6059000000000001</v>
      </c>
      <c r="H1118" s="175">
        <v>2.5729000000000002</v>
      </c>
      <c r="I1118" s="175">
        <v>2.6225999999999998</v>
      </c>
      <c r="J1118" s="175">
        <v>2.9312999999999998</v>
      </c>
      <c r="K1118" s="175">
        <v>2.7486999999999999</v>
      </c>
      <c r="L1118" s="175">
        <v>2.5897999999999999</v>
      </c>
      <c r="M1118" s="175">
        <v>2.6608999999999998</v>
      </c>
      <c r="N1118" s="175">
        <v>2.9405000000000001</v>
      </c>
      <c r="O1118" s="175">
        <v>5.1733000000000002</v>
      </c>
      <c r="P1118" s="175">
        <v>5.6749999999999998</v>
      </c>
      <c r="Q1118" s="175">
        <v>7.0167999999999999</v>
      </c>
      <c r="R1118" s="175">
        <v>4.3029999999999999</v>
      </c>
      <c r="S1118" s="171" t="s">
        <v>2023</v>
      </c>
      <c r="T1118" s="174">
        <v>44302</v>
      </c>
      <c r="U1118" s="175">
        <v>3847.7537000000002</v>
      </c>
      <c r="V1118" s="175">
        <v>-13.5212</v>
      </c>
      <c r="W1118" s="175">
        <v>-37.631100000000004</v>
      </c>
      <c r="X1118" s="175">
        <v>-14.154400000000001</v>
      </c>
      <c r="Y1118" s="175">
        <v>5.57</v>
      </c>
      <c r="Z1118" s="175">
        <v>17.7211</v>
      </c>
      <c r="AA1118" s="175">
        <v>-0.12280000000000001</v>
      </c>
      <c r="AB1118" s="175">
        <v>2.6629999999999998</v>
      </c>
      <c r="AC1118" s="175">
        <v>3.2505000000000002</v>
      </c>
      <c r="AD1118" s="175">
        <v>8.9678000000000004</v>
      </c>
      <c r="AE1118" s="175">
        <v>9.0890000000000004</v>
      </c>
      <c r="AF1118" s="175">
        <v>8.4783000000000008</v>
      </c>
      <c r="AG1118" s="175"/>
      <c r="AH1118" s="175">
        <v>10.385400000000001</v>
      </c>
    </row>
    <row r="1119" spans="1:34" x14ac:dyDescent="0.3">
      <c r="A1119" s="171" t="s">
        <v>376</v>
      </c>
      <c r="B1119" s="171" t="s">
        <v>229</v>
      </c>
      <c r="C1119" s="171">
        <v>111704</v>
      </c>
      <c r="D1119" s="174">
        <v>44304</v>
      </c>
      <c r="E1119" s="175">
        <v>2354.4346</v>
      </c>
      <c r="F1119" s="175">
        <v>3.1535000000000002</v>
      </c>
      <c r="G1119" s="175">
        <v>3.1122000000000001</v>
      </c>
      <c r="H1119" s="175">
        <v>3.1160999999999999</v>
      </c>
      <c r="I1119" s="175">
        <v>3.0941999999999998</v>
      </c>
      <c r="J1119" s="175">
        <v>3.4847999999999999</v>
      </c>
      <c r="K1119" s="175">
        <v>3.3279999999999998</v>
      </c>
      <c r="L1119" s="175">
        <v>3.1389999999999998</v>
      </c>
      <c r="M1119" s="175">
        <v>3.1817000000000002</v>
      </c>
      <c r="N1119" s="175">
        <v>3.2906</v>
      </c>
      <c r="O1119" s="175">
        <v>5.6544999999999996</v>
      </c>
      <c r="P1119" s="175">
        <v>6.1969000000000003</v>
      </c>
      <c r="Q1119" s="175">
        <v>7.2676999999999996</v>
      </c>
      <c r="R1119" s="175">
        <v>4.7282999999999999</v>
      </c>
      <c r="S1119" s="171"/>
      <c r="T1119" s="174"/>
      <c r="U1119" s="175"/>
      <c r="V1119" s="175"/>
      <c r="W1119" s="175"/>
      <c r="X1119" s="175"/>
      <c r="Y1119" s="175"/>
      <c r="Z1119" s="175"/>
      <c r="AA1119" s="175"/>
      <c r="AB1119" s="175"/>
      <c r="AC1119" s="175"/>
      <c r="AD1119" s="175"/>
      <c r="AE1119" s="175"/>
      <c r="AF1119" s="175"/>
      <c r="AG1119" s="175"/>
      <c r="AH1119" s="175"/>
    </row>
    <row r="1120" spans="1:34" x14ac:dyDescent="0.3">
      <c r="A1120" s="171" t="s">
        <v>376</v>
      </c>
      <c r="B1120" s="171" t="s">
        <v>120</v>
      </c>
      <c r="C1120" s="171">
        <v>119415</v>
      </c>
      <c r="D1120" s="174">
        <v>44304</v>
      </c>
      <c r="E1120" s="175">
        <v>2373.2249999999999</v>
      </c>
      <c r="F1120" s="175">
        <v>3.2547000000000001</v>
      </c>
      <c r="G1120" s="175">
        <v>3.2122000000000002</v>
      </c>
      <c r="H1120" s="175">
        <v>3.2162000000000002</v>
      </c>
      <c r="I1120" s="175">
        <v>3.1943999999999999</v>
      </c>
      <c r="J1120" s="175">
        <v>3.5851000000000002</v>
      </c>
      <c r="K1120" s="175">
        <v>3.4289000000000001</v>
      </c>
      <c r="L1120" s="175">
        <v>3.2406000000000001</v>
      </c>
      <c r="M1120" s="175">
        <v>3.2841999999999998</v>
      </c>
      <c r="N1120" s="175">
        <v>3.3940000000000001</v>
      </c>
      <c r="O1120" s="175">
        <v>5.7595000000000001</v>
      </c>
      <c r="P1120" s="175">
        <v>6.3047000000000004</v>
      </c>
      <c r="Q1120" s="175">
        <v>7.3597000000000001</v>
      </c>
      <c r="R1120" s="175">
        <v>4.8320999999999996</v>
      </c>
      <c r="S1120" s="171"/>
      <c r="T1120" s="174"/>
      <c r="U1120" s="175"/>
      <c r="V1120" s="175"/>
      <c r="W1120" s="175"/>
      <c r="X1120" s="175"/>
      <c r="Y1120" s="175"/>
      <c r="Z1120" s="175"/>
      <c r="AA1120" s="175"/>
      <c r="AB1120" s="175"/>
      <c r="AC1120" s="175"/>
      <c r="AD1120" s="175"/>
      <c r="AE1120" s="175"/>
      <c r="AF1120" s="175"/>
      <c r="AG1120" s="175"/>
      <c r="AH1120" s="175"/>
    </row>
    <row r="1121" spans="1:34" x14ac:dyDescent="0.3">
      <c r="A1121" s="171" t="s">
        <v>376</v>
      </c>
      <c r="B1121" s="171" t="s">
        <v>414</v>
      </c>
      <c r="C1121" s="171">
        <v>101408</v>
      </c>
      <c r="D1121" s="174">
        <v>44304</v>
      </c>
      <c r="E1121" s="175">
        <v>3464.5410999999999</v>
      </c>
      <c r="F1121" s="175">
        <v>3.1535000000000002</v>
      </c>
      <c r="G1121" s="175">
        <v>3.1118999999999999</v>
      </c>
      <c r="H1121" s="175">
        <v>3.1158999999999999</v>
      </c>
      <c r="I1121" s="175">
        <v>3.0939999999999999</v>
      </c>
      <c r="J1121" s="175">
        <v>3.4849000000000001</v>
      </c>
      <c r="K1121" s="175">
        <v>3.3281000000000001</v>
      </c>
      <c r="L1121" s="175">
        <v>3.1389999999999998</v>
      </c>
      <c r="M1121" s="175">
        <v>3.1817000000000002</v>
      </c>
      <c r="N1121" s="175">
        <v>3.2906</v>
      </c>
      <c r="O1121" s="175">
        <v>5.6544999999999996</v>
      </c>
      <c r="P1121" s="175">
        <v>6.0932000000000004</v>
      </c>
      <c r="Q1121" s="175">
        <v>6.6966000000000001</v>
      </c>
      <c r="R1121" s="175">
        <v>4.7282999999999999</v>
      </c>
      <c r="S1121" s="171"/>
      <c r="T1121" s="174"/>
      <c r="U1121" s="175"/>
      <c r="V1121" s="175"/>
      <c r="W1121" s="175"/>
      <c r="X1121" s="175"/>
      <c r="Y1121" s="175"/>
      <c r="Z1121" s="175"/>
      <c r="AA1121" s="175"/>
      <c r="AB1121" s="175"/>
      <c r="AC1121" s="175"/>
      <c r="AD1121" s="175"/>
      <c r="AE1121" s="175"/>
      <c r="AF1121" s="175"/>
      <c r="AG1121" s="175"/>
      <c r="AH1121" s="175"/>
    </row>
    <row r="1122" spans="1:34" x14ac:dyDescent="0.3">
      <c r="A1122" s="171" t="s">
        <v>376</v>
      </c>
      <c r="B1122" s="171" t="s">
        <v>230</v>
      </c>
      <c r="C1122" s="171">
        <v>130472</v>
      </c>
      <c r="D1122" s="174">
        <v>44304</v>
      </c>
      <c r="E1122" s="175">
        <v>3146.1613000000002</v>
      </c>
      <c r="F1122" s="175">
        <v>3.1358000000000001</v>
      </c>
      <c r="G1122" s="175">
        <v>3.1688000000000001</v>
      </c>
      <c r="H1122" s="175">
        <v>3.0979000000000001</v>
      </c>
      <c r="I1122" s="175">
        <v>3.1187</v>
      </c>
      <c r="J1122" s="175">
        <v>3.4155000000000002</v>
      </c>
      <c r="K1122" s="175">
        <v>3.3134000000000001</v>
      </c>
      <c r="L1122" s="175">
        <v>3.1785000000000001</v>
      </c>
      <c r="M1122" s="175">
        <v>3.2225999999999999</v>
      </c>
      <c r="N1122" s="175">
        <v>3.3673999999999999</v>
      </c>
      <c r="O1122" s="175">
        <v>5.6660000000000004</v>
      </c>
      <c r="P1122" s="175">
        <v>6.1673999999999998</v>
      </c>
      <c r="Q1122" s="175">
        <v>7.1327999999999996</v>
      </c>
      <c r="R1122" s="175">
        <v>4.7676999999999996</v>
      </c>
      <c r="S1122" s="171"/>
      <c r="T1122" s="174"/>
      <c r="U1122" s="175"/>
      <c r="V1122" s="175"/>
      <c r="W1122" s="175"/>
      <c r="X1122" s="175"/>
      <c r="Y1122" s="175"/>
      <c r="Z1122" s="175"/>
      <c r="AA1122" s="175"/>
      <c r="AB1122" s="175"/>
      <c r="AC1122" s="175"/>
      <c r="AD1122" s="175"/>
      <c r="AE1122" s="175"/>
      <c r="AF1122" s="175"/>
      <c r="AG1122" s="175"/>
      <c r="AH1122" s="175"/>
    </row>
    <row r="1123" spans="1:34" x14ac:dyDescent="0.3">
      <c r="A1123" s="171" t="s">
        <v>376</v>
      </c>
      <c r="B1123" s="171" t="s">
        <v>121</v>
      </c>
      <c r="C1123" s="171">
        <v>130479</v>
      </c>
      <c r="D1123" s="174">
        <v>44304</v>
      </c>
      <c r="E1123" s="175">
        <v>3171.9236999999998</v>
      </c>
      <c r="F1123" s="175">
        <v>3.2353000000000001</v>
      </c>
      <c r="G1123" s="175">
        <v>3.2685</v>
      </c>
      <c r="H1123" s="175">
        <v>3.1978</v>
      </c>
      <c r="I1123" s="175">
        <v>3.2187999999999999</v>
      </c>
      <c r="J1123" s="175">
        <v>3.5158</v>
      </c>
      <c r="K1123" s="175">
        <v>3.4140999999999999</v>
      </c>
      <c r="L1123" s="175">
        <v>3.2801</v>
      </c>
      <c r="M1123" s="175">
        <v>3.3252000000000002</v>
      </c>
      <c r="N1123" s="175">
        <v>3.4710000000000001</v>
      </c>
      <c r="O1123" s="175">
        <v>5.7911000000000001</v>
      </c>
      <c r="P1123" s="175">
        <v>6.2765000000000004</v>
      </c>
      <c r="Q1123" s="175">
        <v>7.2998000000000003</v>
      </c>
      <c r="R1123" s="175">
        <v>4.8832000000000004</v>
      </c>
      <c r="S1123" s="171"/>
      <c r="T1123" s="174"/>
      <c r="U1123" s="175"/>
      <c r="V1123" s="175"/>
      <c r="W1123" s="175"/>
      <c r="X1123" s="175"/>
      <c r="Y1123" s="175"/>
      <c r="Z1123" s="175"/>
      <c r="AA1123" s="175"/>
      <c r="AB1123" s="175"/>
      <c r="AC1123" s="175"/>
      <c r="AD1123" s="175"/>
      <c r="AE1123" s="175"/>
      <c r="AF1123" s="175"/>
      <c r="AG1123" s="175"/>
      <c r="AH1123" s="175"/>
    </row>
    <row r="1124" spans="1:34" x14ac:dyDescent="0.3">
      <c r="A1124" s="171" t="s">
        <v>376</v>
      </c>
      <c r="B1124" s="171" t="s">
        <v>415</v>
      </c>
      <c r="C1124" s="171">
        <v>130459</v>
      </c>
      <c r="D1124" s="174">
        <v>44304</v>
      </c>
      <c r="E1124" s="175">
        <v>2973.7116999999998</v>
      </c>
      <c r="F1124" s="175">
        <v>3.101</v>
      </c>
      <c r="G1124" s="175">
        <v>3.1335999999999999</v>
      </c>
      <c r="H1124" s="175">
        <v>3.0626000000000002</v>
      </c>
      <c r="I1124" s="175">
        <v>3.0836000000000001</v>
      </c>
      <c r="J1124" s="175">
        <v>3.3801999999999999</v>
      </c>
      <c r="K1124" s="175">
        <v>3.2776999999999998</v>
      </c>
      <c r="L1124" s="175">
        <v>3.1425000000000001</v>
      </c>
      <c r="M1124" s="175">
        <v>3.1863000000000001</v>
      </c>
      <c r="N1124" s="175">
        <v>3.3308</v>
      </c>
      <c r="O1124" s="175">
        <v>5.6241000000000003</v>
      </c>
      <c r="P1124" s="175">
        <v>6.1173999999999999</v>
      </c>
      <c r="Q1124" s="175">
        <v>6.7704000000000004</v>
      </c>
      <c r="R1124" s="175">
        <v>4.7413999999999996</v>
      </c>
      <c r="S1124" s="171"/>
      <c r="T1124" s="174"/>
      <c r="U1124" s="175"/>
      <c r="V1124" s="175"/>
      <c r="W1124" s="175"/>
      <c r="X1124" s="175"/>
      <c r="Y1124" s="175"/>
      <c r="Z1124" s="175"/>
      <c r="AA1124" s="175"/>
      <c r="AB1124" s="175"/>
      <c r="AC1124" s="175"/>
      <c r="AD1124" s="175"/>
      <c r="AE1124" s="175"/>
      <c r="AF1124" s="175"/>
      <c r="AG1124" s="175"/>
      <c r="AH1124" s="175"/>
    </row>
    <row r="1125" spans="1:34" x14ac:dyDescent="0.3">
      <c r="A1125" s="171" t="s">
        <v>376</v>
      </c>
      <c r="B1125" s="171" t="s">
        <v>122</v>
      </c>
      <c r="C1125" s="171">
        <v>119369</v>
      </c>
      <c r="D1125" s="174">
        <v>44304</v>
      </c>
      <c r="E1125" s="175">
        <v>2370.9007999999999</v>
      </c>
      <c r="F1125" s="175">
        <v>3.1532</v>
      </c>
      <c r="G1125" s="175">
        <v>3.0310000000000001</v>
      </c>
      <c r="H1125" s="175">
        <v>3.1876000000000002</v>
      </c>
      <c r="I1125" s="175">
        <v>3.1796000000000002</v>
      </c>
      <c r="J1125" s="175">
        <v>3.4802</v>
      </c>
      <c r="K1125" s="175">
        <v>3.3258000000000001</v>
      </c>
      <c r="L1125" s="175">
        <v>3.1654</v>
      </c>
      <c r="M1125" s="175">
        <v>3.2006000000000001</v>
      </c>
      <c r="N1125" s="175">
        <v>3.5001000000000002</v>
      </c>
      <c r="O1125" s="175">
        <v>5.6490999999999998</v>
      </c>
      <c r="P1125" s="175">
        <v>6.2283999999999997</v>
      </c>
      <c r="Q1125" s="175">
        <v>7.2889999999999997</v>
      </c>
      <c r="R1125" s="175">
        <v>4.7141999999999999</v>
      </c>
      <c r="S1125" s="171"/>
      <c r="T1125" s="174"/>
      <c r="U1125" s="175"/>
      <c r="V1125" s="175"/>
      <c r="W1125" s="175"/>
      <c r="X1125" s="175"/>
      <c r="Y1125" s="175"/>
      <c r="Z1125" s="175"/>
      <c r="AA1125" s="175"/>
      <c r="AB1125" s="175"/>
      <c r="AC1125" s="175"/>
      <c r="AD1125" s="175"/>
      <c r="AE1125" s="175"/>
      <c r="AF1125" s="175"/>
      <c r="AG1125" s="175"/>
      <c r="AH1125" s="175"/>
    </row>
    <row r="1126" spans="1:34" x14ac:dyDescent="0.3">
      <c r="A1126" s="171" t="s">
        <v>376</v>
      </c>
      <c r="B1126" s="171" t="s">
        <v>231</v>
      </c>
      <c r="C1126" s="171">
        <v>109254</v>
      </c>
      <c r="D1126" s="174">
        <v>44304</v>
      </c>
      <c r="E1126" s="175">
        <v>2352.5263</v>
      </c>
      <c r="F1126" s="175">
        <v>3.0722999999999998</v>
      </c>
      <c r="G1126" s="175">
        <v>2.9502000000000002</v>
      </c>
      <c r="H1126" s="175">
        <v>3.1071</v>
      </c>
      <c r="I1126" s="175">
        <v>3.0884</v>
      </c>
      <c r="J1126" s="175">
        <v>3.3946000000000001</v>
      </c>
      <c r="K1126" s="175">
        <v>3.2425999999999999</v>
      </c>
      <c r="L1126" s="175">
        <v>3.0813999999999999</v>
      </c>
      <c r="M1126" s="175">
        <v>3.1160999999999999</v>
      </c>
      <c r="N1126" s="175">
        <v>3.4144999999999999</v>
      </c>
      <c r="O1126" s="175">
        <v>5.5594999999999999</v>
      </c>
      <c r="P1126" s="175">
        <v>6.1342999999999996</v>
      </c>
      <c r="Q1126" s="175">
        <v>6.9318999999999997</v>
      </c>
      <c r="R1126" s="175">
        <v>4.6273</v>
      </c>
      <c r="S1126" s="171"/>
      <c r="T1126" s="174"/>
      <c r="U1126" s="175"/>
      <c r="V1126" s="175"/>
      <c r="W1126" s="175"/>
      <c r="X1126" s="175"/>
      <c r="Y1126" s="175"/>
      <c r="Z1126" s="175"/>
      <c r="AA1126" s="175"/>
      <c r="AB1126" s="175"/>
      <c r="AC1126" s="175"/>
      <c r="AD1126" s="175"/>
      <c r="AE1126" s="175"/>
      <c r="AF1126" s="175"/>
      <c r="AG1126" s="175"/>
      <c r="AH1126" s="175"/>
    </row>
    <row r="1127" spans="1:34" x14ac:dyDescent="0.3">
      <c r="A1127" s="171" t="s">
        <v>376</v>
      </c>
      <c r="B1127" s="171" t="s">
        <v>123</v>
      </c>
      <c r="C1127" s="171">
        <v>118305</v>
      </c>
      <c r="D1127" s="174">
        <v>44304</v>
      </c>
      <c r="E1127" s="175">
        <v>2470.7602999999999</v>
      </c>
      <c r="F1127" s="175">
        <v>3.1543000000000001</v>
      </c>
      <c r="G1127" s="175">
        <v>3.0508999999999999</v>
      </c>
      <c r="H1127" s="175">
        <v>3.0746000000000002</v>
      </c>
      <c r="I1127" s="175">
        <v>3.0813999999999999</v>
      </c>
      <c r="J1127" s="175">
        <v>3.3719000000000001</v>
      </c>
      <c r="K1127" s="175">
        <v>3.2079</v>
      </c>
      <c r="L1127" s="175">
        <v>3.0960000000000001</v>
      </c>
      <c r="M1127" s="175">
        <v>3.1368</v>
      </c>
      <c r="N1127" s="175">
        <v>3.1838000000000002</v>
      </c>
      <c r="O1127" s="175">
        <v>5.4154999999999998</v>
      </c>
      <c r="P1127" s="175">
        <v>5.9912999999999998</v>
      </c>
      <c r="Q1127" s="175">
        <v>7.1116999999999999</v>
      </c>
      <c r="R1127" s="175">
        <v>4.4015000000000004</v>
      </c>
      <c r="S1127" s="171"/>
      <c r="T1127" s="174"/>
      <c r="U1127" s="175"/>
      <c r="V1127" s="175"/>
      <c r="W1127" s="175"/>
      <c r="X1127" s="175"/>
      <c r="Y1127" s="175"/>
      <c r="Z1127" s="175"/>
      <c r="AA1127" s="175"/>
      <c r="AB1127" s="175"/>
      <c r="AC1127" s="175"/>
      <c r="AD1127" s="175"/>
      <c r="AE1127" s="175"/>
      <c r="AF1127" s="175"/>
      <c r="AG1127" s="175"/>
      <c r="AH1127" s="175"/>
    </row>
    <row r="1128" spans="1:34" x14ac:dyDescent="0.3">
      <c r="A1128" s="171" t="s">
        <v>376</v>
      </c>
      <c r="B1128" s="171" t="s">
        <v>232</v>
      </c>
      <c r="C1128" s="171">
        <v>109353</v>
      </c>
      <c r="D1128" s="174">
        <v>44304</v>
      </c>
      <c r="E1128" s="175">
        <v>2463.0392000000002</v>
      </c>
      <c r="F1128" s="175">
        <v>3.1345000000000001</v>
      </c>
      <c r="G1128" s="175">
        <v>3.0308000000000002</v>
      </c>
      <c r="H1128" s="175">
        <v>3.0708000000000002</v>
      </c>
      <c r="I1128" s="175">
        <v>3.0695999999999999</v>
      </c>
      <c r="J1128" s="175">
        <v>3.3481999999999998</v>
      </c>
      <c r="K1128" s="175">
        <v>3.1753999999999998</v>
      </c>
      <c r="L1128" s="175">
        <v>3.0642999999999998</v>
      </c>
      <c r="M1128" s="175">
        <v>3.1078000000000001</v>
      </c>
      <c r="N1128" s="175">
        <v>3.1566000000000001</v>
      </c>
      <c r="O1128" s="175">
        <v>5.3829000000000002</v>
      </c>
      <c r="P1128" s="175">
        <v>5.9588999999999999</v>
      </c>
      <c r="Q1128" s="175">
        <v>7.2789999999999999</v>
      </c>
      <c r="R1128" s="175">
        <v>4.3764000000000003</v>
      </c>
      <c r="S1128" s="171"/>
      <c r="T1128" s="174"/>
      <c r="U1128" s="175"/>
      <c r="V1128" s="175"/>
      <c r="W1128" s="175"/>
      <c r="X1128" s="175"/>
      <c r="Y1128" s="175"/>
      <c r="Z1128" s="175"/>
      <c r="AA1128" s="175"/>
      <c r="AB1128" s="175"/>
      <c r="AC1128" s="175"/>
      <c r="AD1128" s="175"/>
      <c r="AE1128" s="175"/>
      <c r="AF1128" s="175"/>
      <c r="AG1128" s="175"/>
      <c r="AH1128" s="175"/>
    </row>
    <row r="1129" spans="1:34" x14ac:dyDescent="0.3">
      <c r="A1129" s="171" t="s">
        <v>376</v>
      </c>
      <c r="B1129" s="171" t="s">
        <v>1010</v>
      </c>
      <c r="C1129" s="171">
        <v>142589</v>
      </c>
      <c r="D1129" s="174">
        <v>44304</v>
      </c>
      <c r="E1129" s="175">
        <v>1112.7470683627901</v>
      </c>
      <c r="F1129" s="175">
        <v>2.6012</v>
      </c>
      <c r="G1129" s="175">
        <v>2.6078000000000001</v>
      </c>
      <c r="H1129" s="175">
        <v>2.5937999999999999</v>
      </c>
      <c r="I1129" s="175">
        <v>2.4477000000000002</v>
      </c>
      <c r="J1129" s="175">
        <v>2.9657</v>
      </c>
      <c r="K1129" s="175">
        <v>2.6930999999999998</v>
      </c>
      <c r="L1129" s="175">
        <v>2.5676000000000001</v>
      </c>
      <c r="M1129" s="175">
        <v>2.5680999999999998</v>
      </c>
      <c r="N1129" s="175">
        <v>2.5663999999999998</v>
      </c>
      <c r="O1129" s="175">
        <v>3.4615999999999998</v>
      </c>
      <c r="P1129" s="175"/>
      <c r="Q1129" s="175">
        <v>3.5078</v>
      </c>
      <c r="R1129" s="175">
        <v>3.0211999999999999</v>
      </c>
      <c r="S1129" s="171"/>
      <c r="T1129" s="174"/>
      <c r="U1129" s="175"/>
      <c r="V1129" s="175"/>
      <c r="W1129" s="175"/>
      <c r="X1129" s="175"/>
      <c r="Y1129" s="175"/>
      <c r="Z1129" s="175"/>
      <c r="AA1129" s="175"/>
      <c r="AB1129" s="175"/>
      <c r="AC1129" s="175"/>
      <c r="AD1129" s="175"/>
      <c r="AE1129" s="175"/>
      <c r="AF1129" s="175"/>
      <c r="AG1129" s="175"/>
      <c r="AH1129" s="175"/>
    </row>
    <row r="1130" spans="1:34" x14ac:dyDescent="0.3">
      <c r="A1130" s="171" t="s">
        <v>376</v>
      </c>
      <c r="B1130" s="171" t="s">
        <v>124</v>
      </c>
      <c r="C1130" s="171">
        <v>119125</v>
      </c>
      <c r="D1130" s="174">
        <v>44304</v>
      </c>
      <c r="E1130" s="175">
        <v>2945.8602999999998</v>
      </c>
      <c r="F1130" s="175">
        <v>3.1758999999999999</v>
      </c>
      <c r="G1130" s="175">
        <v>3.1846999999999999</v>
      </c>
      <c r="H1130" s="175">
        <v>3.1318000000000001</v>
      </c>
      <c r="I1130" s="175">
        <v>3.2033</v>
      </c>
      <c r="J1130" s="175">
        <v>3.4845999999999999</v>
      </c>
      <c r="K1130" s="175">
        <v>3.3277999999999999</v>
      </c>
      <c r="L1130" s="175">
        <v>3.1671999999999998</v>
      </c>
      <c r="M1130" s="175">
        <v>3.218</v>
      </c>
      <c r="N1130" s="175">
        <v>3.4226999999999999</v>
      </c>
      <c r="O1130" s="175">
        <v>5.7035</v>
      </c>
      <c r="P1130" s="175">
        <v>6.2434000000000003</v>
      </c>
      <c r="Q1130" s="175">
        <v>7.2816999999999998</v>
      </c>
      <c r="R1130" s="175">
        <v>4.78</v>
      </c>
      <c r="S1130" s="171"/>
      <c r="T1130" s="174"/>
      <c r="U1130" s="175"/>
      <c r="V1130" s="175"/>
      <c r="W1130" s="175"/>
      <c r="X1130" s="175"/>
      <c r="Y1130" s="175"/>
      <c r="Z1130" s="175"/>
      <c r="AA1130" s="175"/>
      <c r="AB1130" s="175"/>
      <c r="AC1130" s="175"/>
      <c r="AD1130" s="175"/>
      <c r="AE1130" s="175"/>
      <c r="AF1130" s="175"/>
      <c r="AG1130" s="175"/>
      <c r="AH1130" s="175"/>
    </row>
    <row r="1131" spans="1:34" x14ac:dyDescent="0.3">
      <c r="A1131" s="171" t="s">
        <v>376</v>
      </c>
      <c r="B1131" s="171" t="s">
        <v>233</v>
      </c>
      <c r="C1131" s="171">
        <v>103347</v>
      </c>
      <c r="D1131" s="174">
        <v>44304</v>
      </c>
      <c r="E1131" s="175">
        <v>2924.1983</v>
      </c>
      <c r="F1131" s="175">
        <v>3.0857999999999999</v>
      </c>
      <c r="G1131" s="175">
        <v>3.0943000000000001</v>
      </c>
      <c r="H1131" s="175">
        <v>3.0417000000000001</v>
      </c>
      <c r="I1131" s="175">
        <v>3.1131000000000002</v>
      </c>
      <c r="J1131" s="175">
        <v>3.3858999999999999</v>
      </c>
      <c r="K1131" s="175">
        <v>3.2349999999999999</v>
      </c>
      <c r="L1131" s="175">
        <v>3.0802</v>
      </c>
      <c r="M1131" s="175">
        <v>3.1379000000000001</v>
      </c>
      <c r="N1131" s="175">
        <v>3.3414000000000001</v>
      </c>
      <c r="O1131" s="175">
        <v>5.6063999999999998</v>
      </c>
      <c r="P1131" s="175">
        <v>6.1356000000000002</v>
      </c>
      <c r="Q1131" s="175">
        <v>7.2095000000000002</v>
      </c>
      <c r="R1131" s="175">
        <v>4.6871999999999998</v>
      </c>
      <c r="S1131" s="171"/>
      <c r="T1131" s="174"/>
      <c r="U1131" s="175"/>
      <c r="V1131" s="175"/>
      <c r="W1131" s="175"/>
      <c r="X1131" s="175"/>
      <c r="Y1131" s="175"/>
      <c r="Z1131" s="175"/>
      <c r="AA1131" s="175"/>
      <c r="AB1131" s="175"/>
      <c r="AC1131" s="175"/>
      <c r="AD1131" s="175"/>
      <c r="AE1131" s="175"/>
      <c r="AF1131" s="175"/>
      <c r="AG1131" s="175"/>
      <c r="AH1131" s="175"/>
    </row>
    <row r="1132" spans="1:34" x14ac:dyDescent="0.3">
      <c r="A1132" s="171" t="s">
        <v>376</v>
      </c>
      <c r="B1132" s="171" t="s">
        <v>125</v>
      </c>
      <c r="C1132" s="171">
        <v>140196</v>
      </c>
      <c r="D1132" s="174">
        <v>44304</v>
      </c>
      <c r="E1132" s="175">
        <v>2658.1345000000001</v>
      </c>
      <c r="F1132" s="175">
        <v>3.3397999999999999</v>
      </c>
      <c r="G1132" s="175">
        <v>3.4599000000000002</v>
      </c>
      <c r="H1132" s="175">
        <v>3.4009</v>
      </c>
      <c r="I1132" s="175">
        <v>3.4994000000000001</v>
      </c>
      <c r="J1132" s="175">
        <v>3.6701000000000001</v>
      </c>
      <c r="K1132" s="175">
        <v>3.5158</v>
      </c>
      <c r="L1132" s="175">
        <v>3.3300999999999998</v>
      </c>
      <c r="M1132" s="175">
        <v>3.3645</v>
      </c>
      <c r="N1132" s="175">
        <v>3.6255999999999999</v>
      </c>
      <c r="O1132" s="175">
        <v>5.8375000000000004</v>
      </c>
      <c r="P1132" s="175">
        <v>6.2093999999999996</v>
      </c>
      <c r="Q1132" s="175">
        <v>7.2302</v>
      </c>
      <c r="R1132" s="175">
        <v>4.97</v>
      </c>
      <c r="S1132" s="171" t="s">
        <v>2024</v>
      </c>
      <c r="T1132" s="174">
        <v>44302</v>
      </c>
      <c r="U1132" s="175">
        <v>6112.7897999999996</v>
      </c>
      <c r="V1132" s="175">
        <v>-17.368200000000002</v>
      </c>
      <c r="W1132" s="175">
        <v>3.4828999999999999</v>
      </c>
      <c r="X1132" s="175">
        <v>2.6231</v>
      </c>
      <c r="Y1132" s="175">
        <v>3.9361000000000002</v>
      </c>
      <c r="Z1132" s="175">
        <v>4.0121000000000002</v>
      </c>
      <c r="AA1132" s="175">
        <v>4.1891999999999996</v>
      </c>
      <c r="AB1132" s="175">
        <v>3.5768</v>
      </c>
      <c r="AC1132" s="175">
        <v>3.4933000000000001</v>
      </c>
      <c r="AD1132" s="175">
        <v>4.4021999999999997</v>
      </c>
      <c r="AE1132" s="175">
        <v>6.4550999999999998</v>
      </c>
      <c r="AF1132" s="175">
        <v>6.4467999999999996</v>
      </c>
      <c r="AG1132" s="175"/>
      <c r="AH1132" s="175">
        <v>6.0243000000000002</v>
      </c>
    </row>
    <row r="1133" spans="1:34" x14ac:dyDescent="0.3">
      <c r="A1133" s="171" t="s">
        <v>376</v>
      </c>
      <c r="B1133" s="171" t="s">
        <v>234</v>
      </c>
      <c r="C1133" s="171">
        <v>140182</v>
      </c>
      <c r="D1133" s="174">
        <v>44304</v>
      </c>
      <c r="E1133" s="175">
        <v>2627.5558999999998</v>
      </c>
      <c r="F1133" s="175">
        <v>3.0897000000000001</v>
      </c>
      <c r="G1133" s="175">
        <v>3.2097000000000002</v>
      </c>
      <c r="H1133" s="175">
        <v>3.1507999999999998</v>
      </c>
      <c r="I1133" s="175">
        <v>3.2492000000000001</v>
      </c>
      <c r="J1133" s="175">
        <v>3.4192999999999998</v>
      </c>
      <c r="K1133" s="175">
        <v>3.2635999999999998</v>
      </c>
      <c r="L1133" s="175">
        <v>3.0760999999999998</v>
      </c>
      <c r="M1133" s="175">
        <v>3.1084000000000001</v>
      </c>
      <c r="N1133" s="175">
        <v>3.3668999999999998</v>
      </c>
      <c r="O1133" s="175">
        <v>5.63</v>
      </c>
      <c r="P1133" s="175">
        <v>6.0419999999999998</v>
      </c>
      <c r="Q1133" s="175">
        <v>7.2865000000000002</v>
      </c>
      <c r="R1133" s="175">
        <v>4.7159000000000004</v>
      </c>
      <c r="S1133" s="171" t="s">
        <v>2024</v>
      </c>
      <c r="T1133" s="174">
        <v>44302</v>
      </c>
      <c r="U1133" s="175">
        <v>6112.7897999999996</v>
      </c>
      <c r="V1133" s="175">
        <v>-17.368200000000002</v>
      </c>
      <c r="W1133" s="175">
        <v>3.4828999999999999</v>
      </c>
      <c r="X1133" s="175">
        <v>2.6231</v>
      </c>
      <c r="Y1133" s="175">
        <v>3.9361000000000002</v>
      </c>
      <c r="Z1133" s="175">
        <v>4.0121000000000002</v>
      </c>
      <c r="AA1133" s="175">
        <v>4.1891999999999996</v>
      </c>
      <c r="AB1133" s="175">
        <v>3.5768</v>
      </c>
      <c r="AC1133" s="175">
        <v>3.4933000000000001</v>
      </c>
      <c r="AD1133" s="175">
        <v>4.4021999999999997</v>
      </c>
      <c r="AE1133" s="175">
        <v>6.4550999999999998</v>
      </c>
      <c r="AF1133" s="175">
        <v>6.4467999999999996</v>
      </c>
      <c r="AG1133" s="175"/>
      <c r="AH1133" s="175">
        <v>6.0243000000000002</v>
      </c>
    </row>
    <row r="1134" spans="1:34" x14ac:dyDescent="0.3">
      <c r="A1134" s="171" t="s">
        <v>376</v>
      </c>
      <c r="B1134" s="171" t="s">
        <v>416</v>
      </c>
      <c r="C1134" s="171">
        <v>140176</v>
      </c>
      <c r="D1134" s="174">
        <v>44304</v>
      </c>
      <c r="E1134" s="175">
        <v>2389.5736999999999</v>
      </c>
      <c r="F1134" s="175">
        <v>3.0918999999999999</v>
      </c>
      <c r="G1134" s="175">
        <v>3.2105999999999999</v>
      </c>
      <c r="H1134" s="175">
        <v>3.1515</v>
      </c>
      <c r="I1134" s="175">
        <v>3.2496</v>
      </c>
      <c r="J1134" s="175">
        <v>3.4196</v>
      </c>
      <c r="K1134" s="175">
        <v>3.2641</v>
      </c>
      <c r="L1134" s="175">
        <v>3.0762999999999998</v>
      </c>
      <c r="M1134" s="175">
        <v>3.1086</v>
      </c>
      <c r="N1134" s="175">
        <v>3.3672</v>
      </c>
      <c r="O1134" s="175">
        <v>5.6298000000000004</v>
      </c>
      <c r="P1134" s="175">
        <v>6.0244999999999997</v>
      </c>
      <c r="Q1134" s="175">
        <v>6.6231</v>
      </c>
      <c r="R1134" s="175">
        <v>4.7156000000000002</v>
      </c>
      <c r="S1134" s="171" t="s">
        <v>2024</v>
      </c>
      <c r="T1134" s="174">
        <v>44302</v>
      </c>
      <c r="U1134" s="175">
        <v>6112.7897999999996</v>
      </c>
      <c r="V1134" s="175">
        <v>-17.368200000000002</v>
      </c>
      <c r="W1134" s="175">
        <v>3.4828999999999999</v>
      </c>
      <c r="X1134" s="175">
        <v>2.6231</v>
      </c>
      <c r="Y1134" s="175">
        <v>3.9361000000000002</v>
      </c>
      <c r="Z1134" s="175">
        <v>4.0121000000000002</v>
      </c>
      <c r="AA1134" s="175">
        <v>4.1891999999999996</v>
      </c>
      <c r="AB1134" s="175">
        <v>3.5768</v>
      </c>
      <c r="AC1134" s="175">
        <v>3.4933000000000001</v>
      </c>
      <c r="AD1134" s="175">
        <v>4.4021999999999997</v>
      </c>
      <c r="AE1134" s="175">
        <v>6.4550999999999998</v>
      </c>
      <c r="AF1134" s="175">
        <v>6.4467999999999996</v>
      </c>
      <c r="AG1134" s="175"/>
      <c r="AH1134" s="175">
        <v>6.0243000000000002</v>
      </c>
    </row>
    <row r="1135" spans="1:34" x14ac:dyDescent="0.3">
      <c r="A1135" s="171" t="s">
        <v>376</v>
      </c>
      <c r="B1135" s="171" t="s">
        <v>126</v>
      </c>
      <c r="C1135" s="171">
        <v>119164</v>
      </c>
      <c r="D1135" s="174">
        <v>44304</v>
      </c>
      <c r="E1135" s="175">
        <v>2252.0981999999999</v>
      </c>
      <c r="F1135" s="175">
        <v>3.2080000000000002</v>
      </c>
      <c r="G1135" s="175">
        <v>3.2730999999999999</v>
      </c>
      <c r="H1135" s="175">
        <v>3.0830000000000002</v>
      </c>
      <c r="I1135" s="175">
        <v>3.2313000000000001</v>
      </c>
      <c r="J1135" s="175">
        <v>3.3147000000000002</v>
      </c>
      <c r="K1135" s="175">
        <v>3.1778</v>
      </c>
      <c r="L1135" s="175">
        <v>3.0165999999999999</v>
      </c>
      <c r="M1135" s="175">
        <v>3.0396999999999998</v>
      </c>
      <c r="N1135" s="175">
        <v>3.1179999999999999</v>
      </c>
      <c r="O1135" s="175">
        <v>5.4325000000000001</v>
      </c>
      <c r="P1135" s="175">
        <v>6.1394000000000002</v>
      </c>
      <c r="Q1135" s="175">
        <v>7.2838000000000003</v>
      </c>
      <c r="R1135" s="175">
        <v>4.3356000000000003</v>
      </c>
      <c r="S1135" s="171"/>
      <c r="T1135" s="174"/>
      <c r="U1135" s="175"/>
      <c r="V1135" s="175"/>
      <c r="W1135" s="175"/>
      <c r="X1135" s="175"/>
      <c r="Y1135" s="175"/>
      <c r="Z1135" s="175"/>
      <c r="AA1135" s="175"/>
      <c r="AB1135" s="175"/>
      <c r="AC1135" s="175"/>
      <c r="AD1135" s="175"/>
      <c r="AE1135" s="175"/>
      <c r="AF1135" s="175"/>
      <c r="AG1135" s="175"/>
      <c r="AH1135" s="175"/>
    </row>
    <row r="1136" spans="1:34" x14ac:dyDescent="0.3">
      <c r="A1136" s="171" t="s">
        <v>376</v>
      </c>
      <c r="B1136" s="171" t="s">
        <v>235</v>
      </c>
      <c r="C1136" s="171">
        <v>112636</v>
      </c>
      <c r="D1136" s="174">
        <v>44304</v>
      </c>
      <c r="E1136" s="175">
        <v>2236.5207</v>
      </c>
      <c r="F1136" s="175">
        <v>3.1585000000000001</v>
      </c>
      <c r="G1136" s="175">
        <v>3.2223999999999999</v>
      </c>
      <c r="H1136" s="175">
        <v>3.0329000000000002</v>
      </c>
      <c r="I1136" s="175">
        <v>3.1818</v>
      </c>
      <c r="J1136" s="175">
        <v>3.2645</v>
      </c>
      <c r="K1136" s="175">
        <v>3.1274000000000002</v>
      </c>
      <c r="L1136" s="175">
        <v>2.9659</v>
      </c>
      <c r="M1136" s="175">
        <v>2.9885999999999999</v>
      </c>
      <c r="N1136" s="175">
        <v>3.0667</v>
      </c>
      <c r="O1136" s="175">
        <v>5.3475000000000001</v>
      </c>
      <c r="P1136" s="175">
        <v>6.0429000000000004</v>
      </c>
      <c r="Q1136" s="175">
        <v>7.4741</v>
      </c>
      <c r="R1136" s="175">
        <v>4.2670000000000003</v>
      </c>
      <c r="S1136" s="171"/>
      <c r="T1136" s="174"/>
      <c r="U1136" s="175"/>
      <c r="V1136" s="175"/>
      <c r="W1136" s="175"/>
      <c r="X1136" s="175"/>
      <c r="Y1136" s="175"/>
      <c r="Z1136" s="175"/>
      <c r="AA1136" s="175"/>
      <c r="AB1136" s="175"/>
      <c r="AC1136" s="175"/>
      <c r="AD1136" s="175"/>
      <c r="AE1136" s="175"/>
      <c r="AF1136" s="175"/>
      <c r="AG1136" s="175"/>
      <c r="AH1136" s="175"/>
    </row>
    <row r="1137" spans="1:34" x14ac:dyDescent="0.3">
      <c r="A1137" s="171" t="s">
        <v>376</v>
      </c>
      <c r="B1137" s="171" t="s">
        <v>417</v>
      </c>
      <c r="C1137" s="171">
        <v>102441</v>
      </c>
      <c r="D1137" s="174"/>
      <c r="E1137" s="175"/>
      <c r="F1137" s="175"/>
      <c r="G1137" s="175"/>
      <c r="H1137" s="175"/>
      <c r="I1137" s="175"/>
      <c r="J1137" s="175"/>
      <c r="K1137" s="175"/>
      <c r="L1137" s="175"/>
      <c r="M1137" s="175"/>
      <c r="N1137" s="175"/>
      <c r="O1137" s="175"/>
      <c r="P1137" s="175"/>
      <c r="Q1137" s="175"/>
      <c r="R1137" s="175"/>
      <c r="S1137" s="171"/>
      <c r="T1137" s="174"/>
      <c r="U1137" s="175"/>
      <c r="V1137" s="175"/>
      <c r="W1137" s="175"/>
      <c r="X1137" s="175"/>
      <c r="Y1137" s="175"/>
      <c r="Z1137" s="175"/>
      <c r="AA1137" s="175"/>
      <c r="AB1137" s="175"/>
      <c r="AC1137" s="175"/>
      <c r="AD1137" s="175"/>
      <c r="AE1137" s="175"/>
      <c r="AF1137" s="175"/>
      <c r="AG1137" s="175"/>
      <c r="AH1137" s="175"/>
    </row>
    <row r="1138" spans="1:34" x14ac:dyDescent="0.3">
      <c r="A1138" s="171" t="s">
        <v>376</v>
      </c>
      <c r="B1138" s="171" t="s">
        <v>418</v>
      </c>
      <c r="C1138" s="171">
        <v>100538</v>
      </c>
      <c r="D1138" s="174">
        <v>44304</v>
      </c>
      <c r="E1138" s="175">
        <v>4764.1455999999998</v>
      </c>
      <c r="F1138" s="175">
        <v>2.4226999999999999</v>
      </c>
      <c r="G1138" s="175">
        <v>2.2993999999999999</v>
      </c>
      <c r="H1138" s="175">
        <v>2.4039000000000001</v>
      </c>
      <c r="I1138" s="175">
        <v>2.383</v>
      </c>
      <c r="J1138" s="175">
        <v>2.7134</v>
      </c>
      <c r="K1138" s="175">
        <v>2.5095999999999998</v>
      </c>
      <c r="L1138" s="175">
        <v>2.3891</v>
      </c>
      <c r="M1138" s="175">
        <v>2.444</v>
      </c>
      <c r="N1138" s="175">
        <v>2.7179000000000002</v>
      </c>
      <c r="O1138" s="175">
        <v>5.0983000000000001</v>
      </c>
      <c r="P1138" s="175">
        <v>5.569</v>
      </c>
      <c r="Q1138" s="175">
        <v>7.0274000000000001</v>
      </c>
      <c r="R1138" s="175">
        <v>4.2122000000000002</v>
      </c>
      <c r="S1138" s="171"/>
      <c r="T1138" s="174"/>
      <c r="U1138" s="175"/>
      <c r="V1138" s="175"/>
      <c r="W1138" s="175"/>
      <c r="X1138" s="175"/>
      <c r="Y1138" s="175"/>
      <c r="Z1138" s="175"/>
      <c r="AA1138" s="175"/>
      <c r="AB1138" s="175"/>
      <c r="AC1138" s="175"/>
      <c r="AD1138" s="175"/>
      <c r="AE1138" s="175"/>
      <c r="AF1138" s="175"/>
      <c r="AG1138" s="175"/>
      <c r="AH1138" s="175"/>
    </row>
    <row r="1139" spans="1:34" x14ac:dyDescent="0.3">
      <c r="A1139" s="171" t="s">
        <v>376</v>
      </c>
      <c r="B1139" s="171" t="s">
        <v>419</v>
      </c>
      <c r="C1139" s="171">
        <v>100546</v>
      </c>
      <c r="D1139" s="174">
        <v>44304</v>
      </c>
      <c r="E1139" s="175">
        <v>3080.5774999999999</v>
      </c>
      <c r="F1139" s="175">
        <v>3.0939000000000001</v>
      </c>
      <c r="G1139" s="175">
        <v>2.9710999999999999</v>
      </c>
      <c r="H1139" s="175">
        <v>3.0760999999999998</v>
      </c>
      <c r="I1139" s="175">
        <v>3.0554000000000001</v>
      </c>
      <c r="J1139" s="175">
        <v>3.3868999999999998</v>
      </c>
      <c r="K1139" s="175">
        <v>3.1861999999999999</v>
      </c>
      <c r="L1139" s="175">
        <v>3.0701000000000001</v>
      </c>
      <c r="M1139" s="175">
        <v>3.1294</v>
      </c>
      <c r="N1139" s="175">
        <v>3.4095</v>
      </c>
      <c r="O1139" s="175">
        <v>5.8131000000000004</v>
      </c>
      <c r="P1139" s="175">
        <v>6.2824999999999998</v>
      </c>
      <c r="Q1139" s="175">
        <v>7.4611000000000001</v>
      </c>
      <c r="R1139" s="175">
        <v>4.9180000000000001</v>
      </c>
      <c r="S1139" s="171"/>
      <c r="T1139" s="174"/>
      <c r="U1139" s="175"/>
      <c r="V1139" s="175"/>
      <c r="W1139" s="175"/>
      <c r="X1139" s="175"/>
      <c r="Y1139" s="175"/>
      <c r="Z1139" s="175"/>
      <c r="AA1139" s="175"/>
      <c r="AB1139" s="175"/>
      <c r="AC1139" s="175"/>
      <c r="AD1139" s="175"/>
      <c r="AE1139" s="175"/>
      <c r="AF1139" s="175"/>
      <c r="AG1139" s="175"/>
      <c r="AH1139" s="175"/>
    </row>
    <row r="1140" spans="1:34" x14ac:dyDescent="0.3">
      <c r="A1140" s="171" t="s">
        <v>376</v>
      </c>
      <c r="B1140" s="171" t="s">
        <v>127</v>
      </c>
      <c r="C1140" s="171">
        <v>118577</v>
      </c>
      <c r="D1140" s="174">
        <v>44304</v>
      </c>
      <c r="E1140" s="175">
        <v>3096.6122</v>
      </c>
      <c r="F1140" s="175">
        <v>3.1698</v>
      </c>
      <c r="G1140" s="175">
        <v>3.0468999999999999</v>
      </c>
      <c r="H1140" s="175">
        <v>3.1516999999999999</v>
      </c>
      <c r="I1140" s="175">
        <v>3.1309999999999998</v>
      </c>
      <c r="J1140" s="175">
        <v>3.4632999999999998</v>
      </c>
      <c r="K1140" s="175">
        <v>3.2633000000000001</v>
      </c>
      <c r="L1140" s="175">
        <v>3.1490999999999998</v>
      </c>
      <c r="M1140" s="175">
        <v>3.2124000000000001</v>
      </c>
      <c r="N1140" s="175">
        <v>3.4939</v>
      </c>
      <c r="O1140" s="175">
        <v>5.8841999999999999</v>
      </c>
      <c r="P1140" s="175">
        <v>6.3521000000000001</v>
      </c>
      <c r="Q1140" s="175">
        <v>7.4188999999999998</v>
      </c>
      <c r="R1140" s="175">
        <v>4.9942000000000002</v>
      </c>
      <c r="S1140" s="171"/>
      <c r="T1140" s="174"/>
      <c r="U1140" s="175"/>
      <c r="V1140" s="175"/>
      <c r="W1140" s="175"/>
      <c r="X1140" s="175"/>
      <c r="Y1140" s="175"/>
      <c r="Z1140" s="175"/>
      <c r="AA1140" s="175"/>
      <c r="AB1140" s="175"/>
      <c r="AC1140" s="175"/>
      <c r="AD1140" s="175"/>
      <c r="AE1140" s="175"/>
      <c r="AF1140" s="175"/>
      <c r="AG1140" s="175"/>
      <c r="AH1140" s="175"/>
    </row>
    <row r="1141" spans="1:34" x14ac:dyDescent="0.3">
      <c r="A1141" s="171" t="s">
        <v>376</v>
      </c>
      <c r="B1141" s="171" t="s">
        <v>236</v>
      </c>
      <c r="C1141" s="171">
        <v>100868</v>
      </c>
      <c r="D1141" s="174">
        <v>44304</v>
      </c>
      <c r="E1141" s="175">
        <v>4023.5373</v>
      </c>
      <c r="F1141" s="175">
        <v>2.9912000000000001</v>
      </c>
      <c r="G1141" s="175">
        <v>2.8858000000000001</v>
      </c>
      <c r="H1141" s="175">
        <v>2.9504999999999999</v>
      </c>
      <c r="I1141" s="175">
        <v>2.9658000000000002</v>
      </c>
      <c r="J1141" s="175">
        <v>3.2783000000000002</v>
      </c>
      <c r="K1141" s="175">
        <v>3.1332</v>
      </c>
      <c r="L1141" s="175">
        <v>2.9838</v>
      </c>
      <c r="M1141" s="175">
        <v>3.0615999999999999</v>
      </c>
      <c r="N1141" s="175">
        <v>3.3203999999999998</v>
      </c>
      <c r="O1141" s="175">
        <v>5.5399000000000003</v>
      </c>
      <c r="P1141" s="175">
        <v>6.0639000000000003</v>
      </c>
      <c r="Q1141" s="175">
        <v>7.0216000000000003</v>
      </c>
      <c r="R1141" s="175">
        <v>4.6561000000000003</v>
      </c>
      <c r="S1141" s="171"/>
      <c r="T1141" s="174"/>
      <c r="U1141" s="175"/>
      <c r="V1141" s="175"/>
      <c r="W1141" s="175"/>
      <c r="X1141" s="175"/>
      <c r="Y1141" s="175"/>
      <c r="Z1141" s="175"/>
      <c r="AA1141" s="175"/>
      <c r="AB1141" s="175"/>
      <c r="AC1141" s="175"/>
      <c r="AD1141" s="175"/>
      <c r="AE1141" s="175"/>
      <c r="AF1141" s="175"/>
      <c r="AG1141" s="175"/>
      <c r="AH1141" s="175"/>
    </row>
    <row r="1142" spans="1:34" x14ac:dyDescent="0.3">
      <c r="A1142" s="171" t="s">
        <v>376</v>
      </c>
      <c r="B1142" s="171" t="s">
        <v>128</v>
      </c>
      <c r="C1142" s="171">
        <v>119091</v>
      </c>
      <c r="D1142" s="174">
        <v>44304</v>
      </c>
      <c r="E1142" s="175">
        <v>4051.607</v>
      </c>
      <c r="F1142" s="175">
        <v>3.0912000000000002</v>
      </c>
      <c r="G1142" s="175">
        <v>2.9855999999999998</v>
      </c>
      <c r="H1142" s="175">
        <v>3.0506000000000002</v>
      </c>
      <c r="I1142" s="175">
        <v>3.0554999999999999</v>
      </c>
      <c r="J1142" s="175">
        <v>3.3734999999999999</v>
      </c>
      <c r="K1142" s="175">
        <v>3.2324000000000002</v>
      </c>
      <c r="L1142" s="175">
        <v>3.0846</v>
      </c>
      <c r="M1142" s="175">
        <v>3.1635</v>
      </c>
      <c r="N1142" s="175">
        <v>3.4236</v>
      </c>
      <c r="O1142" s="175">
        <v>5.6455000000000002</v>
      </c>
      <c r="P1142" s="175">
        <v>6.1702000000000004</v>
      </c>
      <c r="Q1142" s="175">
        <v>7.2553999999999998</v>
      </c>
      <c r="R1142" s="175">
        <v>4.7606999999999999</v>
      </c>
      <c r="S1142" s="171"/>
      <c r="T1142" s="174"/>
      <c r="U1142" s="175"/>
      <c r="V1142" s="175"/>
      <c r="W1142" s="175"/>
      <c r="X1142" s="175"/>
      <c r="Y1142" s="175"/>
      <c r="Z1142" s="175"/>
      <c r="AA1142" s="175"/>
      <c r="AB1142" s="175"/>
      <c r="AC1142" s="175"/>
      <c r="AD1142" s="175"/>
      <c r="AE1142" s="175"/>
      <c r="AF1142" s="175"/>
      <c r="AG1142" s="175"/>
      <c r="AH1142" s="175"/>
    </row>
    <row r="1143" spans="1:34" x14ac:dyDescent="0.3">
      <c r="A1143" s="171" t="s">
        <v>376</v>
      </c>
      <c r="B1143" s="171" t="s">
        <v>237</v>
      </c>
      <c r="C1143" s="171">
        <v>118902</v>
      </c>
      <c r="D1143" s="174">
        <v>44304</v>
      </c>
      <c r="E1143" s="175">
        <v>2041.5147999999999</v>
      </c>
      <c r="F1143" s="175">
        <v>3.0918000000000001</v>
      </c>
      <c r="G1143" s="175">
        <v>3.0569000000000002</v>
      </c>
      <c r="H1143" s="175">
        <v>3.0792999999999999</v>
      </c>
      <c r="I1143" s="175">
        <v>3.0674000000000001</v>
      </c>
      <c r="J1143" s="175">
        <v>3.3431999999999999</v>
      </c>
      <c r="K1143" s="175">
        <v>3.2044000000000001</v>
      </c>
      <c r="L1143" s="175">
        <v>3.0466000000000002</v>
      </c>
      <c r="M1143" s="175">
        <v>3.1164999999999998</v>
      </c>
      <c r="N1143" s="175">
        <v>3.3855</v>
      </c>
      <c r="O1143" s="175">
        <v>5.6177999999999999</v>
      </c>
      <c r="P1143" s="175">
        <v>6.1529999999999996</v>
      </c>
      <c r="Q1143" s="175">
        <v>4.3159999999999998</v>
      </c>
      <c r="R1143" s="175">
        <v>4.6792999999999996</v>
      </c>
      <c r="S1143" s="171"/>
      <c r="T1143" s="174"/>
      <c r="U1143" s="175"/>
      <c r="V1143" s="175"/>
      <c r="W1143" s="175"/>
      <c r="X1143" s="175"/>
      <c r="Y1143" s="175"/>
      <c r="Z1143" s="175"/>
      <c r="AA1143" s="175"/>
      <c r="AB1143" s="175"/>
      <c r="AC1143" s="175"/>
      <c r="AD1143" s="175"/>
      <c r="AE1143" s="175"/>
      <c r="AF1143" s="175"/>
      <c r="AG1143" s="175"/>
      <c r="AH1143" s="175"/>
    </row>
    <row r="1144" spans="1:34" x14ac:dyDescent="0.3">
      <c r="A1144" s="171" t="s">
        <v>376</v>
      </c>
      <c r="B1144" s="171" t="s">
        <v>129</v>
      </c>
      <c r="C1144" s="171">
        <v>120038</v>
      </c>
      <c r="D1144" s="174">
        <v>44304</v>
      </c>
      <c r="E1144" s="175">
        <v>2052.0230999999999</v>
      </c>
      <c r="F1144" s="175">
        <v>3.1871999999999998</v>
      </c>
      <c r="G1144" s="175">
        <v>3.1526999999999998</v>
      </c>
      <c r="H1144" s="175">
        <v>3.1743999999999999</v>
      </c>
      <c r="I1144" s="175">
        <v>3.1625999999999999</v>
      </c>
      <c r="J1144" s="175">
        <v>3.4405999999999999</v>
      </c>
      <c r="K1144" s="175">
        <v>3.3041999999999998</v>
      </c>
      <c r="L1144" s="175">
        <v>3.1476999999999999</v>
      </c>
      <c r="M1144" s="175">
        <v>3.2181999999999999</v>
      </c>
      <c r="N1144" s="175">
        <v>3.4881000000000002</v>
      </c>
      <c r="O1144" s="175">
        <v>5.7065999999999999</v>
      </c>
      <c r="P1144" s="175">
        <v>6.2321</v>
      </c>
      <c r="Q1144" s="175">
        <v>7.2755000000000001</v>
      </c>
      <c r="R1144" s="175">
        <v>4.7801</v>
      </c>
      <c r="S1144" s="171"/>
      <c r="T1144" s="174"/>
      <c r="U1144" s="175"/>
      <c r="V1144" s="175"/>
      <c r="W1144" s="175"/>
      <c r="X1144" s="175"/>
      <c r="Y1144" s="175"/>
      <c r="Z1144" s="175"/>
      <c r="AA1144" s="175"/>
      <c r="AB1144" s="175"/>
      <c r="AC1144" s="175"/>
      <c r="AD1144" s="175"/>
      <c r="AE1144" s="175"/>
      <c r="AF1144" s="175"/>
      <c r="AG1144" s="175"/>
      <c r="AH1144" s="175"/>
    </row>
    <row r="1145" spans="1:34" x14ac:dyDescent="0.3">
      <c r="A1145" s="171" t="s">
        <v>376</v>
      </c>
      <c r="B1145" s="171" t="s">
        <v>420</v>
      </c>
      <c r="C1145" s="171">
        <v>118907</v>
      </c>
      <c r="D1145" s="174">
        <v>44304</v>
      </c>
      <c r="E1145" s="175">
        <v>2982.6053999999999</v>
      </c>
      <c r="F1145" s="175">
        <v>2.2948</v>
      </c>
      <c r="G1145" s="175">
        <v>2.2606999999999999</v>
      </c>
      <c r="H1145" s="175">
        <v>2.2824</v>
      </c>
      <c r="I1145" s="175">
        <v>2.2702</v>
      </c>
      <c r="J1145" s="175">
        <v>2.5464000000000002</v>
      </c>
      <c r="K1145" s="175">
        <v>2.4055</v>
      </c>
      <c r="L1145" s="175">
        <v>2.2429999999999999</v>
      </c>
      <c r="M1145" s="175">
        <v>2.3073000000000001</v>
      </c>
      <c r="N1145" s="175">
        <v>2.5689000000000002</v>
      </c>
      <c r="O1145" s="175">
        <v>4.758</v>
      </c>
      <c r="P1145" s="175">
        <v>5.2678000000000003</v>
      </c>
      <c r="Q1145" s="175">
        <v>6.1246999999999998</v>
      </c>
      <c r="R1145" s="175">
        <v>3.8492999999999999</v>
      </c>
      <c r="S1145" s="171"/>
      <c r="T1145" s="174"/>
      <c r="U1145" s="175"/>
      <c r="V1145" s="175"/>
      <c r="W1145" s="175"/>
      <c r="X1145" s="175"/>
      <c r="Y1145" s="175"/>
      <c r="Z1145" s="175"/>
      <c r="AA1145" s="175"/>
      <c r="AB1145" s="175"/>
      <c r="AC1145" s="175"/>
      <c r="AD1145" s="175"/>
      <c r="AE1145" s="175"/>
      <c r="AF1145" s="175"/>
      <c r="AG1145" s="175"/>
      <c r="AH1145" s="175"/>
    </row>
    <row r="1146" spans="1:34" x14ac:dyDescent="0.3">
      <c r="A1146" s="171" t="s">
        <v>376</v>
      </c>
      <c r="B1146" s="171" t="s">
        <v>1011</v>
      </c>
      <c r="C1146" s="171">
        <v>144947</v>
      </c>
      <c r="D1146" s="174">
        <v>44304</v>
      </c>
      <c r="E1146" s="175">
        <v>1084.27742438481</v>
      </c>
      <c r="F1146" s="175">
        <v>2.5625</v>
      </c>
      <c r="G1146" s="175">
        <v>2.5644</v>
      </c>
      <c r="H1146" s="175">
        <v>2.5493000000000001</v>
      </c>
      <c r="I1146" s="175">
        <v>2.4459</v>
      </c>
      <c r="J1146" s="175">
        <v>2.5482999999999998</v>
      </c>
      <c r="K1146" s="175">
        <v>2.4891000000000001</v>
      </c>
      <c r="L1146" s="175">
        <v>2.4217</v>
      </c>
      <c r="M1146" s="175">
        <v>2.4681999999999999</v>
      </c>
      <c r="N1146" s="175">
        <v>2.4759000000000002</v>
      </c>
      <c r="O1146" s="175"/>
      <c r="P1146" s="175"/>
      <c r="Q1146" s="175">
        <v>3.1966999999999999</v>
      </c>
      <c r="R1146" s="175">
        <v>2.8809</v>
      </c>
      <c r="S1146" s="171" t="s">
        <v>2023</v>
      </c>
      <c r="T1146" s="174">
        <v>44302</v>
      </c>
      <c r="U1146" s="175">
        <v>3847.7537000000002</v>
      </c>
      <c r="V1146" s="175">
        <v>-13.5212</v>
      </c>
      <c r="W1146" s="175">
        <v>-37.631100000000004</v>
      </c>
      <c r="X1146" s="175">
        <v>-14.154400000000001</v>
      </c>
      <c r="Y1146" s="175">
        <v>5.57</v>
      </c>
      <c r="Z1146" s="175">
        <v>17.7211</v>
      </c>
      <c r="AA1146" s="175">
        <v>-0.12280000000000001</v>
      </c>
      <c r="AB1146" s="175">
        <v>2.6629999999999998</v>
      </c>
      <c r="AC1146" s="175">
        <v>3.2505000000000002</v>
      </c>
      <c r="AD1146" s="175">
        <v>8.9678000000000004</v>
      </c>
      <c r="AE1146" s="175">
        <v>9.0890000000000004</v>
      </c>
      <c r="AF1146" s="175">
        <v>8.4783000000000008</v>
      </c>
      <c r="AG1146" s="175"/>
      <c r="AH1146" s="175">
        <v>10.385400000000001</v>
      </c>
    </row>
    <row r="1147" spans="1:34" x14ac:dyDescent="0.3">
      <c r="A1147" s="171" t="s">
        <v>376</v>
      </c>
      <c r="B1147" s="171" t="s">
        <v>238</v>
      </c>
      <c r="C1147" s="171">
        <v>103340</v>
      </c>
      <c r="D1147" s="174">
        <v>44304</v>
      </c>
      <c r="E1147" s="175">
        <v>303.49549999999999</v>
      </c>
      <c r="F1147" s="175">
        <v>3.0308999999999999</v>
      </c>
      <c r="G1147" s="175">
        <v>3.1316999999999999</v>
      </c>
      <c r="H1147" s="175">
        <v>3.0152000000000001</v>
      </c>
      <c r="I1147" s="175">
        <v>3.0333999999999999</v>
      </c>
      <c r="J1147" s="175">
        <v>3.3412000000000002</v>
      </c>
      <c r="K1147" s="175">
        <v>3.1911999999999998</v>
      </c>
      <c r="L1147" s="175">
        <v>3.0701999999999998</v>
      </c>
      <c r="M1147" s="175">
        <v>3.1423000000000001</v>
      </c>
      <c r="N1147" s="175">
        <v>3.4786999999999999</v>
      </c>
      <c r="O1147" s="175">
        <v>5.6592000000000002</v>
      </c>
      <c r="P1147" s="175">
        <v>6.1848999999999998</v>
      </c>
      <c r="Q1147" s="175">
        <v>7.4615</v>
      </c>
      <c r="R1147" s="175">
        <v>4.7835999999999999</v>
      </c>
      <c r="S1147" s="171"/>
      <c r="T1147" s="174"/>
      <c r="U1147" s="175"/>
      <c r="V1147" s="175"/>
      <c r="W1147" s="175"/>
      <c r="X1147" s="175"/>
      <c r="Y1147" s="175"/>
      <c r="Z1147" s="175"/>
      <c r="AA1147" s="175"/>
      <c r="AB1147" s="175"/>
      <c r="AC1147" s="175"/>
      <c r="AD1147" s="175"/>
      <c r="AE1147" s="175"/>
      <c r="AF1147" s="175"/>
      <c r="AG1147" s="175"/>
      <c r="AH1147" s="175"/>
    </row>
    <row r="1148" spans="1:34" x14ac:dyDescent="0.3">
      <c r="A1148" s="171" t="s">
        <v>376</v>
      </c>
      <c r="B1148" s="171" t="s">
        <v>130</v>
      </c>
      <c r="C1148" s="171">
        <v>120197</v>
      </c>
      <c r="D1148" s="174">
        <v>44304</v>
      </c>
      <c r="E1148" s="175">
        <v>305.20929999999998</v>
      </c>
      <c r="F1148" s="175">
        <v>3.1455000000000002</v>
      </c>
      <c r="G1148" s="175">
        <v>3.2536999999999998</v>
      </c>
      <c r="H1148" s="175">
        <v>3.1368999999999998</v>
      </c>
      <c r="I1148" s="175">
        <v>3.1541999999999999</v>
      </c>
      <c r="J1148" s="175">
        <v>3.4613</v>
      </c>
      <c r="K1148" s="175">
        <v>3.3121999999999998</v>
      </c>
      <c r="L1148" s="175">
        <v>3.1920999999999999</v>
      </c>
      <c r="M1148" s="175">
        <v>3.2652000000000001</v>
      </c>
      <c r="N1148" s="175">
        <v>3.6030000000000002</v>
      </c>
      <c r="O1148" s="175">
        <v>5.7535999999999996</v>
      </c>
      <c r="P1148" s="175">
        <v>6.2629999999999999</v>
      </c>
      <c r="Q1148" s="175">
        <v>7.3140999999999998</v>
      </c>
      <c r="R1148" s="175">
        <v>4.8872</v>
      </c>
      <c r="S1148" s="171"/>
      <c r="T1148" s="174"/>
      <c r="U1148" s="175"/>
      <c r="V1148" s="175"/>
      <c r="W1148" s="175"/>
      <c r="X1148" s="175"/>
      <c r="Y1148" s="175"/>
      <c r="Z1148" s="175"/>
      <c r="AA1148" s="175"/>
      <c r="AB1148" s="175"/>
      <c r="AC1148" s="175"/>
      <c r="AD1148" s="175"/>
      <c r="AE1148" s="175"/>
      <c r="AF1148" s="175"/>
      <c r="AG1148" s="175"/>
      <c r="AH1148" s="175"/>
    </row>
    <row r="1149" spans="1:34" x14ac:dyDescent="0.3">
      <c r="A1149" s="171" t="s">
        <v>376</v>
      </c>
      <c r="B1149" s="171" t="s">
        <v>239</v>
      </c>
      <c r="C1149" s="171">
        <v>113096</v>
      </c>
      <c r="D1149" s="174">
        <v>44304</v>
      </c>
      <c r="E1149" s="175">
        <v>2199.8027000000002</v>
      </c>
      <c r="F1149" s="175">
        <v>3.2374999999999998</v>
      </c>
      <c r="G1149" s="175">
        <v>3.1970999999999998</v>
      </c>
      <c r="H1149" s="175">
        <v>3.0840000000000001</v>
      </c>
      <c r="I1149" s="175">
        <v>3.2744</v>
      </c>
      <c r="J1149" s="175">
        <v>3.4839000000000002</v>
      </c>
      <c r="K1149" s="175">
        <v>3.3706</v>
      </c>
      <c r="L1149" s="175">
        <v>3.2629000000000001</v>
      </c>
      <c r="M1149" s="175">
        <v>3.3820000000000001</v>
      </c>
      <c r="N1149" s="175">
        <v>3.7185000000000001</v>
      </c>
      <c r="O1149" s="175">
        <v>5.8056999999999999</v>
      </c>
      <c r="P1149" s="175">
        <v>6.2431000000000001</v>
      </c>
      <c r="Q1149" s="175">
        <v>7.5846999999999998</v>
      </c>
      <c r="R1149" s="175">
        <v>4.9499000000000004</v>
      </c>
      <c r="S1149" s="171"/>
      <c r="T1149" s="174"/>
      <c r="U1149" s="175"/>
      <c r="V1149" s="175"/>
      <c r="W1149" s="175"/>
      <c r="X1149" s="175"/>
      <c r="Y1149" s="175"/>
      <c r="Z1149" s="175"/>
      <c r="AA1149" s="175"/>
      <c r="AB1149" s="175"/>
      <c r="AC1149" s="175"/>
      <c r="AD1149" s="175"/>
      <c r="AE1149" s="175"/>
      <c r="AF1149" s="175"/>
      <c r="AG1149" s="175"/>
      <c r="AH1149" s="175"/>
    </row>
    <row r="1150" spans="1:34" x14ac:dyDescent="0.3">
      <c r="A1150" s="171" t="s">
        <v>376</v>
      </c>
      <c r="B1150" s="171" t="s">
        <v>131</v>
      </c>
      <c r="C1150" s="171">
        <v>118345</v>
      </c>
      <c r="D1150" s="174">
        <v>44304</v>
      </c>
      <c r="E1150" s="175">
        <v>2216.8863999999999</v>
      </c>
      <c r="F1150" s="175">
        <v>3.2784</v>
      </c>
      <c r="G1150" s="175">
        <v>3.2372000000000001</v>
      </c>
      <c r="H1150" s="175">
        <v>3.1244999999999998</v>
      </c>
      <c r="I1150" s="175">
        <v>3.3146</v>
      </c>
      <c r="J1150" s="175">
        <v>3.5240999999999998</v>
      </c>
      <c r="K1150" s="175">
        <v>3.411</v>
      </c>
      <c r="L1150" s="175">
        <v>3.3035000000000001</v>
      </c>
      <c r="M1150" s="175">
        <v>3.4230999999999998</v>
      </c>
      <c r="N1150" s="175">
        <v>3.76</v>
      </c>
      <c r="O1150" s="175">
        <v>5.8872</v>
      </c>
      <c r="P1150" s="175">
        <v>6.3396999999999997</v>
      </c>
      <c r="Q1150" s="175">
        <v>7.3258999999999999</v>
      </c>
      <c r="R1150" s="175">
        <v>5.0110000000000001</v>
      </c>
      <c r="S1150" s="171"/>
      <c r="T1150" s="174"/>
      <c r="U1150" s="175"/>
      <c r="V1150" s="175"/>
      <c r="W1150" s="175"/>
      <c r="X1150" s="175"/>
      <c r="Y1150" s="175"/>
      <c r="Z1150" s="175"/>
      <c r="AA1150" s="175"/>
      <c r="AB1150" s="175"/>
      <c r="AC1150" s="175"/>
      <c r="AD1150" s="175"/>
      <c r="AE1150" s="175"/>
      <c r="AF1150" s="175"/>
      <c r="AG1150" s="175"/>
      <c r="AH1150" s="175"/>
    </row>
    <row r="1151" spans="1:34" x14ac:dyDescent="0.3">
      <c r="A1151" s="171" t="s">
        <v>376</v>
      </c>
      <c r="B1151" s="171" t="s">
        <v>132</v>
      </c>
      <c r="C1151" s="171">
        <v>118364</v>
      </c>
      <c r="D1151" s="174">
        <v>44304</v>
      </c>
      <c r="E1151" s="175">
        <v>2489.8492000000001</v>
      </c>
      <c r="F1151" s="175">
        <v>3.1638000000000002</v>
      </c>
      <c r="G1151" s="175">
        <v>3.1922000000000001</v>
      </c>
      <c r="H1151" s="175">
        <v>3.1507999999999998</v>
      </c>
      <c r="I1151" s="175">
        <v>3.1497999999999999</v>
      </c>
      <c r="J1151" s="175">
        <v>3.3935</v>
      </c>
      <c r="K1151" s="175">
        <v>3.2421000000000002</v>
      </c>
      <c r="L1151" s="175">
        <v>3.1008</v>
      </c>
      <c r="M1151" s="175">
        <v>3.1537000000000002</v>
      </c>
      <c r="N1151" s="175">
        <v>3.3864000000000001</v>
      </c>
      <c r="O1151" s="175">
        <v>5.5438999999999998</v>
      </c>
      <c r="P1151" s="175">
        <v>6.1269999999999998</v>
      </c>
      <c r="Q1151" s="175">
        <v>7.2140000000000004</v>
      </c>
      <c r="R1151" s="175">
        <v>4.6235999999999997</v>
      </c>
      <c r="S1151" s="171"/>
      <c r="T1151" s="174"/>
      <c r="U1151" s="175"/>
      <c r="V1151" s="175"/>
      <c r="W1151" s="175"/>
      <c r="X1151" s="175"/>
      <c r="Y1151" s="175"/>
      <c r="Z1151" s="175"/>
      <c r="AA1151" s="175"/>
      <c r="AB1151" s="175"/>
      <c r="AC1151" s="175"/>
      <c r="AD1151" s="175"/>
      <c r="AE1151" s="175"/>
      <c r="AF1151" s="175"/>
      <c r="AG1151" s="175"/>
      <c r="AH1151" s="175"/>
    </row>
    <row r="1152" spans="1:34" x14ac:dyDescent="0.3">
      <c r="A1152" s="171" t="s">
        <v>376</v>
      </c>
      <c r="B1152" s="171" t="s">
        <v>240</v>
      </c>
      <c r="C1152" s="171">
        <v>108690</v>
      </c>
      <c r="D1152" s="174">
        <v>44304</v>
      </c>
      <c r="E1152" s="175">
        <v>2477.2586000000001</v>
      </c>
      <c r="F1152" s="175">
        <v>3.1135999999999999</v>
      </c>
      <c r="G1152" s="175">
        <v>3.1421000000000001</v>
      </c>
      <c r="H1152" s="175">
        <v>3.1008</v>
      </c>
      <c r="I1152" s="175">
        <v>3.0998000000000001</v>
      </c>
      <c r="J1152" s="175">
        <v>3.3435999999999999</v>
      </c>
      <c r="K1152" s="175">
        <v>3.1918000000000002</v>
      </c>
      <c r="L1152" s="175">
        <v>3.05</v>
      </c>
      <c r="M1152" s="175">
        <v>3.1025</v>
      </c>
      <c r="N1152" s="175">
        <v>3.3342999999999998</v>
      </c>
      <c r="O1152" s="175">
        <v>5.4802999999999997</v>
      </c>
      <c r="P1152" s="175">
        <v>6.0548000000000002</v>
      </c>
      <c r="Q1152" s="175">
        <v>5.4622000000000002</v>
      </c>
      <c r="R1152" s="175">
        <v>4.5697000000000001</v>
      </c>
      <c r="S1152" s="171"/>
      <c r="T1152" s="174"/>
      <c r="U1152" s="175"/>
      <c r="V1152" s="175"/>
      <c r="W1152" s="175"/>
      <c r="X1152" s="175"/>
      <c r="Y1152" s="175"/>
      <c r="Z1152" s="175"/>
      <c r="AA1152" s="175"/>
      <c r="AB1152" s="175"/>
      <c r="AC1152" s="175"/>
      <c r="AD1152" s="175"/>
      <c r="AE1152" s="175"/>
      <c r="AF1152" s="175"/>
      <c r="AG1152" s="175"/>
      <c r="AH1152" s="175"/>
    </row>
    <row r="1153" spans="1:34" x14ac:dyDescent="0.3">
      <c r="A1153" s="171" t="s">
        <v>376</v>
      </c>
      <c r="B1153" s="171" t="s">
        <v>133</v>
      </c>
      <c r="C1153" s="171">
        <v>125345</v>
      </c>
      <c r="D1153" s="174">
        <v>44304</v>
      </c>
      <c r="E1153" s="175">
        <v>1592.2896000000001</v>
      </c>
      <c r="F1153" s="175">
        <v>2.9506999999999999</v>
      </c>
      <c r="G1153" s="175">
        <v>2.8660000000000001</v>
      </c>
      <c r="H1153" s="175">
        <v>2.8780999999999999</v>
      </c>
      <c r="I1153" s="175">
        <v>2.8546999999999998</v>
      </c>
      <c r="J1153" s="175">
        <v>3.0308000000000002</v>
      </c>
      <c r="K1153" s="175">
        <v>2.851</v>
      </c>
      <c r="L1153" s="175">
        <v>2.7719999999999998</v>
      </c>
      <c r="M1153" s="175">
        <v>2.8441000000000001</v>
      </c>
      <c r="N1153" s="175">
        <v>2.9689000000000001</v>
      </c>
      <c r="O1153" s="175">
        <v>5.0407999999999999</v>
      </c>
      <c r="P1153" s="175">
        <v>5.6519000000000004</v>
      </c>
      <c r="Q1153" s="175">
        <v>6.4550000000000001</v>
      </c>
      <c r="R1153" s="175">
        <v>4.1356999999999999</v>
      </c>
      <c r="S1153" s="171"/>
      <c r="T1153" s="174"/>
      <c r="U1153" s="175"/>
      <c r="V1153" s="175"/>
      <c r="W1153" s="175"/>
      <c r="X1153" s="175"/>
      <c r="Y1153" s="175"/>
      <c r="Z1153" s="175"/>
      <c r="AA1153" s="175"/>
      <c r="AB1153" s="175"/>
      <c r="AC1153" s="175"/>
      <c r="AD1153" s="175"/>
      <c r="AE1153" s="175"/>
      <c r="AF1153" s="175"/>
      <c r="AG1153" s="175"/>
      <c r="AH1153" s="175"/>
    </row>
    <row r="1154" spans="1:34" x14ac:dyDescent="0.3">
      <c r="A1154" s="171" t="s">
        <v>376</v>
      </c>
      <c r="B1154" s="171" t="s">
        <v>241</v>
      </c>
      <c r="C1154" s="171">
        <v>125259</v>
      </c>
      <c r="D1154" s="174">
        <v>44304</v>
      </c>
      <c r="E1154" s="175">
        <v>1586.3773000000001</v>
      </c>
      <c r="F1154" s="175">
        <v>2.9007000000000001</v>
      </c>
      <c r="G1154" s="175">
        <v>2.8169</v>
      </c>
      <c r="H1154" s="175">
        <v>2.8285999999999998</v>
      </c>
      <c r="I1154" s="175">
        <v>2.8048000000000002</v>
      </c>
      <c r="J1154" s="175">
        <v>2.9807000000000001</v>
      </c>
      <c r="K1154" s="175">
        <v>2.8006000000000002</v>
      </c>
      <c r="L1154" s="175">
        <v>2.7212999999999998</v>
      </c>
      <c r="M1154" s="175">
        <v>2.7930999999999999</v>
      </c>
      <c r="N1154" s="175">
        <v>2.9176000000000002</v>
      </c>
      <c r="O1154" s="175">
        <v>4.9884000000000004</v>
      </c>
      <c r="P1154" s="175">
        <v>5.5991999999999997</v>
      </c>
      <c r="Q1154" s="175">
        <v>6.4016999999999999</v>
      </c>
      <c r="R1154" s="175">
        <v>4.0838000000000001</v>
      </c>
      <c r="S1154" s="171"/>
      <c r="T1154" s="174"/>
      <c r="U1154" s="175"/>
      <c r="V1154" s="175"/>
      <c r="W1154" s="175"/>
      <c r="X1154" s="175"/>
      <c r="Y1154" s="175"/>
      <c r="Z1154" s="175"/>
      <c r="AA1154" s="175"/>
      <c r="AB1154" s="175"/>
      <c r="AC1154" s="175"/>
      <c r="AD1154" s="175"/>
      <c r="AE1154" s="175"/>
      <c r="AF1154" s="175"/>
      <c r="AG1154" s="175"/>
      <c r="AH1154" s="175"/>
    </row>
    <row r="1155" spans="1:34" x14ac:dyDescent="0.3">
      <c r="A1155" s="171" t="s">
        <v>376</v>
      </c>
      <c r="B1155" s="171" t="s">
        <v>242</v>
      </c>
      <c r="C1155" s="171">
        <v>115991</v>
      </c>
      <c r="D1155" s="174">
        <v>44304</v>
      </c>
      <c r="E1155" s="175">
        <v>1992.848</v>
      </c>
      <c r="F1155" s="175">
        <v>2.83</v>
      </c>
      <c r="G1155" s="175">
        <v>2.7418</v>
      </c>
      <c r="H1155" s="175">
        <v>2.7503000000000002</v>
      </c>
      <c r="I1155" s="175">
        <v>2.7837000000000001</v>
      </c>
      <c r="J1155" s="175">
        <v>2.9297</v>
      </c>
      <c r="K1155" s="175">
        <v>3.5929000000000002</v>
      </c>
      <c r="L1155" s="175">
        <v>3.2124000000000001</v>
      </c>
      <c r="M1155" s="175">
        <v>3.1646999999999998</v>
      </c>
      <c r="N1155" s="175">
        <v>3.2890000000000001</v>
      </c>
      <c r="O1155" s="175">
        <v>5.5289000000000001</v>
      </c>
      <c r="P1155" s="175">
        <v>6.1459999999999999</v>
      </c>
      <c r="Q1155" s="175">
        <v>7.5385999999999997</v>
      </c>
      <c r="R1155" s="175">
        <v>4.6157000000000004</v>
      </c>
      <c r="S1155" s="171"/>
      <c r="T1155" s="174"/>
      <c r="U1155" s="175"/>
      <c r="V1155" s="175"/>
      <c r="W1155" s="175"/>
      <c r="X1155" s="175"/>
      <c r="Y1155" s="175"/>
      <c r="Z1155" s="175"/>
      <c r="AA1155" s="175"/>
      <c r="AB1155" s="175"/>
      <c r="AC1155" s="175"/>
      <c r="AD1155" s="175"/>
      <c r="AE1155" s="175"/>
      <c r="AF1155" s="175"/>
      <c r="AG1155" s="175"/>
      <c r="AH1155" s="175"/>
    </row>
    <row r="1156" spans="1:34" x14ac:dyDescent="0.3">
      <c r="A1156" s="171" t="s">
        <v>376</v>
      </c>
      <c r="B1156" s="171" t="s">
        <v>134</v>
      </c>
      <c r="C1156" s="171">
        <v>119135</v>
      </c>
      <c r="D1156" s="174">
        <v>44304</v>
      </c>
      <c r="E1156" s="175">
        <v>2009.1124</v>
      </c>
      <c r="F1156" s="175">
        <v>2.9287999999999998</v>
      </c>
      <c r="G1156" s="175">
        <v>2.8420000000000001</v>
      </c>
      <c r="H1156" s="175">
        <v>2.8502000000000001</v>
      </c>
      <c r="I1156" s="175">
        <v>2.8809999999999998</v>
      </c>
      <c r="J1156" s="175">
        <v>3.028</v>
      </c>
      <c r="K1156" s="175">
        <v>3.6958000000000002</v>
      </c>
      <c r="L1156" s="175">
        <v>3.3151000000000002</v>
      </c>
      <c r="M1156" s="175">
        <v>3.2679</v>
      </c>
      <c r="N1156" s="175">
        <v>3.3929999999999998</v>
      </c>
      <c r="O1156" s="175">
        <v>5.6345999999999998</v>
      </c>
      <c r="P1156" s="175">
        <v>6.2526999999999999</v>
      </c>
      <c r="Q1156" s="175">
        <v>7.3262999999999998</v>
      </c>
      <c r="R1156" s="175">
        <v>4.7206000000000001</v>
      </c>
      <c r="S1156" s="171"/>
      <c r="T1156" s="174"/>
      <c r="U1156" s="175"/>
      <c r="V1156" s="175"/>
      <c r="W1156" s="175"/>
      <c r="X1156" s="175"/>
      <c r="Y1156" s="175"/>
      <c r="Z1156" s="175"/>
      <c r="AA1156" s="175"/>
      <c r="AB1156" s="175"/>
      <c r="AC1156" s="175"/>
      <c r="AD1156" s="175"/>
      <c r="AE1156" s="175"/>
      <c r="AF1156" s="175"/>
      <c r="AG1156" s="175"/>
      <c r="AH1156" s="175"/>
    </row>
    <row r="1157" spans="1:34" x14ac:dyDescent="0.3">
      <c r="A1157" s="171" t="s">
        <v>376</v>
      </c>
      <c r="B1157" s="171" t="s">
        <v>135</v>
      </c>
      <c r="C1157" s="171">
        <v>147938</v>
      </c>
      <c r="D1157" s="174">
        <v>44304</v>
      </c>
      <c r="E1157" s="175">
        <v>1999.6992</v>
      </c>
      <c r="F1157" s="175">
        <v>2.7435999999999998</v>
      </c>
      <c r="G1157" s="175">
        <v>2.7452000000000001</v>
      </c>
      <c r="H1157" s="175">
        <v>2.9424000000000001</v>
      </c>
      <c r="I1157" s="175">
        <v>2.8458000000000001</v>
      </c>
      <c r="J1157" s="175">
        <v>2.7955999999999999</v>
      </c>
      <c r="K1157" s="175">
        <v>3.4912000000000001</v>
      </c>
      <c r="L1157" s="175">
        <v>2.7829000000000002</v>
      </c>
      <c r="M1157" s="175">
        <v>2.7921</v>
      </c>
      <c r="N1157" s="175">
        <v>2.9496000000000002</v>
      </c>
      <c r="O1157" s="175"/>
      <c r="P1157" s="175"/>
      <c r="Q1157" s="175">
        <v>3.4108000000000001</v>
      </c>
      <c r="R1157" s="175"/>
      <c r="S1157" s="171"/>
      <c r="T1157" s="174"/>
      <c r="U1157" s="175"/>
      <c r="V1157" s="175"/>
      <c r="W1157" s="175"/>
      <c r="X1157" s="175"/>
      <c r="Y1157" s="175"/>
      <c r="Z1157" s="175"/>
      <c r="AA1157" s="175"/>
      <c r="AB1157" s="175"/>
      <c r="AC1157" s="175"/>
      <c r="AD1157" s="175"/>
      <c r="AE1157" s="175"/>
      <c r="AF1157" s="175"/>
      <c r="AG1157" s="175"/>
      <c r="AH1157" s="175"/>
    </row>
    <row r="1158" spans="1:34" x14ac:dyDescent="0.3">
      <c r="A1158" s="171" t="s">
        <v>376</v>
      </c>
      <c r="B1158" s="171" t="s">
        <v>136</v>
      </c>
      <c r="C1158" s="171">
        <v>147940</v>
      </c>
      <c r="D1158" s="174">
        <v>44304</v>
      </c>
      <c r="E1158" s="175">
        <v>2009.4818</v>
      </c>
      <c r="F1158" s="175">
        <v>2.9337</v>
      </c>
      <c r="G1158" s="175">
        <v>2.8117999999999999</v>
      </c>
      <c r="H1158" s="175">
        <v>2.8477999999999999</v>
      </c>
      <c r="I1158" s="175">
        <v>2.9018999999999999</v>
      </c>
      <c r="J1158" s="175">
        <v>3.0518999999999998</v>
      </c>
      <c r="K1158" s="175">
        <v>3.6880000000000002</v>
      </c>
      <c r="L1158" s="175">
        <v>3.3007</v>
      </c>
      <c r="M1158" s="175">
        <v>3.2412000000000001</v>
      </c>
      <c r="N1158" s="175">
        <v>3.3843000000000001</v>
      </c>
      <c r="O1158" s="175"/>
      <c r="P1158" s="175"/>
      <c r="Q1158" s="175">
        <v>3.8035999999999999</v>
      </c>
      <c r="R1158" s="175"/>
      <c r="S1158" s="171"/>
      <c r="T1158" s="174"/>
      <c r="U1158" s="175"/>
      <c r="V1158" s="175"/>
      <c r="W1158" s="175"/>
      <c r="X1158" s="175"/>
      <c r="Y1158" s="175"/>
      <c r="Z1158" s="175"/>
      <c r="AA1158" s="175"/>
      <c r="AB1158" s="175"/>
      <c r="AC1158" s="175"/>
      <c r="AD1158" s="175"/>
      <c r="AE1158" s="175"/>
      <c r="AF1158" s="175"/>
      <c r="AG1158" s="175"/>
      <c r="AH1158" s="175"/>
    </row>
    <row r="1159" spans="1:34" x14ac:dyDescent="0.3">
      <c r="A1159" s="171" t="s">
        <v>376</v>
      </c>
      <c r="B1159" s="171" t="s">
        <v>137</v>
      </c>
      <c r="C1159" s="171">
        <v>147937</v>
      </c>
      <c r="D1159" s="174">
        <v>44304</v>
      </c>
      <c r="E1159" s="175">
        <v>2009.4917</v>
      </c>
      <c r="F1159" s="175">
        <v>2.9319000000000002</v>
      </c>
      <c r="G1159" s="175">
        <v>2.8456999999999999</v>
      </c>
      <c r="H1159" s="175">
        <v>2.8509000000000002</v>
      </c>
      <c r="I1159" s="175">
        <v>2.8841000000000001</v>
      </c>
      <c r="J1159" s="175">
        <v>3.0320999999999998</v>
      </c>
      <c r="K1159" s="175">
        <v>3.6960000000000002</v>
      </c>
      <c r="L1159" s="175">
        <v>3.3155999999999999</v>
      </c>
      <c r="M1159" s="175">
        <v>3.2685</v>
      </c>
      <c r="N1159" s="175">
        <v>3.3936000000000002</v>
      </c>
      <c r="O1159" s="175"/>
      <c r="P1159" s="175"/>
      <c r="Q1159" s="175">
        <v>3.8056000000000001</v>
      </c>
      <c r="R1159" s="175"/>
      <c r="S1159" s="171"/>
      <c r="T1159" s="174"/>
      <c r="U1159" s="175"/>
      <c r="V1159" s="175"/>
      <c r="W1159" s="175"/>
      <c r="X1159" s="175"/>
      <c r="Y1159" s="175"/>
      <c r="Z1159" s="175"/>
      <c r="AA1159" s="175"/>
      <c r="AB1159" s="175"/>
      <c r="AC1159" s="175"/>
      <c r="AD1159" s="175"/>
      <c r="AE1159" s="175"/>
      <c r="AF1159" s="175"/>
      <c r="AG1159" s="175"/>
      <c r="AH1159" s="175"/>
    </row>
    <row r="1160" spans="1:34" x14ac:dyDescent="0.3">
      <c r="A1160" s="171" t="s">
        <v>376</v>
      </c>
      <c r="B1160" s="171" t="s">
        <v>138</v>
      </c>
      <c r="C1160" s="171">
        <v>147939</v>
      </c>
      <c r="D1160" s="174">
        <v>44304</v>
      </c>
      <c r="E1160" s="175">
        <v>2009.0764999999999</v>
      </c>
      <c r="F1160" s="175">
        <v>2.8706999999999998</v>
      </c>
      <c r="G1160" s="175">
        <v>2.7711999999999999</v>
      </c>
      <c r="H1160" s="175">
        <v>2.8083999999999998</v>
      </c>
      <c r="I1160" s="175">
        <v>2.8424</v>
      </c>
      <c r="J1160" s="175">
        <v>3.0110999999999999</v>
      </c>
      <c r="K1160" s="175">
        <v>3.6909999999999998</v>
      </c>
      <c r="L1160" s="175">
        <v>3.2919999999999998</v>
      </c>
      <c r="M1160" s="175">
        <v>3.2353000000000001</v>
      </c>
      <c r="N1160" s="175">
        <v>3.3652000000000002</v>
      </c>
      <c r="O1160" s="175"/>
      <c r="P1160" s="175"/>
      <c r="Q1160" s="175">
        <v>3.7856000000000001</v>
      </c>
      <c r="R1160" s="175"/>
      <c r="S1160" s="171"/>
      <c r="T1160" s="174"/>
      <c r="U1160" s="175"/>
      <c r="V1160" s="175"/>
      <c r="W1160" s="175"/>
      <c r="X1160" s="175"/>
      <c r="Y1160" s="175"/>
      <c r="Z1160" s="175"/>
      <c r="AA1160" s="175"/>
      <c r="AB1160" s="175"/>
      <c r="AC1160" s="175"/>
      <c r="AD1160" s="175"/>
      <c r="AE1160" s="175"/>
      <c r="AF1160" s="175"/>
      <c r="AG1160" s="175"/>
      <c r="AH1160" s="175"/>
    </row>
    <row r="1161" spans="1:34" x14ac:dyDescent="0.3">
      <c r="A1161" s="171" t="s">
        <v>376</v>
      </c>
      <c r="B1161" s="171" t="s">
        <v>243</v>
      </c>
      <c r="C1161" s="171">
        <v>104486</v>
      </c>
      <c r="D1161" s="174">
        <v>44304</v>
      </c>
      <c r="E1161" s="175">
        <v>2814.4832000000001</v>
      </c>
      <c r="F1161" s="175">
        <v>3.0933000000000002</v>
      </c>
      <c r="G1161" s="175">
        <v>2.9839000000000002</v>
      </c>
      <c r="H1161" s="175">
        <v>3.0526</v>
      </c>
      <c r="I1161" s="175">
        <v>3.0497999999999998</v>
      </c>
      <c r="J1161" s="175">
        <v>3.3317999999999999</v>
      </c>
      <c r="K1161" s="175">
        <v>3.1930000000000001</v>
      </c>
      <c r="L1161" s="175">
        <v>3.0796000000000001</v>
      </c>
      <c r="M1161" s="175">
        <v>3.1331000000000002</v>
      </c>
      <c r="N1161" s="175">
        <v>3.3883999999999999</v>
      </c>
      <c r="O1161" s="175">
        <v>5.5678000000000001</v>
      </c>
      <c r="P1161" s="175">
        <v>6.1357999999999997</v>
      </c>
      <c r="Q1161" s="175">
        <v>7.4358000000000004</v>
      </c>
      <c r="R1161" s="175">
        <v>4.6300999999999997</v>
      </c>
      <c r="S1161" s="171"/>
      <c r="T1161" s="174"/>
      <c r="U1161" s="175"/>
      <c r="V1161" s="175"/>
      <c r="W1161" s="175"/>
      <c r="X1161" s="175"/>
      <c r="Y1161" s="175"/>
      <c r="Z1161" s="175"/>
      <c r="AA1161" s="175"/>
      <c r="AB1161" s="175"/>
      <c r="AC1161" s="175"/>
      <c r="AD1161" s="175"/>
      <c r="AE1161" s="175"/>
      <c r="AF1161" s="175"/>
      <c r="AG1161" s="175"/>
      <c r="AH1161" s="175"/>
    </row>
    <row r="1162" spans="1:34" x14ac:dyDescent="0.3">
      <c r="A1162" s="171" t="s">
        <v>376</v>
      </c>
      <c r="B1162" s="171" t="s">
        <v>139</v>
      </c>
      <c r="C1162" s="171">
        <v>120537</v>
      </c>
      <c r="D1162" s="174">
        <v>44304</v>
      </c>
      <c r="E1162" s="175">
        <v>2830.4308000000001</v>
      </c>
      <c r="F1162" s="175">
        <v>3.1636000000000002</v>
      </c>
      <c r="G1162" s="175">
        <v>3.0539999999999998</v>
      </c>
      <c r="H1162" s="175">
        <v>3.1227999999999998</v>
      </c>
      <c r="I1162" s="175">
        <v>3.12</v>
      </c>
      <c r="J1162" s="175">
        <v>3.4022000000000001</v>
      </c>
      <c r="K1162" s="175">
        <v>3.2637999999999998</v>
      </c>
      <c r="L1162" s="175">
        <v>3.1509</v>
      </c>
      <c r="M1162" s="175">
        <v>3.2050000000000001</v>
      </c>
      <c r="N1162" s="175">
        <v>3.4611000000000001</v>
      </c>
      <c r="O1162" s="175">
        <v>5.6417999999999999</v>
      </c>
      <c r="P1162" s="175">
        <v>6.2102000000000004</v>
      </c>
      <c r="Q1162" s="175">
        <v>7.2827000000000002</v>
      </c>
      <c r="R1162" s="175">
        <v>4.7035</v>
      </c>
      <c r="S1162" s="171"/>
      <c r="T1162" s="174"/>
      <c r="U1162" s="175"/>
      <c r="V1162" s="175"/>
      <c r="W1162" s="175"/>
      <c r="X1162" s="175"/>
      <c r="Y1162" s="175"/>
      <c r="Z1162" s="175"/>
      <c r="AA1162" s="175"/>
      <c r="AB1162" s="175"/>
      <c r="AC1162" s="175"/>
      <c r="AD1162" s="175"/>
      <c r="AE1162" s="175"/>
      <c r="AF1162" s="175"/>
      <c r="AG1162" s="175"/>
      <c r="AH1162" s="175"/>
    </row>
    <row r="1163" spans="1:34" x14ac:dyDescent="0.3">
      <c r="A1163" s="171" t="s">
        <v>376</v>
      </c>
      <c r="B1163" s="171" t="s">
        <v>421</v>
      </c>
      <c r="C1163" s="171">
        <v>104488</v>
      </c>
      <c r="D1163" s="174">
        <v>44304</v>
      </c>
      <c r="E1163" s="175">
        <v>2548.3811999999998</v>
      </c>
      <c r="F1163" s="175">
        <v>2.5625</v>
      </c>
      <c r="G1163" s="175">
        <v>2.4535</v>
      </c>
      <c r="H1163" s="175">
        <v>2.5222000000000002</v>
      </c>
      <c r="I1163" s="175">
        <v>2.5192000000000001</v>
      </c>
      <c r="J1163" s="175">
        <v>2.8003999999999998</v>
      </c>
      <c r="K1163" s="175">
        <v>2.6591999999999998</v>
      </c>
      <c r="L1163" s="175">
        <v>2.5421999999999998</v>
      </c>
      <c r="M1163" s="175">
        <v>2.5916999999999999</v>
      </c>
      <c r="N1163" s="175">
        <v>2.8418999999999999</v>
      </c>
      <c r="O1163" s="175">
        <v>5.0118</v>
      </c>
      <c r="P1163" s="175">
        <v>5.5444000000000004</v>
      </c>
      <c r="Q1163" s="175">
        <v>6.6986999999999997</v>
      </c>
      <c r="R1163" s="175">
        <v>4.08</v>
      </c>
      <c r="S1163" s="171"/>
      <c r="T1163" s="174"/>
      <c r="U1163" s="175"/>
      <c r="V1163" s="175"/>
      <c r="W1163" s="175"/>
      <c r="X1163" s="175"/>
      <c r="Y1163" s="175"/>
      <c r="Z1163" s="175"/>
      <c r="AA1163" s="175"/>
      <c r="AB1163" s="175"/>
      <c r="AC1163" s="175"/>
      <c r="AD1163" s="175"/>
      <c r="AE1163" s="175"/>
      <c r="AF1163" s="175"/>
      <c r="AG1163" s="175"/>
      <c r="AH1163" s="175"/>
    </row>
    <row r="1164" spans="1:34" x14ac:dyDescent="0.3">
      <c r="A1164" s="171" t="s">
        <v>376</v>
      </c>
      <c r="B1164" s="171" t="s">
        <v>140</v>
      </c>
      <c r="C1164" s="171">
        <v>147157</v>
      </c>
      <c r="D1164" s="174">
        <v>44304</v>
      </c>
      <c r="E1164" s="175">
        <v>1081.5764999999999</v>
      </c>
      <c r="F1164" s="175">
        <v>3.0577000000000001</v>
      </c>
      <c r="G1164" s="175">
        <v>3.0581999999999998</v>
      </c>
      <c r="H1164" s="175">
        <v>3.0105</v>
      </c>
      <c r="I1164" s="175">
        <v>2.9102999999999999</v>
      </c>
      <c r="J1164" s="175">
        <v>3.0293999999999999</v>
      </c>
      <c r="K1164" s="175">
        <v>2.9870000000000001</v>
      </c>
      <c r="L1164" s="175">
        <v>2.9355000000000002</v>
      </c>
      <c r="M1164" s="175">
        <v>2.9796999999999998</v>
      </c>
      <c r="N1164" s="175">
        <v>2.9634</v>
      </c>
      <c r="O1164" s="175"/>
      <c r="P1164" s="175"/>
      <c r="Q1164" s="175">
        <v>4.0224000000000002</v>
      </c>
      <c r="R1164" s="175"/>
      <c r="S1164" s="171"/>
      <c r="T1164" s="174"/>
      <c r="U1164" s="175"/>
      <c r="V1164" s="175"/>
      <c r="W1164" s="175"/>
      <c r="X1164" s="175"/>
      <c r="Y1164" s="175"/>
      <c r="Z1164" s="175"/>
      <c r="AA1164" s="175"/>
      <c r="AB1164" s="175"/>
      <c r="AC1164" s="175"/>
      <c r="AD1164" s="175"/>
      <c r="AE1164" s="175"/>
      <c r="AF1164" s="175"/>
      <c r="AG1164" s="175"/>
      <c r="AH1164" s="175"/>
    </row>
    <row r="1165" spans="1:34" x14ac:dyDescent="0.3">
      <c r="A1165" s="171" t="s">
        <v>376</v>
      </c>
      <c r="B1165" s="171" t="s">
        <v>244</v>
      </c>
      <c r="C1165" s="171">
        <v>147153</v>
      </c>
      <c r="D1165" s="174">
        <v>44304</v>
      </c>
      <c r="E1165" s="175">
        <v>1079.2139</v>
      </c>
      <c r="F1165" s="175">
        <v>2.9460000000000002</v>
      </c>
      <c r="G1165" s="175">
        <v>2.9476</v>
      </c>
      <c r="H1165" s="175">
        <v>2.9001000000000001</v>
      </c>
      <c r="I1165" s="175">
        <v>2.7966000000000002</v>
      </c>
      <c r="J1165" s="175">
        <v>2.9174000000000002</v>
      </c>
      <c r="K1165" s="175">
        <v>2.8753000000000002</v>
      </c>
      <c r="L1165" s="175">
        <v>2.8235000000000001</v>
      </c>
      <c r="M1165" s="175">
        <v>2.867</v>
      </c>
      <c r="N1165" s="175">
        <v>2.85</v>
      </c>
      <c r="O1165" s="175"/>
      <c r="P1165" s="175"/>
      <c r="Q1165" s="175">
        <v>3.9081000000000001</v>
      </c>
      <c r="R1165" s="175"/>
      <c r="S1165" s="171"/>
      <c r="T1165" s="174"/>
      <c r="U1165" s="175"/>
      <c r="V1165" s="175"/>
      <c r="W1165" s="175"/>
      <c r="X1165" s="175"/>
      <c r="Y1165" s="175"/>
      <c r="Z1165" s="175"/>
      <c r="AA1165" s="175"/>
      <c r="AB1165" s="175"/>
      <c r="AC1165" s="175"/>
      <c r="AD1165" s="175"/>
      <c r="AE1165" s="175"/>
      <c r="AF1165" s="175"/>
      <c r="AG1165" s="175"/>
      <c r="AH1165" s="175"/>
    </row>
    <row r="1166" spans="1:34" x14ac:dyDescent="0.3">
      <c r="A1166" s="171" t="s">
        <v>376</v>
      </c>
      <c r="B1166" s="171" t="s">
        <v>245</v>
      </c>
      <c r="C1166" s="171">
        <v>100234</v>
      </c>
      <c r="D1166" s="174">
        <v>44304</v>
      </c>
      <c r="E1166" s="175">
        <v>55.964399999999998</v>
      </c>
      <c r="F1166" s="175">
        <v>3.1307999999999998</v>
      </c>
      <c r="G1166" s="175">
        <v>3.0226000000000002</v>
      </c>
      <c r="H1166" s="175">
        <v>3.0764999999999998</v>
      </c>
      <c r="I1166" s="175">
        <v>3.0409000000000002</v>
      </c>
      <c r="J1166" s="175">
        <v>3.3504999999999998</v>
      </c>
      <c r="K1166" s="175">
        <v>3.2343999999999999</v>
      </c>
      <c r="L1166" s="175">
        <v>3.0903999999999998</v>
      </c>
      <c r="M1166" s="175">
        <v>3.1358000000000001</v>
      </c>
      <c r="N1166" s="175">
        <v>3.3391000000000002</v>
      </c>
      <c r="O1166" s="175">
        <v>5.5865</v>
      </c>
      <c r="P1166" s="175">
        <v>6.1600999999999999</v>
      </c>
      <c r="Q1166" s="175">
        <v>7.6669</v>
      </c>
      <c r="R1166" s="175">
        <v>4.6219000000000001</v>
      </c>
      <c r="S1166" s="171"/>
      <c r="T1166" s="174"/>
      <c r="U1166" s="175"/>
      <c r="V1166" s="175"/>
      <c r="W1166" s="175"/>
      <c r="X1166" s="175"/>
      <c r="Y1166" s="175"/>
      <c r="Z1166" s="175"/>
      <c r="AA1166" s="175"/>
      <c r="AB1166" s="175"/>
      <c r="AC1166" s="175"/>
      <c r="AD1166" s="175"/>
      <c r="AE1166" s="175"/>
      <c r="AF1166" s="175"/>
      <c r="AG1166" s="175"/>
      <c r="AH1166" s="175"/>
    </row>
    <row r="1167" spans="1:34" x14ac:dyDescent="0.3">
      <c r="A1167" s="171" t="s">
        <v>376</v>
      </c>
      <c r="B1167" s="171" t="s">
        <v>141</v>
      </c>
      <c r="C1167" s="171">
        <v>120406</v>
      </c>
      <c r="D1167" s="174">
        <v>44304</v>
      </c>
      <c r="E1167" s="175">
        <v>56.334000000000003</v>
      </c>
      <c r="F1167" s="175">
        <v>3.2399</v>
      </c>
      <c r="G1167" s="175">
        <v>3.1107999999999998</v>
      </c>
      <c r="H1167" s="175">
        <v>3.1581999999999999</v>
      </c>
      <c r="I1167" s="175">
        <v>3.1230000000000002</v>
      </c>
      <c r="J1167" s="175">
        <v>3.4335</v>
      </c>
      <c r="K1167" s="175">
        <v>3.3153999999999999</v>
      </c>
      <c r="L1167" s="175">
        <v>3.1718999999999999</v>
      </c>
      <c r="M1167" s="175">
        <v>3.2181000000000002</v>
      </c>
      <c r="N1167" s="175">
        <v>3.4220999999999999</v>
      </c>
      <c r="O1167" s="175">
        <v>5.6710000000000003</v>
      </c>
      <c r="P1167" s="175">
        <v>6.2443999999999997</v>
      </c>
      <c r="Q1167" s="175">
        <v>7.3304</v>
      </c>
      <c r="R1167" s="175">
        <v>4.7055999999999996</v>
      </c>
      <c r="S1167" s="171"/>
      <c r="T1167" s="174"/>
      <c r="U1167" s="175"/>
      <c r="V1167" s="175"/>
      <c r="W1167" s="175"/>
      <c r="X1167" s="175"/>
      <c r="Y1167" s="175"/>
      <c r="Z1167" s="175"/>
      <c r="AA1167" s="175"/>
      <c r="AB1167" s="175"/>
      <c r="AC1167" s="175"/>
      <c r="AD1167" s="175"/>
      <c r="AE1167" s="175"/>
      <c r="AF1167" s="175"/>
      <c r="AG1167" s="175"/>
      <c r="AH1167" s="175"/>
    </row>
    <row r="1168" spans="1:34" x14ac:dyDescent="0.3">
      <c r="A1168" s="171" t="s">
        <v>376</v>
      </c>
      <c r="B1168" s="171" t="s">
        <v>422</v>
      </c>
      <c r="C1168" s="171">
        <v>100247</v>
      </c>
      <c r="D1168" s="174">
        <v>44304</v>
      </c>
      <c r="E1168" s="175">
        <v>32.180999999999997</v>
      </c>
      <c r="F1168" s="175">
        <v>3.1760999999999999</v>
      </c>
      <c r="G1168" s="175">
        <v>3.0630999999999999</v>
      </c>
      <c r="H1168" s="175">
        <v>3.0804</v>
      </c>
      <c r="I1168" s="175">
        <v>3.0415999999999999</v>
      </c>
      <c r="J1168" s="175">
        <v>3.3536000000000001</v>
      </c>
      <c r="K1168" s="175">
        <v>3.2353999999999998</v>
      </c>
      <c r="L1168" s="175">
        <v>3.0912000000000002</v>
      </c>
      <c r="M1168" s="175">
        <v>3.137</v>
      </c>
      <c r="N1168" s="175">
        <v>3.34</v>
      </c>
      <c r="O1168" s="175">
        <v>5.5869</v>
      </c>
      <c r="P1168" s="175">
        <v>6.1603000000000003</v>
      </c>
      <c r="Q1168" s="175">
        <v>7.1493000000000002</v>
      </c>
      <c r="R1168" s="175">
        <v>4.6224999999999996</v>
      </c>
      <c r="S1168" s="171"/>
      <c r="T1168" s="174"/>
      <c r="U1168" s="175"/>
      <c r="V1168" s="175"/>
      <c r="W1168" s="175"/>
      <c r="X1168" s="175"/>
      <c r="Y1168" s="175"/>
      <c r="Z1168" s="175"/>
      <c r="AA1168" s="175"/>
      <c r="AB1168" s="175"/>
      <c r="AC1168" s="175"/>
      <c r="AD1168" s="175"/>
      <c r="AE1168" s="175"/>
      <c r="AF1168" s="175"/>
      <c r="AG1168" s="175"/>
      <c r="AH1168" s="175"/>
    </row>
    <row r="1169" spans="1:34" x14ac:dyDescent="0.3">
      <c r="A1169" s="171" t="s">
        <v>376</v>
      </c>
      <c r="B1169" s="171" t="s">
        <v>1939</v>
      </c>
      <c r="C1169" s="171">
        <v>148414</v>
      </c>
      <c r="D1169" s="174">
        <v>44304</v>
      </c>
      <c r="E1169" s="175">
        <v>41.4437</v>
      </c>
      <c r="F1169" s="175">
        <v>0</v>
      </c>
      <c r="G1169" s="175">
        <v>0</v>
      </c>
      <c r="H1169" s="175">
        <v>0</v>
      </c>
      <c r="I1169" s="175">
        <v>0</v>
      </c>
      <c r="J1169" s="175">
        <v>0</v>
      </c>
      <c r="K1169" s="175">
        <v>0</v>
      </c>
      <c r="L1169" s="175">
        <v>0</v>
      </c>
      <c r="M1169" s="175">
        <v>0</v>
      </c>
      <c r="N1169" s="175"/>
      <c r="O1169" s="175"/>
      <c r="P1169" s="175"/>
      <c r="Q1169" s="175">
        <v>0</v>
      </c>
      <c r="R1169" s="175"/>
      <c r="S1169" s="171"/>
      <c r="T1169" s="174"/>
      <c r="U1169" s="175"/>
      <c r="V1169" s="175"/>
      <c r="W1169" s="175"/>
      <c r="X1169" s="175"/>
      <c r="Y1169" s="175"/>
      <c r="Z1169" s="175"/>
      <c r="AA1169" s="175"/>
      <c r="AB1169" s="175"/>
      <c r="AC1169" s="175"/>
      <c r="AD1169" s="175"/>
      <c r="AE1169" s="175"/>
      <c r="AF1169" s="175"/>
      <c r="AG1169" s="175"/>
      <c r="AH1169" s="175"/>
    </row>
    <row r="1170" spans="1:34" x14ac:dyDescent="0.3">
      <c r="A1170" s="171" t="s">
        <v>376</v>
      </c>
      <c r="B1170" s="171" t="s">
        <v>1940</v>
      </c>
      <c r="C1170" s="171">
        <v>148413</v>
      </c>
      <c r="D1170" s="174">
        <v>44304</v>
      </c>
      <c r="E1170" s="175">
        <v>41.4437</v>
      </c>
      <c r="F1170" s="175">
        <v>0</v>
      </c>
      <c r="G1170" s="175">
        <v>0</v>
      </c>
      <c r="H1170" s="175">
        <v>0</v>
      </c>
      <c r="I1170" s="175">
        <v>0</v>
      </c>
      <c r="J1170" s="175">
        <v>0</v>
      </c>
      <c r="K1170" s="175">
        <v>0</v>
      </c>
      <c r="L1170" s="175">
        <v>0</v>
      </c>
      <c r="M1170" s="175">
        <v>0</v>
      </c>
      <c r="N1170" s="175"/>
      <c r="O1170" s="175"/>
      <c r="P1170" s="175"/>
      <c r="Q1170" s="175">
        <v>0</v>
      </c>
      <c r="R1170" s="175"/>
      <c r="S1170" s="171"/>
      <c r="T1170" s="174"/>
      <c r="U1170" s="175"/>
      <c r="V1170" s="175"/>
      <c r="W1170" s="175"/>
      <c r="X1170" s="175"/>
      <c r="Y1170" s="175"/>
      <c r="Z1170" s="175"/>
      <c r="AA1170" s="175"/>
      <c r="AB1170" s="175"/>
      <c r="AC1170" s="175"/>
      <c r="AD1170" s="175"/>
      <c r="AE1170" s="175"/>
      <c r="AF1170" s="175"/>
      <c r="AG1170" s="175"/>
      <c r="AH1170" s="175"/>
    </row>
    <row r="1171" spans="1:34" x14ac:dyDescent="0.3">
      <c r="A1171" s="171" t="s">
        <v>376</v>
      </c>
      <c r="B1171" s="171" t="s">
        <v>1941</v>
      </c>
      <c r="C1171" s="171">
        <v>139260</v>
      </c>
      <c r="D1171" s="174">
        <v>44304</v>
      </c>
      <c r="E1171" s="175">
        <v>41.4437</v>
      </c>
      <c r="F1171" s="175">
        <v>0</v>
      </c>
      <c r="G1171" s="175">
        <v>0</v>
      </c>
      <c r="H1171" s="175">
        <v>0</v>
      </c>
      <c r="I1171" s="175">
        <v>0</v>
      </c>
      <c r="J1171" s="175">
        <v>0</v>
      </c>
      <c r="K1171" s="175">
        <v>0</v>
      </c>
      <c r="L1171" s="175">
        <v>0</v>
      </c>
      <c r="M1171" s="175">
        <v>0</v>
      </c>
      <c r="N1171" s="175">
        <v>0</v>
      </c>
      <c r="O1171" s="175">
        <v>0</v>
      </c>
      <c r="P1171" s="175">
        <v>0</v>
      </c>
      <c r="Q1171" s="175">
        <v>0</v>
      </c>
      <c r="R1171" s="175">
        <v>-1E-4</v>
      </c>
      <c r="S1171" s="171"/>
      <c r="T1171" s="174"/>
      <c r="U1171" s="175"/>
      <c r="V1171" s="175"/>
      <c r="W1171" s="175"/>
      <c r="X1171" s="175"/>
      <c r="Y1171" s="175"/>
      <c r="Z1171" s="175"/>
      <c r="AA1171" s="175"/>
      <c r="AB1171" s="175"/>
      <c r="AC1171" s="175"/>
      <c r="AD1171" s="175"/>
      <c r="AE1171" s="175"/>
      <c r="AF1171" s="175"/>
      <c r="AG1171" s="175"/>
      <c r="AH1171" s="175"/>
    </row>
    <row r="1172" spans="1:34" x14ac:dyDescent="0.3">
      <c r="A1172" s="171" t="s">
        <v>376</v>
      </c>
      <c r="B1172" s="171" t="s">
        <v>1942</v>
      </c>
      <c r="C1172" s="171">
        <v>139258</v>
      </c>
      <c r="D1172" s="174">
        <v>44304</v>
      </c>
      <c r="E1172" s="175">
        <v>56.336100000000002</v>
      </c>
      <c r="F1172" s="175">
        <v>3.2397999999999998</v>
      </c>
      <c r="G1172" s="175">
        <v>3.1107</v>
      </c>
      <c r="H1172" s="175">
        <v>3.1581000000000001</v>
      </c>
      <c r="I1172" s="175">
        <v>3.1229</v>
      </c>
      <c r="J1172" s="175">
        <v>3.4333999999999998</v>
      </c>
      <c r="K1172" s="175">
        <v>3.3153000000000001</v>
      </c>
      <c r="L1172" s="175">
        <v>3.1717</v>
      </c>
      <c r="M1172" s="175">
        <v>3.2176999999999998</v>
      </c>
      <c r="N1172" s="175">
        <v>3.4217</v>
      </c>
      <c r="O1172" s="175">
        <v>5.6710000000000003</v>
      </c>
      <c r="P1172" s="175">
        <v>6.2451999999999996</v>
      </c>
      <c r="Q1172" s="175">
        <v>6.2686999999999999</v>
      </c>
      <c r="R1172" s="175">
        <v>4.7054999999999998</v>
      </c>
      <c r="S1172" s="171"/>
      <c r="T1172" s="174"/>
      <c r="U1172" s="175"/>
      <c r="V1172" s="175"/>
      <c r="W1172" s="175"/>
      <c r="X1172" s="175"/>
      <c r="Y1172" s="175"/>
      <c r="Z1172" s="175"/>
      <c r="AA1172" s="175"/>
      <c r="AB1172" s="175"/>
      <c r="AC1172" s="175"/>
      <c r="AD1172" s="175"/>
      <c r="AE1172" s="175"/>
      <c r="AF1172" s="175"/>
      <c r="AG1172" s="175"/>
      <c r="AH1172" s="175"/>
    </row>
    <row r="1173" spans="1:34" x14ac:dyDescent="0.3">
      <c r="A1173" s="171" t="s">
        <v>376</v>
      </c>
      <c r="B1173" s="171" t="s">
        <v>1943</v>
      </c>
      <c r="C1173" s="171">
        <v>139259</v>
      </c>
      <c r="D1173" s="174">
        <v>44304</v>
      </c>
      <c r="E1173" s="175">
        <v>41.4437</v>
      </c>
      <c r="F1173" s="175">
        <v>0</v>
      </c>
      <c r="G1173" s="175">
        <v>0</v>
      </c>
      <c r="H1173" s="175">
        <v>0</v>
      </c>
      <c r="I1173" s="175">
        <v>0</v>
      </c>
      <c r="J1173" s="175">
        <v>0</v>
      </c>
      <c r="K1173" s="175">
        <v>0</v>
      </c>
      <c r="L1173" s="175">
        <v>0</v>
      </c>
      <c r="M1173" s="175">
        <v>0</v>
      </c>
      <c r="N1173" s="175">
        <v>0</v>
      </c>
      <c r="O1173" s="175">
        <v>0</v>
      </c>
      <c r="P1173" s="175">
        <v>0</v>
      </c>
      <c r="Q1173" s="175">
        <v>0</v>
      </c>
      <c r="R1173" s="175">
        <v>0</v>
      </c>
      <c r="S1173" s="171"/>
      <c r="T1173" s="174"/>
      <c r="U1173" s="175"/>
      <c r="V1173" s="175"/>
      <c r="W1173" s="175"/>
      <c r="X1173" s="175"/>
      <c r="Y1173" s="175"/>
      <c r="Z1173" s="175"/>
      <c r="AA1173" s="175"/>
      <c r="AB1173" s="175"/>
      <c r="AC1173" s="175"/>
      <c r="AD1173" s="175"/>
      <c r="AE1173" s="175"/>
      <c r="AF1173" s="175"/>
      <c r="AG1173" s="175"/>
      <c r="AH1173" s="175"/>
    </row>
    <row r="1174" spans="1:34" x14ac:dyDescent="0.3">
      <c r="A1174" s="171" t="s">
        <v>376</v>
      </c>
      <c r="B1174" s="171" t="s">
        <v>1944</v>
      </c>
      <c r="C1174" s="171">
        <v>139257</v>
      </c>
      <c r="D1174" s="174">
        <v>44304</v>
      </c>
      <c r="E1174" s="175">
        <v>56.336100000000002</v>
      </c>
      <c r="F1174" s="175">
        <v>3.1749999999999998</v>
      </c>
      <c r="G1174" s="175">
        <v>3.1107</v>
      </c>
      <c r="H1174" s="175">
        <v>3.1581000000000001</v>
      </c>
      <c r="I1174" s="175">
        <v>3.1229</v>
      </c>
      <c r="J1174" s="175">
        <v>3.4312999999999998</v>
      </c>
      <c r="K1174" s="175">
        <v>3.3146</v>
      </c>
      <c r="L1174" s="175">
        <v>3.1717</v>
      </c>
      <c r="M1174" s="175">
        <v>3.2176999999999998</v>
      </c>
      <c r="N1174" s="175">
        <v>3.4217</v>
      </c>
      <c r="O1174" s="175">
        <v>5.6710000000000003</v>
      </c>
      <c r="P1174" s="175">
        <v>6.2451999999999996</v>
      </c>
      <c r="Q1174" s="175">
        <v>6.2686999999999999</v>
      </c>
      <c r="R1174" s="175">
        <v>4.7054</v>
      </c>
      <c r="S1174" s="171"/>
      <c r="T1174" s="174"/>
      <c r="U1174" s="175"/>
      <c r="V1174" s="175"/>
      <c r="W1174" s="175"/>
      <c r="X1174" s="175"/>
      <c r="Y1174" s="175"/>
      <c r="Z1174" s="175"/>
      <c r="AA1174" s="175"/>
      <c r="AB1174" s="175"/>
      <c r="AC1174" s="175"/>
      <c r="AD1174" s="175"/>
      <c r="AE1174" s="175"/>
      <c r="AF1174" s="175"/>
      <c r="AG1174" s="175"/>
      <c r="AH1174" s="175"/>
    </row>
    <row r="1175" spans="1:34" x14ac:dyDescent="0.3">
      <c r="A1175" s="171" t="s">
        <v>376</v>
      </c>
      <c r="B1175" s="171" t="s">
        <v>1945</v>
      </c>
      <c r="C1175" s="171">
        <v>148415</v>
      </c>
      <c r="D1175" s="174">
        <v>44304</v>
      </c>
      <c r="E1175" s="175">
        <v>41.4437</v>
      </c>
      <c r="F1175" s="175">
        <v>0</v>
      </c>
      <c r="G1175" s="175">
        <v>0</v>
      </c>
      <c r="H1175" s="175">
        <v>0</v>
      </c>
      <c r="I1175" s="175">
        <v>0</v>
      </c>
      <c r="J1175" s="175">
        <v>0</v>
      </c>
      <c r="K1175" s="175">
        <v>0</v>
      </c>
      <c r="L1175" s="175">
        <v>0</v>
      </c>
      <c r="M1175" s="175">
        <v>0</v>
      </c>
      <c r="N1175" s="175"/>
      <c r="O1175" s="175"/>
      <c r="P1175" s="175"/>
      <c r="Q1175" s="175">
        <v>0</v>
      </c>
      <c r="R1175" s="175"/>
      <c r="S1175" s="171"/>
      <c r="T1175" s="174"/>
      <c r="U1175" s="175"/>
      <c r="V1175" s="175"/>
      <c r="W1175" s="175"/>
      <c r="X1175" s="175"/>
      <c r="Y1175" s="175"/>
      <c r="Z1175" s="175"/>
      <c r="AA1175" s="175"/>
      <c r="AB1175" s="175"/>
      <c r="AC1175" s="175"/>
      <c r="AD1175" s="175"/>
      <c r="AE1175" s="175"/>
      <c r="AF1175" s="175"/>
      <c r="AG1175" s="175"/>
      <c r="AH1175" s="175"/>
    </row>
    <row r="1176" spans="1:34" x14ac:dyDescent="0.3">
      <c r="A1176" s="171" t="s">
        <v>376</v>
      </c>
      <c r="B1176" s="171" t="s">
        <v>142</v>
      </c>
      <c r="C1176" s="171">
        <v>119766</v>
      </c>
      <c r="D1176" s="174">
        <v>44304</v>
      </c>
      <c r="E1176" s="175">
        <v>4165.6094000000003</v>
      </c>
      <c r="F1176" s="175">
        <v>3.1518999999999999</v>
      </c>
      <c r="G1176" s="175">
        <v>3.2498999999999998</v>
      </c>
      <c r="H1176" s="175">
        <v>3.1122000000000001</v>
      </c>
      <c r="I1176" s="175">
        <v>3.2429000000000001</v>
      </c>
      <c r="J1176" s="175">
        <v>3.5550999999999999</v>
      </c>
      <c r="K1176" s="175">
        <v>3.3096999999999999</v>
      </c>
      <c r="L1176" s="175">
        <v>3.1471</v>
      </c>
      <c r="M1176" s="175">
        <v>3.2126999999999999</v>
      </c>
      <c r="N1176" s="175">
        <v>3.4826000000000001</v>
      </c>
      <c r="O1176" s="175">
        <v>5.6311</v>
      </c>
      <c r="P1176" s="175">
        <v>6.1787000000000001</v>
      </c>
      <c r="Q1176" s="175">
        <v>7.2496999999999998</v>
      </c>
      <c r="R1176" s="175">
        <v>4.7278000000000002</v>
      </c>
      <c r="S1176" s="171" t="s">
        <v>2024</v>
      </c>
      <c r="T1176" s="174">
        <v>44302</v>
      </c>
      <c r="U1176" s="175">
        <v>6112.7897999999996</v>
      </c>
      <c r="V1176" s="175">
        <v>-17.368200000000002</v>
      </c>
      <c r="W1176" s="175">
        <v>3.4828999999999999</v>
      </c>
      <c r="X1176" s="175">
        <v>2.6231</v>
      </c>
      <c r="Y1176" s="175">
        <v>3.9361000000000002</v>
      </c>
      <c r="Z1176" s="175">
        <v>4.0121000000000002</v>
      </c>
      <c r="AA1176" s="175">
        <v>4.1891999999999996</v>
      </c>
      <c r="AB1176" s="175">
        <v>3.5768</v>
      </c>
      <c r="AC1176" s="175">
        <v>3.4933000000000001</v>
      </c>
      <c r="AD1176" s="175">
        <v>4.4021999999999997</v>
      </c>
      <c r="AE1176" s="175">
        <v>6.4550999999999998</v>
      </c>
      <c r="AF1176" s="175">
        <v>6.4467999999999996</v>
      </c>
      <c r="AG1176" s="175"/>
      <c r="AH1176" s="175">
        <v>6.0243000000000002</v>
      </c>
    </row>
    <row r="1177" spans="1:34" x14ac:dyDescent="0.3">
      <c r="A1177" s="171" t="s">
        <v>376</v>
      </c>
      <c r="B1177" s="171" t="s">
        <v>246</v>
      </c>
      <c r="C1177" s="171">
        <v>100835</v>
      </c>
      <c r="D1177" s="174">
        <v>44304</v>
      </c>
      <c r="E1177" s="175">
        <v>4147.0861000000004</v>
      </c>
      <c r="F1177" s="175">
        <v>3.0299</v>
      </c>
      <c r="G1177" s="175">
        <v>3.1282000000000001</v>
      </c>
      <c r="H1177" s="175">
        <v>2.9904000000000002</v>
      </c>
      <c r="I1177" s="175">
        <v>3.1208999999999998</v>
      </c>
      <c r="J1177" s="175">
        <v>3.4327999999999999</v>
      </c>
      <c r="K1177" s="175">
        <v>3.1968000000000001</v>
      </c>
      <c r="L1177" s="175">
        <v>3.0392000000000001</v>
      </c>
      <c r="M1177" s="175">
        <v>3.1160000000000001</v>
      </c>
      <c r="N1177" s="175">
        <v>3.3957999999999999</v>
      </c>
      <c r="O1177" s="175">
        <v>5.5658000000000003</v>
      </c>
      <c r="P1177" s="175">
        <v>6.1181000000000001</v>
      </c>
      <c r="Q1177" s="175">
        <v>7.1181000000000001</v>
      </c>
      <c r="R1177" s="175">
        <v>4.6570999999999998</v>
      </c>
      <c r="S1177" s="171" t="s">
        <v>2024</v>
      </c>
      <c r="T1177" s="174">
        <v>44302</v>
      </c>
      <c r="U1177" s="175">
        <v>6112.7897999999996</v>
      </c>
      <c r="V1177" s="175">
        <v>-17.368200000000002</v>
      </c>
      <c r="W1177" s="175">
        <v>3.4828999999999999</v>
      </c>
      <c r="X1177" s="175">
        <v>2.6231</v>
      </c>
      <c r="Y1177" s="175">
        <v>3.9361000000000002</v>
      </c>
      <c r="Z1177" s="175">
        <v>4.0121000000000002</v>
      </c>
      <c r="AA1177" s="175">
        <v>4.1891999999999996</v>
      </c>
      <c r="AB1177" s="175">
        <v>3.5768</v>
      </c>
      <c r="AC1177" s="175">
        <v>3.4933000000000001</v>
      </c>
      <c r="AD1177" s="175">
        <v>4.4021999999999997</v>
      </c>
      <c r="AE1177" s="175">
        <v>6.4550999999999998</v>
      </c>
      <c r="AF1177" s="175">
        <v>6.4467999999999996</v>
      </c>
      <c r="AG1177" s="175"/>
      <c r="AH1177" s="175">
        <v>6.0243000000000002</v>
      </c>
    </row>
    <row r="1178" spans="1:34" x14ac:dyDescent="0.3">
      <c r="A1178" s="171" t="s">
        <v>376</v>
      </c>
      <c r="B1178" s="171" t="s">
        <v>247</v>
      </c>
      <c r="C1178" s="171">
        <v>112457</v>
      </c>
      <c r="D1178" s="174">
        <v>44304</v>
      </c>
      <c r="E1178" s="175">
        <v>2810.4897000000001</v>
      </c>
      <c r="F1178" s="175">
        <v>3.0847000000000002</v>
      </c>
      <c r="G1178" s="175">
        <v>3.0215000000000001</v>
      </c>
      <c r="H1178" s="175">
        <v>3.0186000000000002</v>
      </c>
      <c r="I1178" s="175">
        <v>3.0758000000000001</v>
      </c>
      <c r="J1178" s="175">
        <v>3.3614000000000002</v>
      </c>
      <c r="K1178" s="175">
        <v>3.2149999999999999</v>
      </c>
      <c r="L1178" s="175">
        <v>3.0863</v>
      </c>
      <c r="M1178" s="175">
        <v>3.1406000000000001</v>
      </c>
      <c r="N1178" s="175">
        <v>3.3957000000000002</v>
      </c>
      <c r="O1178" s="175">
        <v>5.6307</v>
      </c>
      <c r="P1178" s="175">
        <v>6.1738</v>
      </c>
      <c r="Q1178" s="175">
        <v>7.36</v>
      </c>
      <c r="R1178" s="175">
        <v>4.7180999999999997</v>
      </c>
      <c r="S1178" s="171" t="s">
        <v>2024</v>
      </c>
      <c r="T1178" s="174">
        <v>44302</v>
      </c>
      <c r="U1178" s="175">
        <v>6112.7897999999996</v>
      </c>
      <c r="V1178" s="175">
        <v>-17.368200000000002</v>
      </c>
      <c r="W1178" s="175">
        <v>3.4828999999999999</v>
      </c>
      <c r="X1178" s="175">
        <v>2.6231</v>
      </c>
      <c r="Y1178" s="175">
        <v>3.9361000000000002</v>
      </c>
      <c r="Z1178" s="175">
        <v>4.0121000000000002</v>
      </c>
      <c r="AA1178" s="175">
        <v>4.1891999999999996</v>
      </c>
      <c r="AB1178" s="175">
        <v>3.5768</v>
      </c>
      <c r="AC1178" s="175">
        <v>3.4933000000000001</v>
      </c>
      <c r="AD1178" s="175">
        <v>4.4021999999999997</v>
      </c>
      <c r="AE1178" s="175">
        <v>6.4550999999999998</v>
      </c>
      <c r="AF1178" s="175">
        <v>6.4467999999999996</v>
      </c>
      <c r="AG1178" s="175"/>
      <c r="AH1178" s="175">
        <v>6.0243000000000002</v>
      </c>
    </row>
    <row r="1179" spans="1:34" x14ac:dyDescent="0.3">
      <c r="A1179" s="171" t="s">
        <v>376</v>
      </c>
      <c r="B1179" s="171" t="s">
        <v>143</v>
      </c>
      <c r="C1179" s="171">
        <v>119790</v>
      </c>
      <c r="D1179" s="174">
        <v>44304</v>
      </c>
      <c r="E1179" s="175">
        <v>2823.2806</v>
      </c>
      <c r="F1179" s="175">
        <v>3.1341000000000001</v>
      </c>
      <c r="G1179" s="175">
        <v>3.0716999999999999</v>
      </c>
      <c r="H1179" s="175">
        <v>3.0686</v>
      </c>
      <c r="I1179" s="175">
        <v>3.1259000000000001</v>
      </c>
      <c r="J1179" s="175">
        <v>3.4115000000000002</v>
      </c>
      <c r="K1179" s="175">
        <v>3.2654999999999998</v>
      </c>
      <c r="L1179" s="175">
        <v>3.1371000000000002</v>
      </c>
      <c r="M1179" s="175">
        <v>3.1918000000000002</v>
      </c>
      <c r="N1179" s="175">
        <v>3.4474999999999998</v>
      </c>
      <c r="O1179" s="175">
        <v>5.6851000000000003</v>
      </c>
      <c r="P1179" s="175">
        <v>6.2321</v>
      </c>
      <c r="Q1179" s="175">
        <v>7.2788000000000004</v>
      </c>
      <c r="R1179" s="175">
        <v>4.7704000000000004</v>
      </c>
      <c r="S1179" s="171" t="s">
        <v>2024</v>
      </c>
      <c r="T1179" s="174">
        <v>44302</v>
      </c>
      <c r="U1179" s="175">
        <v>6112.7897999999996</v>
      </c>
      <c r="V1179" s="175">
        <v>-17.368200000000002</v>
      </c>
      <c r="W1179" s="175">
        <v>3.4828999999999999</v>
      </c>
      <c r="X1179" s="175">
        <v>2.6231</v>
      </c>
      <c r="Y1179" s="175">
        <v>3.9361000000000002</v>
      </c>
      <c r="Z1179" s="175">
        <v>4.0121000000000002</v>
      </c>
      <c r="AA1179" s="175">
        <v>4.1891999999999996</v>
      </c>
      <c r="AB1179" s="175">
        <v>3.5768</v>
      </c>
      <c r="AC1179" s="175">
        <v>3.4933000000000001</v>
      </c>
      <c r="AD1179" s="175">
        <v>4.4021999999999997</v>
      </c>
      <c r="AE1179" s="175">
        <v>6.4550999999999998</v>
      </c>
      <c r="AF1179" s="175">
        <v>6.4467999999999996</v>
      </c>
      <c r="AG1179" s="175"/>
      <c r="AH1179" s="175">
        <v>6.0243000000000002</v>
      </c>
    </row>
    <row r="1180" spans="1:34" x14ac:dyDescent="0.3">
      <c r="A1180" s="171" t="s">
        <v>376</v>
      </c>
      <c r="B1180" s="171" t="s">
        <v>248</v>
      </c>
      <c r="C1180" s="171">
        <v>101185</v>
      </c>
      <c r="D1180" s="174">
        <v>44304</v>
      </c>
      <c r="E1180" s="175">
        <v>3708.4621000000002</v>
      </c>
      <c r="F1180" s="175">
        <v>3.1036000000000001</v>
      </c>
      <c r="G1180" s="175">
        <v>3.0790999999999999</v>
      </c>
      <c r="H1180" s="175">
        <v>3.0383</v>
      </c>
      <c r="I1180" s="175">
        <v>3.0638999999999998</v>
      </c>
      <c r="J1180" s="175">
        <v>3.2906</v>
      </c>
      <c r="K1180" s="175">
        <v>3.2355999999999998</v>
      </c>
      <c r="L1180" s="175">
        <v>3.0933000000000002</v>
      </c>
      <c r="M1180" s="175">
        <v>3.1488</v>
      </c>
      <c r="N1180" s="175">
        <v>3.4260000000000002</v>
      </c>
      <c r="O1180" s="175">
        <v>5.6262999999999996</v>
      </c>
      <c r="P1180" s="175">
        <v>6.1437999999999997</v>
      </c>
      <c r="Q1180" s="175">
        <v>7.0979999999999999</v>
      </c>
      <c r="R1180" s="175">
        <v>4.7568999999999999</v>
      </c>
      <c r="S1180" s="171"/>
      <c r="T1180" s="174"/>
      <c r="U1180" s="175"/>
      <c r="V1180" s="175"/>
      <c r="W1180" s="175"/>
      <c r="X1180" s="175"/>
      <c r="Y1180" s="175"/>
      <c r="Z1180" s="175"/>
      <c r="AA1180" s="175"/>
      <c r="AB1180" s="175"/>
      <c r="AC1180" s="175"/>
      <c r="AD1180" s="175"/>
      <c r="AE1180" s="175"/>
      <c r="AF1180" s="175"/>
      <c r="AG1180" s="175"/>
      <c r="AH1180" s="175"/>
    </row>
    <row r="1181" spans="1:34" x14ac:dyDescent="0.3">
      <c r="A1181" s="171" t="s">
        <v>376</v>
      </c>
      <c r="B1181" s="171" t="s">
        <v>144</v>
      </c>
      <c r="C1181" s="171">
        <v>120249</v>
      </c>
      <c r="D1181" s="174">
        <v>44304</v>
      </c>
      <c r="E1181" s="175">
        <v>3742.7811000000002</v>
      </c>
      <c r="F1181" s="175">
        <v>3.2429000000000001</v>
      </c>
      <c r="G1181" s="175">
        <v>3.2189999999999999</v>
      </c>
      <c r="H1181" s="175">
        <v>3.1783000000000001</v>
      </c>
      <c r="I1181" s="175">
        <v>3.2042000000000002</v>
      </c>
      <c r="J1181" s="175">
        <v>3.4310999999999998</v>
      </c>
      <c r="K1181" s="175">
        <v>3.3782999999999999</v>
      </c>
      <c r="L1181" s="175">
        <v>3.2334999999999998</v>
      </c>
      <c r="M1181" s="175">
        <v>3.2907999999999999</v>
      </c>
      <c r="N1181" s="175">
        <v>3.5697999999999999</v>
      </c>
      <c r="O1181" s="175">
        <v>5.7720000000000002</v>
      </c>
      <c r="P1181" s="175">
        <v>6.2911999999999999</v>
      </c>
      <c r="Q1181" s="175">
        <v>7.3029000000000002</v>
      </c>
      <c r="R1181" s="175">
        <v>4.9001999999999999</v>
      </c>
      <c r="S1181" s="171"/>
      <c r="T1181" s="174"/>
      <c r="U1181" s="175"/>
      <c r="V1181" s="175"/>
      <c r="W1181" s="175"/>
      <c r="X1181" s="175"/>
      <c r="Y1181" s="175"/>
      <c r="Z1181" s="175"/>
      <c r="AA1181" s="175"/>
      <c r="AB1181" s="175"/>
      <c r="AC1181" s="175"/>
      <c r="AD1181" s="175"/>
      <c r="AE1181" s="175"/>
      <c r="AF1181" s="175"/>
      <c r="AG1181" s="175"/>
      <c r="AH1181" s="175"/>
    </row>
    <row r="1182" spans="1:34" x14ac:dyDescent="0.3">
      <c r="A1182" s="171" t="s">
        <v>376</v>
      </c>
      <c r="B1182" s="171" t="s">
        <v>436</v>
      </c>
      <c r="C1182" s="171">
        <v>139538</v>
      </c>
      <c r="D1182" s="174">
        <v>44304</v>
      </c>
      <c r="E1182" s="175">
        <v>1339.3534</v>
      </c>
      <c r="F1182" s="175">
        <v>3.3087</v>
      </c>
      <c r="G1182" s="175">
        <v>3.3466</v>
      </c>
      <c r="H1182" s="175">
        <v>3.2610000000000001</v>
      </c>
      <c r="I1182" s="175">
        <v>3.3058000000000001</v>
      </c>
      <c r="J1182" s="175">
        <v>3.5851999999999999</v>
      </c>
      <c r="K1182" s="175">
        <v>3.3976000000000002</v>
      </c>
      <c r="L1182" s="175">
        <v>3.2677</v>
      </c>
      <c r="M1182" s="175">
        <v>3.3611</v>
      </c>
      <c r="N1182" s="175">
        <v>3.6534</v>
      </c>
      <c r="O1182" s="175">
        <v>5.8543000000000003</v>
      </c>
      <c r="P1182" s="175"/>
      <c r="Q1182" s="175">
        <v>6.2839</v>
      </c>
      <c r="R1182" s="175">
        <v>4.9519000000000002</v>
      </c>
      <c r="S1182" s="171"/>
      <c r="T1182" s="174"/>
      <c r="U1182" s="175"/>
      <c r="V1182" s="175"/>
      <c r="W1182" s="175"/>
      <c r="X1182" s="175"/>
      <c r="Y1182" s="175"/>
      <c r="Z1182" s="175"/>
      <c r="AA1182" s="175"/>
      <c r="AB1182" s="175"/>
      <c r="AC1182" s="175"/>
      <c r="AD1182" s="175"/>
      <c r="AE1182" s="175"/>
      <c r="AF1182" s="175"/>
      <c r="AG1182" s="175"/>
      <c r="AH1182" s="175"/>
    </row>
    <row r="1183" spans="1:34" x14ac:dyDescent="0.3">
      <c r="A1183" s="171" t="s">
        <v>376</v>
      </c>
      <c r="B1183" s="171" t="s">
        <v>437</v>
      </c>
      <c r="C1183" s="171">
        <v>139537</v>
      </c>
      <c r="D1183" s="174">
        <v>44304</v>
      </c>
      <c r="E1183" s="175">
        <v>1331.3209999999999</v>
      </c>
      <c r="F1183" s="175">
        <v>3.1970000000000001</v>
      </c>
      <c r="G1183" s="175">
        <v>3.2360000000000002</v>
      </c>
      <c r="H1183" s="175">
        <v>3.1509</v>
      </c>
      <c r="I1183" s="175">
        <v>3.1958000000000002</v>
      </c>
      <c r="J1183" s="175">
        <v>3.4748999999999999</v>
      </c>
      <c r="K1183" s="175">
        <v>3.2867000000000002</v>
      </c>
      <c r="L1183" s="175">
        <v>3.1558000000000002</v>
      </c>
      <c r="M1183" s="175">
        <v>3.2480000000000002</v>
      </c>
      <c r="N1183" s="175">
        <v>3.5392000000000001</v>
      </c>
      <c r="O1183" s="175">
        <v>5.7323000000000004</v>
      </c>
      <c r="P1183" s="175"/>
      <c r="Q1183" s="175">
        <v>6.1505000000000001</v>
      </c>
      <c r="R1183" s="175">
        <v>4.8367000000000004</v>
      </c>
      <c r="S1183" s="171"/>
      <c r="T1183" s="174"/>
      <c r="U1183" s="175"/>
      <c r="V1183" s="175"/>
      <c r="W1183" s="175"/>
      <c r="X1183" s="175"/>
      <c r="Y1183" s="175"/>
      <c r="Z1183" s="175"/>
      <c r="AA1183" s="175"/>
      <c r="AB1183" s="175"/>
      <c r="AC1183" s="175"/>
      <c r="AD1183" s="175"/>
      <c r="AE1183" s="175"/>
      <c r="AF1183" s="175"/>
      <c r="AG1183" s="175"/>
      <c r="AH1183" s="175"/>
    </row>
    <row r="1184" spans="1:34" x14ac:dyDescent="0.3">
      <c r="A1184" s="171" t="s">
        <v>376</v>
      </c>
      <c r="B1184" s="171" t="s">
        <v>146</v>
      </c>
      <c r="C1184" s="171">
        <v>118859</v>
      </c>
      <c r="D1184" s="174">
        <v>44304</v>
      </c>
      <c r="E1184" s="175">
        <v>2174.9430000000002</v>
      </c>
      <c r="F1184" s="175">
        <v>3.2898999999999998</v>
      </c>
      <c r="G1184" s="175">
        <v>3.2896000000000001</v>
      </c>
      <c r="H1184" s="175">
        <v>3.2486000000000002</v>
      </c>
      <c r="I1184" s="175">
        <v>3.2844000000000002</v>
      </c>
      <c r="J1184" s="175">
        <v>3.5213999999999999</v>
      </c>
      <c r="K1184" s="175">
        <v>3.411</v>
      </c>
      <c r="L1184" s="175">
        <v>3.2942</v>
      </c>
      <c r="M1184" s="175">
        <v>3.3452000000000002</v>
      </c>
      <c r="N1184" s="175">
        <v>3.5632999999999999</v>
      </c>
      <c r="O1184" s="175">
        <v>5.7313999999999998</v>
      </c>
      <c r="P1184" s="175">
        <v>6.2047999999999996</v>
      </c>
      <c r="Q1184" s="175">
        <v>7.0853000000000002</v>
      </c>
      <c r="R1184" s="175">
        <v>4.8376999999999999</v>
      </c>
      <c r="S1184" s="171"/>
      <c r="T1184" s="174"/>
      <c r="U1184" s="175"/>
      <c r="V1184" s="175"/>
      <c r="W1184" s="175"/>
      <c r="X1184" s="175"/>
      <c r="Y1184" s="175"/>
      <c r="Z1184" s="175"/>
      <c r="AA1184" s="175"/>
      <c r="AB1184" s="175"/>
      <c r="AC1184" s="175"/>
      <c r="AD1184" s="175"/>
      <c r="AE1184" s="175"/>
      <c r="AF1184" s="175"/>
      <c r="AG1184" s="175"/>
      <c r="AH1184" s="175"/>
    </row>
    <row r="1185" spans="1:34" x14ac:dyDescent="0.3">
      <c r="A1185" s="171" t="s">
        <v>376</v>
      </c>
      <c r="B1185" s="171" t="s">
        <v>250</v>
      </c>
      <c r="C1185" s="171">
        <v>111646</v>
      </c>
      <c r="D1185" s="174">
        <v>44304</v>
      </c>
      <c r="E1185" s="175">
        <v>2147.1819999999998</v>
      </c>
      <c r="F1185" s="175">
        <v>3.1903999999999999</v>
      </c>
      <c r="G1185" s="175">
        <v>3.1909999999999998</v>
      </c>
      <c r="H1185" s="175">
        <v>3.1505999999999998</v>
      </c>
      <c r="I1185" s="175">
        <v>3.1856</v>
      </c>
      <c r="J1185" s="175">
        <v>3.4272999999999998</v>
      </c>
      <c r="K1185" s="175">
        <v>3.3170000000000002</v>
      </c>
      <c r="L1185" s="175">
        <v>3.1960000000000002</v>
      </c>
      <c r="M1185" s="175">
        <v>3.2467999999999999</v>
      </c>
      <c r="N1185" s="175">
        <v>3.4643999999999999</v>
      </c>
      <c r="O1185" s="175">
        <v>5.6418999999999997</v>
      </c>
      <c r="P1185" s="175">
        <v>6.1069000000000004</v>
      </c>
      <c r="Q1185" s="175">
        <v>6.4252000000000002</v>
      </c>
      <c r="R1185" s="175">
        <v>4.7355</v>
      </c>
      <c r="S1185" s="171"/>
      <c r="T1185" s="174"/>
      <c r="U1185" s="175"/>
      <c r="V1185" s="175"/>
      <c r="W1185" s="175"/>
      <c r="X1185" s="175"/>
      <c r="Y1185" s="175"/>
      <c r="Z1185" s="175"/>
      <c r="AA1185" s="175"/>
      <c r="AB1185" s="175"/>
      <c r="AC1185" s="175"/>
      <c r="AD1185" s="175"/>
      <c r="AE1185" s="175"/>
      <c r="AF1185" s="175"/>
      <c r="AG1185" s="175"/>
      <c r="AH1185" s="175"/>
    </row>
    <row r="1186" spans="1:34" x14ac:dyDescent="0.3">
      <c r="A1186" s="171" t="s">
        <v>376</v>
      </c>
      <c r="B1186" s="171" t="s">
        <v>147</v>
      </c>
      <c r="C1186" s="171">
        <v>145834</v>
      </c>
      <c r="D1186" s="174">
        <v>44304</v>
      </c>
      <c r="E1186" s="175">
        <v>11.0527</v>
      </c>
      <c r="F1186" s="175">
        <v>3.1377999999999999</v>
      </c>
      <c r="G1186" s="175">
        <v>2.8626999999999998</v>
      </c>
      <c r="H1186" s="175">
        <v>3.0682999999999998</v>
      </c>
      <c r="I1186" s="175">
        <v>2.8809999999999998</v>
      </c>
      <c r="J1186" s="175">
        <v>3.0546000000000002</v>
      </c>
      <c r="K1186" s="175">
        <v>3.0388000000000002</v>
      </c>
      <c r="L1186" s="175">
        <v>2.9234</v>
      </c>
      <c r="M1186" s="175">
        <v>2.9748999999999999</v>
      </c>
      <c r="N1186" s="175">
        <v>3.0567000000000002</v>
      </c>
      <c r="O1186" s="175"/>
      <c r="P1186" s="175"/>
      <c r="Q1186" s="175">
        <v>4.3864000000000001</v>
      </c>
      <c r="R1186" s="175">
        <v>4.0811000000000002</v>
      </c>
      <c r="S1186" s="171"/>
      <c r="T1186" s="174"/>
      <c r="U1186" s="175"/>
      <c r="V1186" s="175"/>
      <c r="W1186" s="175"/>
      <c r="X1186" s="175"/>
      <c r="Y1186" s="175"/>
      <c r="Z1186" s="175"/>
      <c r="AA1186" s="175"/>
      <c r="AB1186" s="175"/>
      <c r="AC1186" s="175"/>
      <c r="AD1186" s="175"/>
      <c r="AE1186" s="175"/>
      <c r="AF1186" s="175"/>
      <c r="AG1186" s="175"/>
      <c r="AH1186" s="175"/>
    </row>
    <row r="1187" spans="1:34" x14ac:dyDescent="0.3">
      <c r="A1187" s="171" t="s">
        <v>376</v>
      </c>
      <c r="B1187" s="171" t="s">
        <v>251</v>
      </c>
      <c r="C1187" s="171">
        <v>145946</v>
      </c>
      <c r="D1187" s="174">
        <v>44304</v>
      </c>
      <c r="E1187" s="175">
        <v>11.013999999999999</v>
      </c>
      <c r="F1187" s="175">
        <v>2.8172999999999999</v>
      </c>
      <c r="G1187" s="175">
        <v>2.6516999999999999</v>
      </c>
      <c r="H1187" s="175">
        <v>2.8895</v>
      </c>
      <c r="I1187" s="175">
        <v>2.7250000000000001</v>
      </c>
      <c r="J1187" s="175">
        <v>2.8934000000000002</v>
      </c>
      <c r="K1187" s="175">
        <v>2.8851</v>
      </c>
      <c r="L1187" s="175">
        <v>2.7690000000000001</v>
      </c>
      <c r="M1187" s="175">
        <v>2.8207</v>
      </c>
      <c r="N1187" s="175">
        <v>2.9007000000000001</v>
      </c>
      <c r="O1187" s="175"/>
      <c r="P1187" s="175"/>
      <c r="Q1187" s="175">
        <v>4.2294999999999998</v>
      </c>
      <c r="R1187" s="175">
        <v>3.9243999999999999</v>
      </c>
      <c r="S1187" s="171"/>
      <c r="T1187" s="174"/>
      <c r="U1187" s="175"/>
      <c r="V1187" s="175"/>
      <c r="W1187" s="175"/>
      <c r="X1187" s="175"/>
      <c r="Y1187" s="175"/>
      <c r="Z1187" s="175"/>
      <c r="AA1187" s="175"/>
      <c r="AB1187" s="175"/>
      <c r="AC1187" s="175"/>
      <c r="AD1187" s="175"/>
      <c r="AE1187" s="175"/>
      <c r="AF1187" s="175"/>
      <c r="AG1187" s="175"/>
      <c r="AH1187" s="175"/>
    </row>
    <row r="1188" spans="1:34" x14ac:dyDescent="0.3">
      <c r="A1188" s="171" t="s">
        <v>376</v>
      </c>
      <c r="B1188" s="171" t="s">
        <v>1012</v>
      </c>
      <c r="C1188" s="171">
        <v>140086</v>
      </c>
      <c r="D1188" s="174">
        <v>44304</v>
      </c>
      <c r="E1188" s="175">
        <v>2294.20005344019</v>
      </c>
      <c r="F1188" s="175">
        <v>2.5747</v>
      </c>
      <c r="G1188" s="175">
        <v>2.5743</v>
      </c>
      <c r="H1188" s="175">
        <v>2.5607000000000002</v>
      </c>
      <c r="I1188" s="175">
        <v>2.3022</v>
      </c>
      <c r="J1188" s="175">
        <v>2.4956</v>
      </c>
      <c r="K1188" s="175">
        <v>2.4479000000000002</v>
      </c>
      <c r="L1188" s="175">
        <v>2.331</v>
      </c>
      <c r="M1188" s="175">
        <v>2.3340999999999998</v>
      </c>
      <c r="N1188" s="175">
        <v>2.3967000000000001</v>
      </c>
      <c r="O1188" s="175">
        <v>3.2848999999999999</v>
      </c>
      <c r="P1188" s="175">
        <v>3.6280000000000001</v>
      </c>
      <c r="Q1188" s="175">
        <v>4.7778999999999998</v>
      </c>
      <c r="R1188" s="175">
        <v>2.8129</v>
      </c>
      <c r="S1188" s="171"/>
      <c r="T1188" s="174"/>
      <c r="U1188" s="175"/>
      <c r="V1188" s="175"/>
      <c r="W1188" s="175"/>
      <c r="X1188" s="175"/>
      <c r="Y1188" s="175"/>
      <c r="Z1188" s="175"/>
      <c r="AA1188" s="175"/>
      <c r="AB1188" s="175"/>
      <c r="AC1188" s="175"/>
      <c r="AD1188" s="175"/>
      <c r="AE1188" s="175"/>
      <c r="AF1188" s="175"/>
      <c r="AG1188" s="175"/>
      <c r="AH1188" s="175"/>
    </row>
    <row r="1189" spans="1:34" x14ac:dyDescent="0.3">
      <c r="A1189" s="171" t="s">
        <v>376</v>
      </c>
      <c r="B1189" s="171" t="s">
        <v>252</v>
      </c>
      <c r="C1189" s="171">
        <v>100851</v>
      </c>
      <c r="D1189" s="174">
        <v>44304</v>
      </c>
      <c r="E1189" s="175">
        <v>5004.9943000000003</v>
      </c>
      <c r="F1189" s="175">
        <v>3.0186999999999999</v>
      </c>
      <c r="G1189" s="175">
        <v>3.0871</v>
      </c>
      <c r="H1189" s="175">
        <v>3.0173000000000001</v>
      </c>
      <c r="I1189" s="175">
        <v>3.0802</v>
      </c>
      <c r="J1189" s="175">
        <v>3.3816000000000002</v>
      </c>
      <c r="K1189" s="175">
        <v>3.2233000000000001</v>
      </c>
      <c r="L1189" s="175">
        <v>3.0455000000000001</v>
      </c>
      <c r="M1189" s="175">
        <v>3.1242000000000001</v>
      </c>
      <c r="N1189" s="175">
        <v>3.4842</v>
      </c>
      <c r="O1189" s="175">
        <v>5.7062999999999997</v>
      </c>
      <c r="P1189" s="175">
        <v>6.2206000000000001</v>
      </c>
      <c r="Q1189" s="175">
        <v>7.1</v>
      </c>
      <c r="R1189" s="175">
        <v>4.8113999999999999</v>
      </c>
      <c r="S1189" s="171"/>
      <c r="T1189" s="174"/>
      <c r="U1189" s="175"/>
      <c r="V1189" s="175"/>
      <c r="W1189" s="175"/>
      <c r="X1189" s="175"/>
      <c r="Y1189" s="175"/>
      <c r="Z1189" s="175"/>
      <c r="AA1189" s="175"/>
      <c r="AB1189" s="175"/>
      <c r="AC1189" s="175"/>
      <c r="AD1189" s="175"/>
      <c r="AE1189" s="175"/>
      <c r="AF1189" s="175"/>
      <c r="AG1189" s="175"/>
      <c r="AH1189" s="175"/>
    </row>
    <row r="1190" spans="1:34" x14ac:dyDescent="0.3">
      <c r="A1190" s="171" t="s">
        <v>376</v>
      </c>
      <c r="B1190" s="171" t="s">
        <v>148</v>
      </c>
      <c r="C1190" s="171">
        <v>118701</v>
      </c>
      <c r="D1190" s="174">
        <v>44304</v>
      </c>
      <c r="E1190" s="175">
        <v>5040.5484999999999</v>
      </c>
      <c r="F1190" s="175">
        <v>3.1596000000000002</v>
      </c>
      <c r="G1190" s="175">
        <v>3.2267999999999999</v>
      </c>
      <c r="H1190" s="175">
        <v>3.1577000000000002</v>
      </c>
      <c r="I1190" s="175">
        <v>3.2206000000000001</v>
      </c>
      <c r="J1190" s="175">
        <v>3.5687000000000002</v>
      </c>
      <c r="K1190" s="175">
        <v>3.3887</v>
      </c>
      <c r="L1190" s="175">
        <v>3.1865999999999999</v>
      </c>
      <c r="M1190" s="175">
        <v>3.2524999999999999</v>
      </c>
      <c r="N1190" s="175">
        <v>3.6055000000000001</v>
      </c>
      <c r="O1190" s="175">
        <v>5.8068999999999997</v>
      </c>
      <c r="P1190" s="175">
        <v>6.3154000000000003</v>
      </c>
      <c r="Q1190" s="175">
        <v>7.3498000000000001</v>
      </c>
      <c r="R1190" s="175">
        <v>4.9191000000000003</v>
      </c>
      <c r="S1190" s="171"/>
      <c r="T1190" s="174"/>
      <c r="U1190" s="175"/>
      <c r="V1190" s="175"/>
      <c r="W1190" s="175"/>
      <c r="X1190" s="175"/>
      <c r="Y1190" s="175"/>
      <c r="Z1190" s="175"/>
      <c r="AA1190" s="175"/>
      <c r="AB1190" s="175"/>
      <c r="AC1190" s="175"/>
      <c r="AD1190" s="175"/>
      <c r="AE1190" s="175"/>
      <c r="AF1190" s="175"/>
      <c r="AG1190" s="175"/>
      <c r="AH1190" s="175"/>
    </row>
    <row r="1191" spans="1:34" x14ac:dyDescent="0.3">
      <c r="A1191" s="171" t="s">
        <v>376</v>
      </c>
      <c r="B1191" s="171" t="s">
        <v>423</v>
      </c>
      <c r="C1191" s="171">
        <v>100837</v>
      </c>
      <c r="D1191" s="174">
        <v>44304</v>
      </c>
      <c r="E1191" s="175">
        <v>4544.3923999999997</v>
      </c>
      <c r="F1191" s="175">
        <v>2.3993000000000002</v>
      </c>
      <c r="G1191" s="175">
        <v>2.4666000000000001</v>
      </c>
      <c r="H1191" s="175">
        <v>2.3972000000000002</v>
      </c>
      <c r="I1191" s="175">
        <v>2.4596</v>
      </c>
      <c r="J1191" s="175">
        <v>2.76</v>
      </c>
      <c r="K1191" s="175">
        <v>2.5988000000000002</v>
      </c>
      <c r="L1191" s="175">
        <v>2.4039000000000001</v>
      </c>
      <c r="M1191" s="175">
        <v>2.4676</v>
      </c>
      <c r="N1191" s="175">
        <v>2.8113000000000001</v>
      </c>
      <c r="O1191" s="175">
        <v>4.9339000000000004</v>
      </c>
      <c r="P1191" s="175">
        <v>5.3929999999999998</v>
      </c>
      <c r="Q1191" s="175">
        <v>6.7728000000000002</v>
      </c>
      <c r="R1191" s="175">
        <v>4.1128999999999998</v>
      </c>
      <c r="S1191" s="171"/>
      <c r="T1191" s="174"/>
      <c r="U1191" s="175"/>
      <c r="V1191" s="175"/>
      <c r="W1191" s="175"/>
      <c r="X1191" s="175"/>
      <c r="Y1191" s="175"/>
      <c r="Z1191" s="175"/>
      <c r="AA1191" s="175"/>
      <c r="AB1191" s="175"/>
      <c r="AC1191" s="175"/>
      <c r="AD1191" s="175"/>
      <c r="AE1191" s="175"/>
      <c r="AF1191" s="175"/>
      <c r="AG1191" s="175"/>
      <c r="AH1191" s="175"/>
    </row>
    <row r="1192" spans="1:34" x14ac:dyDescent="0.3">
      <c r="A1192" s="171" t="s">
        <v>376</v>
      </c>
      <c r="B1192" s="171" t="s">
        <v>149</v>
      </c>
      <c r="C1192" s="171">
        <v>143269</v>
      </c>
      <c r="D1192" s="174">
        <v>44304</v>
      </c>
      <c r="E1192" s="175">
        <v>1154.7747999999999</v>
      </c>
      <c r="F1192" s="175">
        <v>2.8182999999999998</v>
      </c>
      <c r="G1192" s="175">
        <v>3.0434999999999999</v>
      </c>
      <c r="H1192" s="175">
        <v>3.1255999999999999</v>
      </c>
      <c r="I1192" s="175">
        <v>2.9874000000000001</v>
      </c>
      <c r="J1192" s="175">
        <v>3.1888000000000001</v>
      </c>
      <c r="K1192" s="175">
        <v>3.1421000000000001</v>
      </c>
      <c r="L1192" s="175">
        <v>3.0207999999999999</v>
      </c>
      <c r="M1192" s="175">
        <v>3.0695999999999999</v>
      </c>
      <c r="N1192" s="175">
        <v>3.1682999999999999</v>
      </c>
      <c r="O1192" s="175"/>
      <c r="P1192" s="175"/>
      <c r="Q1192" s="175">
        <v>5.0170000000000003</v>
      </c>
      <c r="R1192" s="175">
        <v>4.3266</v>
      </c>
      <c r="S1192" s="171"/>
      <c r="T1192" s="174"/>
      <c r="U1192" s="175"/>
      <c r="V1192" s="175"/>
      <c r="W1192" s="175"/>
      <c r="X1192" s="175"/>
      <c r="Y1192" s="175"/>
      <c r="Z1192" s="175"/>
      <c r="AA1192" s="175"/>
      <c r="AB1192" s="175"/>
      <c r="AC1192" s="175"/>
      <c r="AD1192" s="175"/>
      <c r="AE1192" s="175"/>
      <c r="AF1192" s="175"/>
      <c r="AG1192" s="175"/>
      <c r="AH1192" s="175"/>
    </row>
    <row r="1193" spans="1:34" x14ac:dyDescent="0.3">
      <c r="A1193" s="171" t="s">
        <v>376</v>
      </c>
      <c r="B1193" s="171" t="s">
        <v>253</v>
      </c>
      <c r="C1193" s="171">
        <v>143260</v>
      </c>
      <c r="D1193" s="174">
        <v>44304</v>
      </c>
      <c r="E1193" s="175">
        <v>1151.2598</v>
      </c>
      <c r="F1193" s="175">
        <v>2.7191000000000001</v>
      </c>
      <c r="G1193" s="175">
        <v>2.9439000000000002</v>
      </c>
      <c r="H1193" s="175">
        <v>3.0249999999999999</v>
      </c>
      <c r="I1193" s="175">
        <v>2.8875999999999999</v>
      </c>
      <c r="J1193" s="175">
        <v>3.0893999999999999</v>
      </c>
      <c r="K1193" s="175">
        <v>3.0424000000000002</v>
      </c>
      <c r="L1193" s="175">
        <v>2.9201000000000001</v>
      </c>
      <c r="M1193" s="175">
        <v>2.9678</v>
      </c>
      <c r="N1193" s="175">
        <v>3.0655999999999999</v>
      </c>
      <c r="O1193" s="175"/>
      <c r="P1193" s="175"/>
      <c r="Q1193" s="175">
        <v>4.9081000000000001</v>
      </c>
      <c r="R1193" s="175">
        <v>4.2226999999999997</v>
      </c>
      <c r="S1193" s="171"/>
      <c r="T1193" s="174"/>
      <c r="U1193" s="175"/>
      <c r="V1193" s="175"/>
      <c r="W1193" s="175"/>
      <c r="X1193" s="175"/>
      <c r="Y1193" s="175"/>
      <c r="Z1193" s="175"/>
      <c r="AA1193" s="175"/>
      <c r="AB1193" s="175"/>
      <c r="AC1193" s="175"/>
      <c r="AD1193" s="175"/>
      <c r="AE1193" s="175"/>
      <c r="AF1193" s="175"/>
      <c r="AG1193" s="175"/>
      <c r="AH1193" s="175"/>
    </row>
    <row r="1194" spans="1:34" x14ac:dyDescent="0.3">
      <c r="A1194" s="171" t="s">
        <v>376</v>
      </c>
      <c r="B1194" s="171" t="s">
        <v>254</v>
      </c>
      <c r="C1194" s="171">
        <v>138288</v>
      </c>
      <c r="D1194" s="174">
        <v>44304</v>
      </c>
      <c r="E1194" s="175">
        <v>266.67649999999998</v>
      </c>
      <c r="F1194" s="175">
        <v>3.4358</v>
      </c>
      <c r="G1194" s="175">
        <v>3.1076999999999999</v>
      </c>
      <c r="H1194" s="175">
        <v>3.1029</v>
      </c>
      <c r="I1194" s="175">
        <v>3.2557</v>
      </c>
      <c r="J1194" s="175">
        <v>3.4245999999999999</v>
      </c>
      <c r="K1194" s="175">
        <v>3.2442000000000002</v>
      </c>
      <c r="L1194" s="175">
        <v>3.0832000000000002</v>
      </c>
      <c r="M1194" s="175">
        <v>3.1309</v>
      </c>
      <c r="N1194" s="175">
        <v>3.4969000000000001</v>
      </c>
      <c r="O1194" s="175">
        <v>5.7004999999999999</v>
      </c>
      <c r="P1194" s="175">
        <v>6.2183000000000002</v>
      </c>
      <c r="Q1194" s="175">
        <v>7.4615999999999998</v>
      </c>
      <c r="R1194" s="175">
        <v>4.7786999999999997</v>
      </c>
      <c r="S1194" s="171"/>
      <c r="T1194" s="174"/>
      <c r="U1194" s="175"/>
      <c r="V1194" s="175"/>
      <c r="W1194" s="175"/>
      <c r="X1194" s="175"/>
      <c r="Y1194" s="175"/>
      <c r="Z1194" s="175"/>
      <c r="AA1194" s="175"/>
      <c r="AB1194" s="175"/>
      <c r="AC1194" s="175"/>
      <c r="AD1194" s="175"/>
      <c r="AE1194" s="175"/>
      <c r="AF1194" s="175"/>
      <c r="AG1194" s="175"/>
      <c r="AH1194" s="175"/>
    </row>
    <row r="1195" spans="1:34" x14ac:dyDescent="0.3">
      <c r="A1195" s="171" t="s">
        <v>376</v>
      </c>
      <c r="B1195" s="171" t="s">
        <v>150</v>
      </c>
      <c r="C1195" s="171">
        <v>138299</v>
      </c>
      <c r="D1195" s="174">
        <v>44304</v>
      </c>
      <c r="E1195" s="175">
        <v>268.5027</v>
      </c>
      <c r="F1195" s="175">
        <v>3.5348000000000002</v>
      </c>
      <c r="G1195" s="175">
        <v>3.2044999999999999</v>
      </c>
      <c r="H1195" s="175">
        <v>3.2042999999999999</v>
      </c>
      <c r="I1195" s="175">
        <v>3.3572000000000002</v>
      </c>
      <c r="J1195" s="175">
        <v>3.5468000000000002</v>
      </c>
      <c r="K1195" s="175">
        <v>3.3875999999999999</v>
      </c>
      <c r="L1195" s="175">
        <v>3.2303999999999999</v>
      </c>
      <c r="M1195" s="175">
        <v>3.2770000000000001</v>
      </c>
      <c r="N1195" s="175">
        <v>3.6581999999999999</v>
      </c>
      <c r="O1195" s="175">
        <v>5.8158000000000003</v>
      </c>
      <c r="P1195" s="175">
        <v>6.3102</v>
      </c>
      <c r="Q1195" s="175">
        <v>7.3289999999999997</v>
      </c>
      <c r="R1195" s="175">
        <v>4.9226999999999999</v>
      </c>
      <c r="S1195" s="171"/>
      <c r="T1195" s="174"/>
      <c r="U1195" s="175"/>
      <c r="V1195" s="175"/>
      <c r="W1195" s="175"/>
      <c r="X1195" s="175"/>
      <c r="Y1195" s="175"/>
      <c r="Z1195" s="175"/>
      <c r="AA1195" s="175"/>
      <c r="AB1195" s="175"/>
      <c r="AC1195" s="175"/>
      <c r="AD1195" s="175"/>
      <c r="AE1195" s="175"/>
      <c r="AF1195" s="175"/>
      <c r="AG1195" s="175"/>
      <c r="AH1195" s="175"/>
    </row>
    <row r="1196" spans="1:34" x14ac:dyDescent="0.3">
      <c r="A1196" s="171" t="s">
        <v>376</v>
      </c>
      <c r="B1196" s="171" t="s">
        <v>255</v>
      </c>
      <c r="C1196" s="171">
        <v>100898</v>
      </c>
      <c r="D1196" s="174">
        <v>44304</v>
      </c>
      <c r="E1196" s="175">
        <v>2894.8015999999998</v>
      </c>
      <c r="F1196" s="175">
        <v>2.7519999999999998</v>
      </c>
      <c r="G1196" s="175">
        <v>2.9784000000000002</v>
      </c>
      <c r="H1196" s="175">
        <v>3.0028000000000001</v>
      </c>
      <c r="I1196" s="175">
        <v>2.9737</v>
      </c>
      <c r="J1196" s="175">
        <v>3.1861000000000002</v>
      </c>
      <c r="K1196" s="175">
        <v>3.1404000000000001</v>
      </c>
      <c r="L1196" s="175">
        <v>3.0173000000000001</v>
      </c>
      <c r="M1196" s="175">
        <v>3.0792999999999999</v>
      </c>
      <c r="N1196" s="175">
        <v>3.2111000000000001</v>
      </c>
      <c r="O1196" s="175">
        <v>2.2503000000000002</v>
      </c>
      <c r="P1196" s="175">
        <v>4.1416000000000004</v>
      </c>
      <c r="Q1196" s="175">
        <v>6.5945999999999998</v>
      </c>
      <c r="R1196" s="175">
        <v>4.3787000000000003</v>
      </c>
      <c r="S1196" s="171"/>
      <c r="T1196" s="174"/>
      <c r="U1196" s="175"/>
      <c r="V1196" s="175"/>
      <c r="W1196" s="175"/>
      <c r="X1196" s="175"/>
      <c r="Y1196" s="175"/>
      <c r="Z1196" s="175"/>
      <c r="AA1196" s="175"/>
      <c r="AB1196" s="175"/>
      <c r="AC1196" s="175"/>
      <c r="AD1196" s="175"/>
      <c r="AE1196" s="175"/>
      <c r="AF1196" s="175"/>
      <c r="AG1196" s="175"/>
      <c r="AH1196" s="175"/>
    </row>
    <row r="1197" spans="1:34" x14ac:dyDescent="0.3">
      <c r="A1197" s="171" t="s">
        <v>376</v>
      </c>
      <c r="B1197" s="171" t="s">
        <v>151</v>
      </c>
      <c r="C1197" s="171">
        <v>119468</v>
      </c>
      <c r="D1197" s="174">
        <v>44304</v>
      </c>
      <c r="E1197" s="175">
        <v>2912.2601599999998</v>
      </c>
      <c r="F1197" s="175">
        <v>2.8418000000000001</v>
      </c>
      <c r="G1197" s="175">
        <v>3.0682</v>
      </c>
      <c r="H1197" s="175">
        <v>3.0929000000000002</v>
      </c>
      <c r="I1197" s="175">
        <v>3.0640000000000001</v>
      </c>
      <c r="J1197" s="175">
        <v>3.2728999999999999</v>
      </c>
      <c r="K1197" s="175">
        <v>3.2296999999999998</v>
      </c>
      <c r="L1197" s="175">
        <v>3.1019999999999999</v>
      </c>
      <c r="M1197" s="175">
        <v>3.1614</v>
      </c>
      <c r="N1197" s="175">
        <v>3.2989999999999999</v>
      </c>
      <c r="O1197" s="175">
        <v>2.3136999999999999</v>
      </c>
      <c r="P1197" s="175">
        <v>4.2092000000000001</v>
      </c>
      <c r="Q1197" s="175">
        <v>6.0609999999999999</v>
      </c>
      <c r="R1197" s="175">
        <v>4.4359000000000002</v>
      </c>
      <c r="S1197" s="171"/>
      <c r="T1197" s="174"/>
      <c r="U1197" s="175"/>
      <c r="V1197" s="175"/>
      <c r="W1197" s="175"/>
      <c r="X1197" s="175"/>
      <c r="Y1197" s="175"/>
      <c r="Z1197" s="175"/>
      <c r="AA1197" s="175"/>
      <c r="AB1197" s="175"/>
      <c r="AC1197" s="175"/>
      <c r="AD1197" s="175"/>
      <c r="AE1197" s="175"/>
      <c r="AF1197" s="175"/>
      <c r="AG1197" s="175"/>
      <c r="AH1197" s="175"/>
    </row>
    <row r="1198" spans="1:34" x14ac:dyDescent="0.3">
      <c r="A1198" s="171" t="s">
        <v>376</v>
      </c>
      <c r="B1198" s="171" t="s">
        <v>1946</v>
      </c>
      <c r="C1198" s="171">
        <v>148513</v>
      </c>
      <c r="D1198" s="174">
        <v>44304</v>
      </c>
      <c r="E1198" s="175">
        <v>10.2849</v>
      </c>
      <c r="F1198" s="175">
        <v>4.7923</v>
      </c>
      <c r="G1198" s="175">
        <v>4.9705000000000004</v>
      </c>
      <c r="H1198" s="175">
        <v>4.1097999999999999</v>
      </c>
      <c r="I1198" s="175">
        <v>4.7998000000000003</v>
      </c>
      <c r="J1198" s="175">
        <v>5.0587999999999997</v>
      </c>
      <c r="K1198" s="175">
        <v>4.6021000000000001</v>
      </c>
      <c r="L1198" s="175">
        <v>4.6200999999999999</v>
      </c>
      <c r="M1198" s="175"/>
      <c r="N1198" s="175"/>
      <c r="O1198" s="175"/>
      <c r="P1198" s="175"/>
      <c r="Q1198" s="175">
        <v>4.8143000000000002</v>
      </c>
      <c r="R1198" s="175"/>
      <c r="S1198" s="171"/>
      <c r="T1198" s="174"/>
      <c r="U1198" s="175"/>
      <c r="V1198" s="175"/>
      <c r="W1198" s="175"/>
      <c r="X1198" s="175"/>
      <c r="Y1198" s="175"/>
      <c r="Z1198" s="175"/>
      <c r="AA1198" s="175"/>
      <c r="AB1198" s="175"/>
      <c r="AC1198" s="175"/>
      <c r="AD1198" s="175"/>
      <c r="AE1198" s="175"/>
      <c r="AF1198" s="175"/>
      <c r="AG1198" s="175"/>
      <c r="AH1198" s="175"/>
    </row>
    <row r="1199" spans="1:34" x14ac:dyDescent="0.3">
      <c r="A1199" s="171" t="s">
        <v>376</v>
      </c>
      <c r="B1199" s="171" t="s">
        <v>1947</v>
      </c>
      <c r="C1199" s="171">
        <v>148510</v>
      </c>
      <c r="D1199" s="174">
        <v>44304</v>
      </c>
      <c r="E1199" s="175">
        <v>10.284800000000001</v>
      </c>
      <c r="F1199" s="175">
        <v>4.6147999999999998</v>
      </c>
      <c r="G1199" s="175">
        <v>4.8521000000000001</v>
      </c>
      <c r="H1199" s="175">
        <v>4.0590999999999999</v>
      </c>
      <c r="I1199" s="175">
        <v>4.7999000000000001</v>
      </c>
      <c r="J1199" s="175">
        <v>5.0587999999999997</v>
      </c>
      <c r="K1199" s="175">
        <v>4.5980999999999996</v>
      </c>
      <c r="L1199" s="175">
        <v>4.6181000000000001</v>
      </c>
      <c r="M1199" s="175"/>
      <c r="N1199" s="175"/>
      <c r="O1199" s="175"/>
      <c r="P1199" s="175"/>
      <c r="Q1199" s="175">
        <v>4.8125999999999998</v>
      </c>
      <c r="R1199" s="175"/>
      <c r="S1199" s="171"/>
      <c r="T1199" s="174"/>
      <c r="U1199" s="175"/>
      <c r="V1199" s="175"/>
      <c r="W1199" s="175"/>
      <c r="X1199" s="175"/>
      <c r="Y1199" s="175"/>
      <c r="Z1199" s="175"/>
      <c r="AA1199" s="175"/>
      <c r="AB1199" s="175"/>
      <c r="AC1199" s="175"/>
      <c r="AD1199" s="175"/>
      <c r="AE1199" s="175"/>
      <c r="AF1199" s="175"/>
      <c r="AG1199" s="175"/>
      <c r="AH1199" s="175"/>
    </row>
    <row r="1200" spans="1:34" x14ac:dyDescent="0.3">
      <c r="A1200" s="171" t="s">
        <v>376</v>
      </c>
      <c r="B1200" s="171" t="s">
        <v>1948</v>
      </c>
      <c r="C1200" s="171">
        <v>148511</v>
      </c>
      <c r="D1200" s="174">
        <v>44304</v>
      </c>
      <c r="E1200" s="175">
        <v>10.2849</v>
      </c>
      <c r="F1200" s="175">
        <v>4.7923</v>
      </c>
      <c r="G1200" s="175">
        <v>4.9705000000000004</v>
      </c>
      <c r="H1200" s="175">
        <v>4.1097999999999999</v>
      </c>
      <c r="I1200" s="175">
        <v>4.7998000000000003</v>
      </c>
      <c r="J1200" s="175">
        <v>5.0587999999999997</v>
      </c>
      <c r="K1200" s="175">
        <v>4.6021000000000001</v>
      </c>
      <c r="L1200" s="175">
        <v>4.6200999999999999</v>
      </c>
      <c r="M1200" s="175"/>
      <c r="N1200" s="175"/>
      <c r="O1200" s="175"/>
      <c r="P1200" s="175"/>
      <c r="Q1200" s="175">
        <v>4.8143000000000002</v>
      </c>
      <c r="R1200" s="175"/>
      <c r="S1200" s="171"/>
      <c r="T1200" s="174"/>
      <c r="U1200" s="175"/>
      <c r="V1200" s="175"/>
      <c r="W1200" s="175"/>
      <c r="X1200" s="175"/>
      <c r="Y1200" s="175"/>
      <c r="Z1200" s="175"/>
      <c r="AA1200" s="175"/>
      <c r="AB1200" s="175"/>
      <c r="AC1200" s="175"/>
      <c r="AD1200" s="175"/>
      <c r="AE1200" s="175"/>
      <c r="AF1200" s="175"/>
      <c r="AG1200" s="175"/>
      <c r="AH1200" s="175"/>
    </row>
    <row r="1201" spans="1:34" x14ac:dyDescent="0.3">
      <c r="A1201" s="171" t="s">
        <v>376</v>
      </c>
      <c r="B1201" s="171" t="s">
        <v>1949</v>
      </c>
      <c r="C1201" s="171">
        <v>148512</v>
      </c>
      <c r="D1201" s="174">
        <v>44304</v>
      </c>
      <c r="E1201" s="175">
        <v>10.2859</v>
      </c>
      <c r="F1201" s="175">
        <v>4.7918000000000003</v>
      </c>
      <c r="G1201" s="175">
        <v>4.97</v>
      </c>
      <c r="H1201" s="175">
        <v>4.1093999999999999</v>
      </c>
      <c r="I1201" s="175">
        <v>4.7739000000000003</v>
      </c>
      <c r="J1201" s="175">
        <v>5.0814000000000004</v>
      </c>
      <c r="K1201" s="175">
        <v>4.6258999999999997</v>
      </c>
      <c r="L1201" s="175">
        <v>4.6399999999999997</v>
      </c>
      <c r="M1201" s="175"/>
      <c r="N1201" s="175"/>
      <c r="O1201" s="175"/>
      <c r="P1201" s="175"/>
      <c r="Q1201" s="175">
        <v>4.8311999999999999</v>
      </c>
      <c r="R1201" s="175"/>
      <c r="S1201" s="171"/>
      <c r="T1201" s="174"/>
      <c r="U1201" s="175"/>
      <c r="V1201" s="175"/>
      <c r="W1201" s="175"/>
      <c r="X1201" s="175"/>
      <c r="Y1201" s="175"/>
      <c r="Z1201" s="175"/>
      <c r="AA1201" s="175"/>
      <c r="AB1201" s="175"/>
      <c r="AC1201" s="175"/>
      <c r="AD1201" s="175"/>
      <c r="AE1201" s="175"/>
      <c r="AF1201" s="175"/>
      <c r="AG1201" s="175"/>
      <c r="AH1201" s="175"/>
    </row>
    <row r="1202" spans="1:34" x14ac:dyDescent="0.3">
      <c r="A1202" s="171" t="s">
        <v>376</v>
      </c>
      <c r="B1202" s="171" t="s">
        <v>256</v>
      </c>
      <c r="C1202" s="171">
        <v>103225</v>
      </c>
      <c r="D1202" s="174">
        <v>44304</v>
      </c>
      <c r="E1202" s="175">
        <v>32.511699999999998</v>
      </c>
      <c r="F1202" s="175">
        <v>4.3232999999999997</v>
      </c>
      <c r="G1202" s="175">
        <v>4.4923000000000002</v>
      </c>
      <c r="H1202" s="175">
        <v>3.6753</v>
      </c>
      <c r="I1202" s="175">
        <v>4.3857999999999997</v>
      </c>
      <c r="J1202" s="175">
        <v>4.6501999999999999</v>
      </c>
      <c r="K1202" s="175">
        <v>4.1931000000000003</v>
      </c>
      <c r="L1202" s="175">
        <v>4.2102000000000004</v>
      </c>
      <c r="M1202" s="175">
        <v>4.3939000000000004</v>
      </c>
      <c r="N1202" s="175">
        <v>4.4752000000000001</v>
      </c>
      <c r="O1202" s="175">
        <v>6.1543999999999999</v>
      </c>
      <c r="P1202" s="175">
        <v>6.5133999999999999</v>
      </c>
      <c r="Q1202" s="175">
        <v>7.8708</v>
      </c>
      <c r="R1202" s="175">
        <v>5.5045999999999999</v>
      </c>
      <c r="S1202" s="171"/>
      <c r="T1202" s="174"/>
      <c r="U1202" s="175"/>
      <c r="V1202" s="175"/>
      <c r="W1202" s="175"/>
      <c r="X1202" s="175"/>
      <c r="Y1202" s="175"/>
      <c r="Z1202" s="175"/>
      <c r="AA1202" s="175"/>
      <c r="AB1202" s="175"/>
      <c r="AC1202" s="175"/>
      <c r="AD1202" s="175"/>
      <c r="AE1202" s="175"/>
      <c r="AF1202" s="175"/>
      <c r="AG1202" s="175"/>
      <c r="AH1202" s="175"/>
    </row>
    <row r="1203" spans="1:34" x14ac:dyDescent="0.3">
      <c r="A1203" s="171" t="s">
        <v>376</v>
      </c>
      <c r="B1203" s="171" t="s">
        <v>152</v>
      </c>
      <c r="C1203" s="171">
        <v>120837</v>
      </c>
      <c r="D1203" s="174">
        <v>44304</v>
      </c>
      <c r="E1203" s="175">
        <v>32.993000000000002</v>
      </c>
      <c r="F1203" s="175">
        <v>4.6475999999999997</v>
      </c>
      <c r="G1203" s="175">
        <v>4.8696000000000002</v>
      </c>
      <c r="H1203" s="175">
        <v>4.0331999999999999</v>
      </c>
      <c r="I1203" s="175">
        <v>4.742</v>
      </c>
      <c r="J1203" s="175">
        <v>5.0030999999999999</v>
      </c>
      <c r="K1203" s="175">
        <v>4.5468999999999999</v>
      </c>
      <c r="L1203" s="175">
        <v>4.5663</v>
      </c>
      <c r="M1203" s="175">
        <v>4.7537000000000003</v>
      </c>
      <c r="N1203" s="175">
        <v>4.8385999999999996</v>
      </c>
      <c r="O1203" s="175">
        <v>6.4832999999999998</v>
      </c>
      <c r="P1203" s="175">
        <v>6.7302</v>
      </c>
      <c r="Q1203" s="175">
        <v>7.7881999999999998</v>
      </c>
      <c r="R1203" s="175">
        <v>5.8624999999999998</v>
      </c>
      <c r="S1203" s="171"/>
      <c r="T1203" s="174"/>
      <c r="U1203" s="175"/>
      <c r="V1203" s="175"/>
      <c r="W1203" s="175"/>
      <c r="X1203" s="175"/>
      <c r="Y1203" s="175"/>
      <c r="Z1203" s="175"/>
      <c r="AA1203" s="175"/>
      <c r="AB1203" s="175"/>
      <c r="AC1203" s="175"/>
      <c r="AD1203" s="175"/>
      <c r="AE1203" s="175"/>
      <c r="AF1203" s="175"/>
      <c r="AG1203" s="175"/>
      <c r="AH1203" s="175"/>
    </row>
    <row r="1204" spans="1:34" x14ac:dyDescent="0.3">
      <c r="A1204" s="171" t="s">
        <v>376</v>
      </c>
      <c r="B1204" s="171" t="s">
        <v>153</v>
      </c>
      <c r="C1204" s="171">
        <v>103734</v>
      </c>
      <c r="D1204" s="174">
        <v>44304</v>
      </c>
      <c r="E1204" s="175">
        <v>27.827100000000002</v>
      </c>
      <c r="F1204" s="175">
        <v>3.1482999999999999</v>
      </c>
      <c r="G1204" s="175">
        <v>2.9300999999999999</v>
      </c>
      <c r="H1204" s="175">
        <v>2.9998</v>
      </c>
      <c r="I1204" s="175">
        <v>2.964</v>
      </c>
      <c r="J1204" s="175">
        <v>3.1606999999999998</v>
      </c>
      <c r="K1204" s="175">
        <v>3.1326999999999998</v>
      </c>
      <c r="L1204" s="175">
        <v>3.0287999999999999</v>
      </c>
      <c r="M1204" s="175">
        <v>3.0697000000000001</v>
      </c>
      <c r="N1204" s="175">
        <v>3.1313</v>
      </c>
      <c r="O1204" s="175">
        <v>5.1093000000000002</v>
      </c>
      <c r="P1204" s="175">
        <v>5.5708000000000002</v>
      </c>
      <c r="Q1204" s="175">
        <v>7.0410000000000004</v>
      </c>
      <c r="R1204" s="175">
        <v>4.3158000000000003</v>
      </c>
      <c r="S1204" s="171"/>
      <c r="T1204" s="174"/>
      <c r="U1204" s="175"/>
      <c r="V1204" s="175"/>
      <c r="W1204" s="175"/>
      <c r="X1204" s="175"/>
      <c r="Y1204" s="175"/>
      <c r="Z1204" s="175"/>
      <c r="AA1204" s="175"/>
      <c r="AB1204" s="175"/>
      <c r="AC1204" s="175"/>
      <c r="AD1204" s="175"/>
      <c r="AE1204" s="175"/>
      <c r="AF1204" s="175"/>
      <c r="AG1204" s="175"/>
      <c r="AH1204" s="175"/>
    </row>
    <row r="1205" spans="1:34" x14ac:dyDescent="0.3">
      <c r="A1205" s="171" t="s">
        <v>376</v>
      </c>
      <c r="B1205" s="171" t="s">
        <v>257</v>
      </c>
      <c r="C1205" s="171">
        <v>141066</v>
      </c>
      <c r="D1205" s="174">
        <v>44304</v>
      </c>
      <c r="E1205" s="175">
        <v>27.749099999999999</v>
      </c>
      <c r="F1205" s="175">
        <v>2.8940000000000001</v>
      </c>
      <c r="G1205" s="175">
        <v>2.8067000000000002</v>
      </c>
      <c r="H1205" s="175">
        <v>2.8954</v>
      </c>
      <c r="I1205" s="175">
        <v>2.8593000000000002</v>
      </c>
      <c r="J1205" s="175">
        <v>3.0587</v>
      </c>
      <c r="K1205" s="175">
        <v>3.0316999999999998</v>
      </c>
      <c r="L1205" s="175">
        <v>2.9264999999999999</v>
      </c>
      <c r="M1205" s="175">
        <v>2.9670999999999998</v>
      </c>
      <c r="N1205" s="175">
        <v>3.0282</v>
      </c>
      <c r="O1205" s="175">
        <v>5.0304000000000002</v>
      </c>
      <c r="P1205" s="175">
        <v>5.5015999999999998</v>
      </c>
      <c r="Q1205" s="175">
        <v>6.9820000000000002</v>
      </c>
      <c r="R1205" s="175">
        <v>4.2282000000000002</v>
      </c>
      <c r="S1205" s="171"/>
      <c r="T1205" s="174"/>
      <c r="U1205" s="175"/>
      <c r="V1205" s="175"/>
      <c r="W1205" s="175"/>
      <c r="X1205" s="175"/>
      <c r="Y1205" s="175"/>
      <c r="Z1205" s="175"/>
      <c r="AA1205" s="175"/>
      <c r="AB1205" s="175"/>
      <c r="AC1205" s="175"/>
      <c r="AD1205" s="175"/>
      <c r="AE1205" s="175"/>
      <c r="AF1205" s="175"/>
      <c r="AG1205" s="175"/>
      <c r="AH1205" s="175"/>
    </row>
    <row r="1206" spans="1:34" x14ac:dyDescent="0.3">
      <c r="A1206" s="171" t="s">
        <v>376</v>
      </c>
      <c r="B1206" s="171" t="s">
        <v>260</v>
      </c>
      <c r="C1206" s="171">
        <v>105280</v>
      </c>
      <c r="D1206" s="174">
        <v>44304</v>
      </c>
      <c r="E1206" s="175">
        <v>3207.9748</v>
      </c>
      <c r="F1206" s="175">
        <v>3.0598000000000001</v>
      </c>
      <c r="G1206" s="175">
        <v>3.0617999999999999</v>
      </c>
      <c r="H1206" s="175">
        <v>3.0360999999999998</v>
      </c>
      <c r="I1206" s="175">
        <v>3.0882999999999998</v>
      </c>
      <c r="J1206" s="175">
        <v>3.4478</v>
      </c>
      <c r="K1206" s="175">
        <v>3.2658</v>
      </c>
      <c r="L1206" s="175">
        <v>3.0802</v>
      </c>
      <c r="M1206" s="175">
        <v>3.1478000000000002</v>
      </c>
      <c r="N1206" s="175">
        <v>3.4297</v>
      </c>
      <c r="O1206" s="175">
        <v>5.5895000000000001</v>
      </c>
      <c r="P1206" s="175">
        <v>6.1009000000000002</v>
      </c>
      <c r="Q1206" s="175">
        <v>6.9611999999999998</v>
      </c>
      <c r="R1206" s="175">
        <v>4.6967999999999996</v>
      </c>
      <c r="S1206" s="171"/>
      <c r="T1206" s="174"/>
      <c r="U1206" s="175"/>
      <c r="V1206" s="175"/>
      <c r="W1206" s="175"/>
      <c r="X1206" s="175"/>
      <c r="Y1206" s="175"/>
      <c r="Z1206" s="175"/>
      <c r="AA1206" s="175"/>
      <c r="AB1206" s="175"/>
      <c r="AC1206" s="175"/>
      <c r="AD1206" s="175"/>
      <c r="AE1206" s="175"/>
      <c r="AF1206" s="175"/>
      <c r="AG1206" s="175"/>
      <c r="AH1206" s="175"/>
    </row>
    <row r="1207" spans="1:34" x14ac:dyDescent="0.3">
      <c r="A1207" s="171" t="s">
        <v>376</v>
      </c>
      <c r="B1207" s="171" t="s">
        <v>156</v>
      </c>
      <c r="C1207" s="171">
        <v>119800</v>
      </c>
      <c r="D1207" s="174">
        <v>44304</v>
      </c>
      <c r="E1207" s="175">
        <v>3226.6538999999998</v>
      </c>
      <c r="F1207" s="175">
        <v>3.1404999999999998</v>
      </c>
      <c r="G1207" s="175">
        <v>3.1414</v>
      </c>
      <c r="H1207" s="175">
        <v>3.1172</v>
      </c>
      <c r="I1207" s="175">
        <v>3.169</v>
      </c>
      <c r="J1207" s="175">
        <v>3.5259</v>
      </c>
      <c r="K1207" s="175">
        <v>3.3456999999999999</v>
      </c>
      <c r="L1207" s="175">
        <v>3.1610999999999998</v>
      </c>
      <c r="M1207" s="175">
        <v>3.2296</v>
      </c>
      <c r="N1207" s="175">
        <v>3.5124</v>
      </c>
      <c r="O1207" s="175">
        <v>5.6780999999999997</v>
      </c>
      <c r="P1207" s="175">
        <v>6.1801000000000004</v>
      </c>
      <c r="Q1207" s="175">
        <v>7.2446000000000002</v>
      </c>
      <c r="R1207" s="175">
        <v>4.7784000000000004</v>
      </c>
      <c r="S1207" s="171"/>
      <c r="T1207" s="174"/>
      <c r="U1207" s="175"/>
      <c r="V1207" s="175"/>
      <c r="W1207" s="175"/>
      <c r="X1207" s="175"/>
      <c r="Y1207" s="175"/>
      <c r="Z1207" s="175"/>
      <c r="AA1207" s="175"/>
      <c r="AB1207" s="175"/>
      <c r="AC1207" s="175"/>
      <c r="AD1207" s="175"/>
      <c r="AE1207" s="175"/>
      <c r="AF1207" s="175"/>
      <c r="AG1207" s="175"/>
      <c r="AH1207" s="175"/>
    </row>
    <row r="1208" spans="1:34" x14ac:dyDescent="0.3">
      <c r="A1208" s="171" t="s">
        <v>376</v>
      </c>
      <c r="B1208" s="171" t="s">
        <v>424</v>
      </c>
      <c r="C1208" s="171">
        <v>105274</v>
      </c>
      <c r="D1208" s="174">
        <v>44304</v>
      </c>
      <c r="E1208" s="175">
        <v>3238.2761</v>
      </c>
      <c r="F1208" s="175">
        <v>3.0615999999999999</v>
      </c>
      <c r="G1208" s="175">
        <v>3.0628000000000002</v>
      </c>
      <c r="H1208" s="175">
        <v>3.0381</v>
      </c>
      <c r="I1208" s="175">
        <v>3.0897000000000001</v>
      </c>
      <c r="J1208" s="175">
        <v>3.4493</v>
      </c>
      <c r="K1208" s="175">
        <v>3.2665000000000002</v>
      </c>
      <c r="L1208" s="175">
        <v>3.0806</v>
      </c>
      <c r="M1208" s="175">
        <v>3.1480999999999999</v>
      </c>
      <c r="N1208" s="175">
        <v>3.43</v>
      </c>
      <c r="O1208" s="175">
        <v>5.5903</v>
      </c>
      <c r="P1208" s="175">
        <v>6.1021000000000001</v>
      </c>
      <c r="Q1208" s="175">
        <v>6.9783999999999997</v>
      </c>
      <c r="R1208" s="175">
        <v>4.6974999999999998</v>
      </c>
      <c r="S1208" s="171"/>
      <c r="T1208" s="174"/>
      <c r="U1208" s="175"/>
      <c r="V1208" s="175"/>
      <c r="W1208" s="175"/>
      <c r="X1208" s="175"/>
      <c r="Y1208" s="175"/>
      <c r="Z1208" s="175"/>
      <c r="AA1208" s="175"/>
      <c r="AB1208" s="175"/>
      <c r="AC1208" s="175"/>
      <c r="AD1208" s="175"/>
      <c r="AE1208" s="175"/>
      <c r="AF1208" s="175"/>
      <c r="AG1208" s="175"/>
      <c r="AH1208" s="175"/>
    </row>
    <row r="1209" spans="1:34" x14ac:dyDescent="0.3">
      <c r="A1209" s="171" t="s">
        <v>376</v>
      </c>
      <c r="B1209" s="171" t="s">
        <v>157</v>
      </c>
      <c r="C1209" s="171">
        <v>119686</v>
      </c>
      <c r="D1209" s="174">
        <v>44304</v>
      </c>
      <c r="E1209" s="175">
        <v>43.4649</v>
      </c>
      <c r="F1209" s="175">
        <v>3.1913999999999998</v>
      </c>
      <c r="G1209" s="175">
        <v>3.2199</v>
      </c>
      <c r="H1209" s="175">
        <v>3.121</v>
      </c>
      <c r="I1209" s="175">
        <v>3.1528999999999998</v>
      </c>
      <c r="J1209" s="175">
        <v>3.5022000000000002</v>
      </c>
      <c r="K1209" s="175">
        <v>3.3776000000000002</v>
      </c>
      <c r="L1209" s="175">
        <v>3.2322000000000002</v>
      </c>
      <c r="M1209" s="175">
        <v>3.3041999999999998</v>
      </c>
      <c r="N1209" s="175">
        <v>3.5423</v>
      </c>
      <c r="O1209" s="175">
        <v>5.7389999999999999</v>
      </c>
      <c r="P1209" s="175">
        <v>6.2550999999999997</v>
      </c>
      <c r="Q1209" s="175">
        <v>7.2992999999999997</v>
      </c>
      <c r="R1209" s="175">
        <v>4.8238000000000003</v>
      </c>
      <c r="S1209" s="171"/>
      <c r="T1209" s="174"/>
      <c r="U1209" s="175"/>
      <c r="V1209" s="175"/>
      <c r="W1209" s="175"/>
      <c r="X1209" s="175"/>
      <c r="Y1209" s="175"/>
      <c r="Z1209" s="175"/>
      <c r="AA1209" s="175"/>
      <c r="AB1209" s="175"/>
      <c r="AC1209" s="175"/>
      <c r="AD1209" s="175"/>
      <c r="AE1209" s="175"/>
      <c r="AF1209" s="175"/>
      <c r="AG1209" s="175"/>
      <c r="AH1209" s="175"/>
    </row>
    <row r="1210" spans="1:34" x14ac:dyDescent="0.3">
      <c r="A1210" s="171" t="s">
        <v>376</v>
      </c>
      <c r="B1210" s="171" t="s">
        <v>261</v>
      </c>
      <c r="C1210" s="171">
        <v>103397</v>
      </c>
      <c r="D1210" s="174">
        <v>44304</v>
      </c>
      <c r="E1210" s="175">
        <v>43.185699999999997</v>
      </c>
      <c r="F1210" s="175">
        <v>3.0428999999999999</v>
      </c>
      <c r="G1210" s="175">
        <v>3.0998000000000001</v>
      </c>
      <c r="H1210" s="175">
        <v>3.0203000000000002</v>
      </c>
      <c r="I1210" s="175">
        <v>3.0583</v>
      </c>
      <c r="J1210" s="175">
        <v>3.4041999999999999</v>
      </c>
      <c r="K1210" s="175">
        <v>3.2850999999999999</v>
      </c>
      <c r="L1210" s="175">
        <v>3.1398000000000001</v>
      </c>
      <c r="M1210" s="175">
        <v>3.2113999999999998</v>
      </c>
      <c r="N1210" s="175">
        <v>3.4447000000000001</v>
      </c>
      <c r="O1210" s="175">
        <v>5.6529999999999996</v>
      </c>
      <c r="P1210" s="175">
        <v>6.1638000000000002</v>
      </c>
      <c r="Q1210" s="175">
        <v>7.3676000000000004</v>
      </c>
      <c r="R1210" s="175">
        <v>4.7346000000000004</v>
      </c>
      <c r="S1210" s="171"/>
      <c r="T1210" s="174"/>
      <c r="U1210" s="175"/>
      <c r="V1210" s="175"/>
      <c r="W1210" s="175"/>
      <c r="X1210" s="175"/>
      <c r="Y1210" s="175"/>
      <c r="Z1210" s="175"/>
      <c r="AA1210" s="175"/>
      <c r="AB1210" s="175"/>
      <c r="AC1210" s="175"/>
      <c r="AD1210" s="175"/>
      <c r="AE1210" s="175"/>
      <c r="AF1210" s="175"/>
      <c r="AG1210" s="175"/>
      <c r="AH1210" s="175"/>
    </row>
    <row r="1211" spans="1:34" x14ac:dyDescent="0.3">
      <c r="A1211" s="171" t="s">
        <v>376</v>
      </c>
      <c r="B1211" s="171" t="s">
        <v>425</v>
      </c>
      <c r="C1211" s="171">
        <v>100618</v>
      </c>
      <c r="D1211" s="174">
        <v>44304</v>
      </c>
      <c r="E1211" s="175">
        <v>40.359400000000001</v>
      </c>
      <c r="F1211" s="175">
        <v>3.0750999999999999</v>
      </c>
      <c r="G1211" s="175">
        <v>3.1057999999999999</v>
      </c>
      <c r="H1211" s="175">
        <v>3.0249000000000001</v>
      </c>
      <c r="I1211" s="175">
        <v>3.0590999999999999</v>
      </c>
      <c r="J1211" s="175">
        <v>3.4056000000000002</v>
      </c>
      <c r="K1211" s="175">
        <v>3.2852000000000001</v>
      </c>
      <c r="L1211" s="175">
        <v>3.1396999999999999</v>
      </c>
      <c r="M1211" s="175">
        <v>3.2115</v>
      </c>
      <c r="N1211" s="175">
        <v>3.4456000000000002</v>
      </c>
      <c r="O1211" s="175">
        <v>5.6532</v>
      </c>
      <c r="P1211" s="175">
        <v>6.1646999999999998</v>
      </c>
      <c r="Q1211" s="175">
        <v>6.8254999999999999</v>
      </c>
      <c r="R1211" s="175">
        <v>4.7347999999999999</v>
      </c>
      <c r="S1211" s="171"/>
      <c r="T1211" s="174"/>
      <c r="U1211" s="175"/>
      <c r="V1211" s="175"/>
      <c r="W1211" s="175"/>
      <c r="X1211" s="175"/>
      <c r="Y1211" s="175"/>
      <c r="Z1211" s="175"/>
      <c r="AA1211" s="175"/>
      <c r="AB1211" s="175"/>
      <c r="AC1211" s="175"/>
      <c r="AD1211" s="175"/>
      <c r="AE1211" s="175"/>
      <c r="AF1211" s="175"/>
      <c r="AG1211" s="175"/>
      <c r="AH1211" s="175"/>
    </row>
    <row r="1212" spans="1:34" x14ac:dyDescent="0.3">
      <c r="A1212" s="171" t="s">
        <v>376</v>
      </c>
      <c r="B1212" s="171" t="s">
        <v>158</v>
      </c>
      <c r="C1212" s="171">
        <v>119861</v>
      </c>
      <c r="D1212" s="174">
        <v>44304</v>
      </c>
      <c r="E1212" s="175">
        <v>3252.7696999999998</v>
      </c>
      <c r="F1212" s="175">
        <v>3.1029</v>
      </c>
      <c r="G1212" s="175">
        <v>3.1745999999999999</v>
      </c>
      <c r="H1212" s="175">
        <v>3.1198000000000001</v>
      </c>
      <c r="I1212" s="175">
        <v>3.2162999999999999</v>
      </c>
      <c r="J1212" s="175">
        <v>3.5057</v>
      </c>
      <c r="K1212" s="175">
        <v>3.3176999999999999</v>
      </c>
      <c r="L1212" s="175">
        <v>3.1556000000000002</v>
      </c>
      <c r="M1212" s="175">
        <v>3.2473000000000001</v>
      </c>
      <c r="N1212" s="175">
        <v>3.5585</v>
      </c>
      <c r="O1212" s="175">
        <v>5.7778999999999998</v>
      </c>
      <c r="P1212" s="175">
        <v>6.2887000000000004</v>
      </c>
      <c r="Q1212" s="175">
        <v>7.3491999999999997</v>
      </c>
      <c r="R1212" s="175">
        <v>4.91</v>
      </c>
      <c r="S1212" s="171"/>
      <c r="T1212" s="174"/>
      <c r="U1212" s="175"/>
      <c r="V1212" s="175"/>
      <c r="W1212" s="175"/>
      <c r="X1212" s="175"/>
      <c r="Y1212" s="175"/>
      <c r="Z1212" s="175"/>
      <c r="AA1212" s="175"/>
      <c r="AB1212" s="175"/>
      <c r="AC1212" s="175"/>
      <c r="AD1212" s="175"/>
      <c r="AE1212" s="175"/>
      <c r="AF1212" s="175"/>
      <c r="AG1212" s="175"/>
      <c r="AH1212" s="175"/>
    </row>
    <row r="1213" spans="1:34" x14ac:dyDescent="0.3">
      <c r="A1213" s="171" t="s">
        <v>376</v>
      </c>
      <c r="B1213" s="171" t="s">
        <v>262</v>
      </c>
      <c r="C1213" s="171">
        <v>102672</v>
      </c>
      <c r="D1213" s="174">
        <v>44304</v>
      </c>
      <c r="E1213" s="175">
        <v>3229.6912000000002</v>
      </c>
      <c r="F1213" s="175">
        <v>2.9929000000000001</v>
      </c>
      <c r="G1213" s="175">
        <v>3.0646</v>
      </c>
      <c r="H1213" s="175">
        <v>3.0097</v>
      </c>
      <c r="I1213" s="175">
        <v>3.1059999999999999</v>
      </c>
      <c r="J1213" s="175">
        <v>3.3799000000000001</v>
      </c>
      <c r="K1213" s="175">
        <v>3.1960999999999999</v>
      </c>
      <c r="L1213" s="175">
        <v>3.0346000000000002</v>
      </c>
      <c r="M1213" s="175">
        <v>3.1282999999999999</v>
      </c>
      <c r="N1213" s="175">
        <v>3.4394999999999998</v>
      </c>
      <c r="O1213" s="175">
        <v>5.6753999999999998</v>
      </c>
      <c r="P1213" s="175">
        <v>6.2016</v>
      </c>
      <c r="Q1213" s="175">
        <v>7.3005000000000004</v>
      </c>
      <c r="R1213" s="175">
        <v>4.7870999999999997</v>
      </c>
      <c r="S1213" s="171"/>
      <c r="T1213" s="174"/>
      <c r="U1213" s="175"/>
      <c r="V1213" s="175"/>
      <c r="W1213" s="175"/>
      <c r="X1213" s="175"/>
      <c r="Y1213" s="175"/>
      <c r="Z1213" s="175"/>
      <c r="AA1213" s="175"/>
      <c r="AB1213" s="175"/>
      <c r="AC1213" s="175"/>
      <c r="AD1213" s="175"/>
      <c r="AE1213" s="175"/>
      <c r="AF1213" s="175"/>
      <c r="AG1213" s="175"/>
      <c r="AH1213" s="175"/>
    </row>
    <row r="1214" spans="1:34" x14ac:dyDescent="0.3">
      <c r="A1214" s="171" t="s">
        <v>376</v>
      </c>
      <c r="B1214" s="171" t="s">
        <v>1013</v>
      </c>
      <c r="C1214" s="171">
        <v>139619</v>
      </c>
      <c r="D1214" s="174">
        <v>44302</v>
      </c>
      <c r="E1214" s="175">
        <v>10</v>
      </c>
      <c r="F1214" s="175">
        <v>0</v>
      </c>
      <c r="G1214" s="175">
        <v>0</v>
      </c>
      <c r="H1214" s="175">
        <v>0</v>
      </c>
      <c r="I1214" s="175">
        <v>0</v>
      </c>
      <c r="J1214" s="175">
        <v>0</v>
      </c>
      <c r="K1214" s="175">
        <v>0</v>
      </c>
      <c r="L1214" s="175">
        <v>0</v>
      </c>
      <c r="M1214" s="175">
        <v>0</v>
      </c>
      <c r="N1214" s="175">
        <v>0</v>
      </c>
      <c r="O1214" s="175">
        <v>0</v>
      </c>
      <c r="P1214" s="175"/>
      <c r="Q1214" s="175">
        <v>0</v>
      </c>
      <c r="R1214" s="175">
        <v>0</v>
      </c>
      <c r="S1214" s="171"/>
      <c r="T1214" s="174"/>
      <c r="U1214" s="175"/>
      <c r="V1214" s="175"/>
      <c r="W1214" s="175"/>
      <c r="X1214" s="175"/>
      <c r="Y1214" s="175"/>
      <c r="Z1214" s="175"/>
      <c r="AA1214" s="175"/>
      <c r="AB1214" s="175"/>
      <c r="AC1214" s="175"/>
      <c r="AD1214" s="175"/>
      <c r="AE1214" s="175"/>
      <c r="AF1214" s="175"/>
      <c r="AG1214" s="175"/>
      <c r="AH1214" s="175"/>
    </row>
    <row r="1215" spans="1:34" x14ac:dyDescent="0.3">
      <c r="A1215" s="171" t="s">
        <v>376</v>
      </c>
      <c r="B1215" s="171" t="s">
        <v>426</v>
      </c>
      <c r="C1215" s="171">
        <v>111915</v>
      </c>
      <c r="D1215" s="174"/>
      <c r="E1215" s="175"/>
      <c r="F1215" s="175"/>
      <c r="G1215" s="175"/>
      <c r="H1215" s="175"/>
      <c r="I1215" s="175"/>
      <c r="J1215" s="175"/>
      <c r="K1215" s="175"/>
      <c r="L1215" s="175"/>
      <c r="M1215" s="175"/>
      <c r="N1215" s="175"/>
      <c r="O1215" s="175"/>
      <c r="P1215" s="175"/>
      <c r="Q1215" s="175"/>
      <c r="R1215" s="175"/>
      <c r="S1215" s="171"/>
      <c r="T1215" s="174"/>
      <c r="U1215" s="175"/>
      <c r="V1215" s="175"/>
      <c r="W1215" s="175"/>
      <c r="X1215" s="175"/>
      <c r="Y1215" s="175"/>
      <c r="Z1215" s="175"/>
      <c r="AA1215" s="175"/>
      <c r="AB1215" s="175"/>
      <c r="AC1215" s="175"/>
      <c r="AD1215" s="175"/>
      <c r="AE1215" s="175"/>
      <c r="AF1215" s="175"/>
      <c r="AG1215" s="175"/>
      <c r="AH1215" s="175"/>
    </row>
    <row r="1216" spans="1:34" x14ac:dyDescent="0.3">
      <c r="A1216" s="171" t="s">
        <v>376</v>
      </c>
      <c r="B1216" s="171" t="s">
        <v>159</v>
      </c>
      <c r="C1216" s="171">
        <v>118893</v>
      </c>
      <c r="D1216" s="174"/>
      <c r="E1216" s="175"/>
      <c r="F1216" s="175"/>
      <c r="G1216" s="175"/>
      <c r="H1216" s="175"/>
      <c r="I1216" s="175"/>
      <c r="J1216" s="175"/>
      <c r="K1216" s="175"/>
      <c r="L1216" s="175"/>
      <c r="M1216" s="175"/>
      <c r="N1216" s="175"/>
      <c r="O1216" s="175"/>
      <c r="P1216" s="175"/>
      <c r="Q1216" s="175"/>
      <c r="R1216" s="175"/>
      <c r="S1216" s="171"/>
      <c r="T1216" s="174"/>
      <c r="U1216" s="175"/>
      <c r="V1216" s="175"/>
      <c r="W1216" s="175"/>
      <c r="X1216" s="175"/>
      <c r="Y1216" s="175"/>
      <c r="Z1216" s="175"/>
      <c r="AA1216" s="175"/>
      <c r="AB1216" s="175"/>
      <c r="AC1216" s="175"/>
      <c r="AD1216" s="175"/>
      <c r="AE1216" s="175"/>
      <c r="AF1216" s="175"/>
      <c r="AG1216" s="175"/>
      <c r="AH1216" s="175"/>
    </row>
    <row r="1217" spans="1:34" x14ac:dyDescent="0.3">
      <c r="A1217" s="171" t="s">
        <v>376</v>
      </c>
      <c r="B1217" s="171" t="s">
        <v>427</v>
      </c>
      <c r="C1217" s="171">
        <v>104241</v>
      </c>
      <c r="D1217" s="174"/>
      <c r="E1217" s="175"/>
      <c r="F1217" s="175"/>
      <c r="G1217" s="175"/>
      <c r="H1217" s="175"/>
      <c r="I1217" s="175"/>
      <c r="J1217" s="175"/>
      <c r="K1217" s="175"/>
      <c r="L1217" s="175"/>
      <c r="M1217" s="175"/>
      <c r="N1217" s="175"/>
      <c r="O1217" s="175"/>
      <c r="P1217" s="175"/>
      <c r="Q1217" s="175"/>
      <c r="R1217" s="175"/>
      <c r="S1217" s="171"/>
      <c r="T1217" s="174"/>
      <c r="U1217" s="175"/>
      <c r="V1217" s="175"/>
      <c r="W1217" s="175"/>
      <c r="X1217" s="175"/>
      <c r="Y1217" s="175"/>
      <c r="Z1217" s="175"/>
      <c r="AA1217" s="175"/>
      <c r="AB1217" s="175"/>
      <c r="AC1217" s="175"/>
      <c r="AD1217" s="175"/>
      <c r="AE1217" s="175"/>
      <c r="AF1217" s="175"/>
      <c r="AG1217" s="175"/>
      <c r="AH1217" s="175"/>
    </row>
    <row r="1218" spans="1:34" x14ac:dyDescent="0.3">
      <c r="A1218" s="171" t="s">
        <v>376</v>
      </c>
      <c r="B1218" s="171" t="s">
        <v>1950</v>
      </c>
      <c r="C1218" s="171"/>
      <c r="D1218" s="174"/>
      <c r="E1218" s="175"/>
      <c r="F1218" s="175"/>
      <c r="G1218" s="175"/>
      <c r="H1218" s="175"/>
      <c r="I1218" s="175"/>
      <c r="J1218" s="175"/>
      <c r="K1218" s="175"/>
      <c r="L1218" s="175"/>
      <c r="M1218" s="175"/>
      <c r="N1218" s="175"/>
      <c r="O1218" s="175"/>
      <c r="P1218" s="175"/>
      <c r="Q1218" s="175"/>
      <c r="R1218" s="175"/>
      <c r="S1218" s="171"/>
      <c r="T1218" s="174"/>
      <c r="U1218" s="175"/>
      <c r="V1218" s="175"/>
      <c r="W1218" s="175"/>
      <c r="X1218" s="175"/>
      <c r="Y1218" s="175"/>
      <c r="Z1218" s="175"/>
      <c r="AA1218" s="175"/>
      <c r="AB1218" s="175"/>
      <c r="AC1218" s="175"/>
      <c r="AD1218" s="175"/>
      <c r="AE1218" s="175"/>
      <c r="AF1218" s="175"/>
      <c r="AG1218" s="175"/>
      <c r="AH1218" s="175"/>
    </row>
    <row r="1219" spans="1:34" x14ac:dyDescent="0.3">
      <c r="A1219" s="171" t="s">
        <v>376</v>
      </c>
      <c r="B1219" s="171" t="s">
        <v>1951</v>
      </c>
      <c r="C1219" s="171"/>
      <c r="D1219" s="174"/>
      <c r="E1219" s="175"/>
      <c r="F1219" s="175"/>
      <c r="G1219" s="175"/>
      <c r="H1219" s="175"/>
      <c r="I1219" s="175"/>
      <c r="J1219" s="175"/>
      <c r="K1219" s="175"/>
      <c r="L1219" s="175"/>
      <c r="M1219" s="175"/>
      <c r="N1219" s="175"/>
      <c r="O1219" s="175"/>
      <c r="P1219" s="175"/>
      <c r="Q1219" s="175"/>
      <c r="R1219" s="175"/>
      <c r="S1219" s="171"/>
      <c r="T1219" s="174"/>
      <c r="U1219" s="175"/>
      <c r="V1219" s="175"/>
      <c r="W1219" s="175"/>
      <c r="X1219" s="175"/>
      <c r="Y1219" s="175"/>
      <c r="Z1219" s="175"/>
      <c r="AA1219" s="175"/>
      <c r="AB1219" s="175"/>
      <c r="AC1219" s="175"/>
      <c r="AD1219" s="175"/>
      <c r="AE1219" s="175"/>
      <c r="AF1219" s="175"/>
      <c r="AG1219" s="175"/>
      <c r="AH1219" s="175"/>
    </row>
    <row r="1220" spans="1:34" x14ac:dyDescent="0.3">
      <c r="A1220" s="171" t="s">
        <v>376</v>
      </c>
      <c r="B1220" s="171" t="s">
        <v>263</v>
      </c>
      <c r="C1220" s="171">
        <v>115398</v>
      </c>
      <c r="D1220" s="174">
        <v>44304</v>
      </c>
      <c r="E1220" s="175">
        <v>1969.2481</v>
      </c>
      <c r="F1220" s="175">
        <v>3.1475</v>
      </c>
      <c r="G1220" s="175">
        <v>3.1876000000000002</v>
      </c>
      <c r="H1220" s="175">
        <v>3.1305999999999998</v>
      </c>
      <c r="I1220" s="175">
        <v>3.1518000000000002</v>
      </c>
      <c r="J1220" s="175">
        <v>3.4597000000000002</v>
      </c>
      <c r="K1220" s="175">
        <v>3.2951999999999999</v>
      </c>
      <c r="L1220" s="175">
        <v>3.1261000000000001</v>
      </c>
      <c r="M1220" s="175">
        <v>3.1888999999999998</v>
      </c>
      <c r="N1220" s="175">
        <v>3.4738000000000002</v>
      </c>
      <c r="O1220" s="175">
        <v>4.37</v>
      </c>
      <c r="P1220" s="175">
        <v>5.3384</v>
      </c>
      <c r="Q1220" s="175">
        <v>7.1204000000000001</v>
      </c>
      <c r="R1220" s="175">
        <v>4.7647000000000004</v>
      </c>
      <c r="S1220" s="171"/>
      <c r="T1220" s="174"/>
      <c r="U1220" s="175"/>
      <c r="V1220" s="175"/>
      <c r="W1220" s="175"/>
      <c r="X1220" s="175"/>
      <c r="Y1220" s="175"/>
      <c r="Z1220" s="175"/>
      <c r="AA1220" s="175"/>
      <c r="AB1220" s="175"/>
      <c r="AC1220" s="175"/>
      <c r="AD1220" s="175"/>
      <c r="AE1220" s="175"/>
      <c r="AF1220" s="175"/>
      <c r="AG1220" s="175"/>
      <c r="AH1220" s="175"/>
    </row>
    <row r="1221" spans="1:34" x14ac:dyDescent="0.3">
      <c r="A1221" s="171" t="s">
        <v>376</v>
      </c>
      <c r="B1221" s="171" t="s">
        <v>160</v>
      </c>
      <c r="C1221" s="171">
        <v>119303</v>
      </c>
      <c r="D1221" s="174">
        <v>44304</v>
      </c>
      <c r="E1221" s="175">
        <v>1985.2679000000001</v>
      </c>
      <c r="F1221" s="175">
        <v>3.2490000000000001</v>
      </c>
      <c r="G1221" s="175">
        <v>3.2869999999999999</v>
      </c>
      <c r="H1221" s="175">
        <v>3.2302</v>
      </c>
      <c r="I1221" s="175">
        <v>3.2519999999999998</v>
      </c>
      <c r="J1221" s="175">
        <v>3.556</v>
      </c>
      <c r="K1221" s="175">
        <v>3.3755999999999999</v>
      </c>
      <c r="L1221" s="175">
        <v>3.2172000000000001</v>
      </c>
      <c r="M1221" s="175">
        <v>3.2844000000000002</v>
      </c>
      <c r="N1221" s="175">
        <v>3.5720000000000001</v>
      </c>
      <c r="O1221" s="175">
        <v>4.4733000000000001</v>
      </c>
      <c r="P1221" s="175">
        <v>5.4531999999999998</v>
      </c>
      <c r="Q1221" s="175">
        <v>6.7906000000000004</v>
      </c>
      <c r="R1221" s="175">
        <v>4.8666999999999998</v>
      </c>
      <c r="S1221" s="171"/>
      <c r="T1221" s="174"/>
      <c r="U1221" s="175"/>
      <c r="V1221" s="175"/>
      <c r="W1221" s="175"/>
      <c r="X1221" s="175"/>
      <c r="Y1221" s="175"/>
      <c r="Z1221" s="175"/>
      <c r="AA1221" s="175"/>
      <c r="AB1221" s="175"/>
      <c r="AC1221" s="175"/>
      <c r="AD1221" s="175"/>
      <c r="AE1221" s="175"/>
      <c r="AF1221" s="175"/>
      <c r="AG1221" s="175"/>
      <c r="AH1221" s="175"/>
    </row>
    <row r="1222" spans="1:34" x14ac:dyDescent="0.3">
      <c r="A1222" s="171" t="s">
        <v>376</v>
      </c>
      <c r="B1222" s="171" t="s">
        <v>161</v>
      </c>
      <c r="C1222" s="171">
        <v>120304</v>
      </c>
      <c r="D1222" s="174">
        <v>44304</v>
      </c>
      <c r="E1222" s="175">
        <v>3375.799</v>
      </c>
      <c r="F1222" s="175">
        <v>3.1629</v>
      </c>
      <c r="G1222" s="175">
        <v>3.1977000000000002</v>
      </c>
      <c r="H1222" s="175">
        <v>3.1093999999999999</v>
      </c>
      <c r="I1222" s="175">
        <v>3.2126000000000001</v>
      </c>
      <c r="J1222" s="175">
        <v>3.4460000000000002</v>
      </c>
      <c r="K1222" s="175">
        <v>3.3336999999999999</v>
      </c>
      <c r="L1222" s="175">
        <v>3.1810999999999998</v>
      </c>
      <c r="M1222" s="175">
        <v>3.2464</v>
      </c>
      <c r="N1222" s="175">
        <v>3.5371000000000001</v>
      </c>
      <c r="O1222" s="175">
        <v>5.7363</v>
      </c>
      <c r="P1222" s="175">
        <v>6.2535999999999996</v>
      </c>
      <c r="Q1222" s="175">
        <v>7.2786999999999997</v>
      </c>
      <c r="R1222" s="175">
        <v>4.8243999999999998</v>
      </c>
      <c r="S1222" s="171"/>
      <c r="T1222" s="174"/>
      <c r="U1222" s="175"/>
      <c r="V1222" s="175"/>
      <c r="W1222" s="175"/>
      <c r="X1222" s="175"/>
      <c r="Y1222" s="175"/>
      <c r="Z1222" s="175"/>
      <c r="AA1222" s="175"/>
      <c r="AB1222" s="175"/>
      <c r="AC1222" s="175"/>
      <c r="AD1222" s="175"/>
      <c r="AE1222" s="175"/>
      <c r="AF1222" s="175"/>
      <c r="AG1222" s="175"/>
      <c r="AH1222" s="175"/>
    </row>
    <row r="1223" spans="1:34" x14ac:dyDescent="0.3">
      <c r="A1223" s="171" t="s">
        <v>376</v>
      </c>
      <c r="B1223" s="171" t="s">
        <v>428</v>
      </c>
      <c r="C1223" s="171">
        <v>102009</v>
      </c>
      <c r="D1223" s="174">
        <v>44304</v>
      </c>
      <c r="E1223" s="175">
        <v>3104.7098000000001</v>
      </c>
      <c r="F1223" s="175">
        <v>2.5394999999999999</v>
      </c>
      <c r="G1223" s="175">
        <v>2.5752000000000002</v>
      </c>
      <c r="H1223" s="175">
        <v>2.5129999999999999</v>
      </c>
      <c r="I1223" s="175">
        <v>2.6078999999999999</v>
      </c>
      <c r="J1223" s="175">
        <v>2.8357999999999999</v>
      </c>
      <c r="K1223" s="175">
        <v>2.7183000000000002</v>
      </c>
      <c r="L1223" s="175">
        <v>2.5592000000000001</v>
      </c>
      <c r="M1223" s="175">
        <v>2.6217000000000001</v>
      </c>
      <c r="N1223" s="175">
        <v>2.9072</v>
      </c>
      <c r="O1223" s="175">
        <v>5.0758999999999999</v>
      </c>
      <c r="P1223" s="175">
        <v>5.5713999999999997</v>
      </c>
      <c r="Q1223" s="175">
        <v>6.5612000000000004</v>
      </c>
      <c r="R1223" s="175">
        <v>4.1797000000000004</v>
      </c>
      <c r="S1223" s="171"/>
      <c r="T1223" s="174"/>
      <c r="U1223" s="175"/>
      <c r="V1223" s="175"/>
      <c r="W1223" s="175"/>
      <c r="X1223" s="175"/>
      <c r="Y1223" s="175"/>
      <c r="Z1223" s="175"/>
      <c r="AA1223" s="175"/>
      <c r="AB1223" s="175"/>
      <c r="AC1223" s="175"/>
      <c r="AD1223" s="175"/>
      <c r="AE1223" s="175"/>
      <c r="AF1223" s="175"/>
      <c r="AG1223" s="175"/>
      <c r="AH1223" s="175"/>
    </row>
    <row r="1224" spans="1:34" x14ac:dyDescent="0.3">
      <c r="A1224" s="171" t="s">
        <v>376</v>
      </c>
      <c r="B1224" s="171" t="s">
        <v>264</v>
      </c>
      <c r="C1224" s="171">
        <v>102012</v>
      </c>
      <c r="D1224" s="174">
        <v>44304</v>
      </c>
      <c r="E1224" s="175">
        <v>3358.2905000000001</v>
      </c>
      <c r="F1224" s="175">
        <v>3.0728</v>
      </c>
      <c r="G1224" s="175">
        <v>3.1074000000000002</v>
      </c>
      <c r="H1224" s="175">
        <v>3.0528</v>
      </c>
      <c r="I1224" s="175">
        <v>3.1442999999999999</v>
      </c>
      <c r="J1224" s="175">
        <v>3.3711000000000002</v>
      </c>
      <c r="K1224" s="175">
        <v>3.2549000000000001</v>
      </c>
      <c r="L1224" s="175">
        <v>3.1006999999999998</v>
      </c>
      <c r="M1224" s="175">
        <v>3.1682999999999999</v>
      </c>
      <c r="N1224" s="175">
        <v>3.4529999999999998</v>
      </c>
      <c r="O1224" s="175">
        <v>5.6574</v>
      </c>
      <c r="P1224" s="175">
        <v>6.1890999999999998</v>
      </c>
      <c r="Q1224" s="175">
        <v>7.0877999999999997</v>
      </c>
      <c r="R1224" s="175">
        <v>4.7390999999999996</v>
      </c>
      <c r="S1224" s="171"/>
      <c r="T1224" s="174"/>
      <c r="U1224" s="175"/>
      <c r="V1224" s="175"/>
      <c r="W1224" s="175"/>
      <c r="X1224" s="175"/>
      <c r="Y1224" s="175"/>
      <c r="Z1224" s="175"/>
      <c r="AA1224" s="175"/>
      <c r="AB1224" s="175"/>
      <c r="AC1224" s="175"/>
      <c r="AD1224" s="175"/>
      <c r="AE1224" s="175"/>
      <c r="AF1224" s="175"/>
      <c r="AG1224" s="175"/>
      <c r="AH1224" s="175"/>
    </row>
    <row r="1225" spans="1:34" x14ac:dyDescent="0.3">
      <c r="A1225" s="171" t="s">
        <v>376</v>
      </c>
      <c r="B1225" s="171" t="s">
        <v>162</v>
      </c>
      <c r="C1225" s="171">
        <v>145971</v>
      </c>
      <c r="D1225" s="174">
        <v>44304</v>
      </c>
      <c r="E1225" s="175">
        <v>1113.6884</v>
      </c>
      <c r="F1225" s="175">
        <v>3.0387</v>
      </c>
      <c r="G1225" s="175">
        <v>2.5535999999999999</v>
      </c>
      <c r="H1225" s="175">
        <v>2.9554999999999998</v>
      </c>
      <c r="I1225" s="175">
        <v>2.8690000000000002</v>
      </c>
      <c r="J1225" s="175">
        <v>3.1158999999999999</v>
      </c>
      <c r="K1225" s="175">
        <v>3.0354000000000001</v>
      </c>
      <c r="L1225" s="175">
        <v>2.9998999999999998</v>
      </c>
      <c r="M1225" s="175">
        <v>3.0068000000000001</v>
      </c>
      <c r="N1225" s="175">
        <v>3.1183000000000001</v>
      </c>
      <c r="O1225" s="175"/>
      <c r="P1225" s="175"/>
      <c r="Q1225" s="175">
        <v>4.8803999999999998</v>
      </c>
      <c r="R1225" s="175">
        <v>4.5449000000000002</v>
      </c>
      <c r="S1225" s="171"/>
      <c r="T1225" s="174"/>
      <c r="U1225" s="175"/>
      <c r="V1225" s="175"/>
      <c r="W1225" s="175"/>
      <c r="X1225" s="175"/>
      <c r="Y1225" s="175"/>
      <c r="Z1225" s="175"/>
      <c r="AA1225" s="175"/>
      <c r="AB1225" s="175"/>
      <c r="AC1225" s="175"/>
      <c r="AD1225" s="175"/>
      <c r="AE1225" s="175"/>
      <c r="AF1225" s="175"/>
      <c r="AG1225" s="175"/>
      <c r="AH1225" s="175"/>
    </row>
    <row r="1226" spans="1:34" x14ac:dyDescent="0.3">
      <c r="A1226" s="171" t="s">
        <v>376</v>
      </c>
      <c r="B1226" s="171" t="s">
        <v>265</v>
      </c>
      <c r="C1226" s="171">
        <v>145968</v>
      </c>
      <c r="D1226" s="174">
        <v>44304</v>
      </c>
      <c r="E1226" s="175">
        <v>1111.7008000000001</v>
      </c>
      <c r="F1226" s="175">
        <v>2.9586999999999999</v>
      </c>
      <c r="G1226" s="175">
        <v>2.4727999999999999</v>
      </c>
      <c r="H1226" s="175">
        <v>2.8754</v>
      </c>
      <c r="I1226" s="175">
        <v>2.7892999999999999</v>
      </c>
      <c r="J1226" s="175">
        <v>3.0358999999999998</v>
      </c>
      <c r="K1226" s="175">
        <v>2.9546000000000001</v>
      </c>
      <c r="L1226" s="175">
        <v>2.9188000000000001</v>
      </c>
      <c r="M1226" s="175">
        <v>2.9251</v>
      </c>
      <c r="N1226" s="175">
        <v>3.0358999999999998</v>
      </c>
      <c r="O1226" s="175"/>
      <c r="P1226" s="175"/>
      <c r="Q1226" s="175">
        <v>4.7975000000000003</v>
      </c>
      <c r="R1226" s="175">
        <v>4.4623999999999997</v>
      </c>
      <c r="S1226" s="171"/>
      <c r="T1226" s="174"/>
      <c r="U1226" s="175"/>
      <c r="V1226" s="175"/>
      <c r="W1226" s="175"/>
      <c r="X1226" s="175"/>
      <c r="Y1226" s="175"/>
      <c r="Z1226" s="175"/>
      <c r="AA1226" s="175"/>
      <c r="AB1226" s="175"/>
      <c r="AC1226" s="175"/>
      <c r="AD1226" s="175"/>
      <c r="AE1226" s="175"/>
      <c r="AF1226" s="175"/>
      <c r="AG1226" s="175"/>
      <c r="AH1226" s="175"/>
    </row>
    <row r="1227" spans="1:34" x14ac:dyDescent="0.3">
      <c r="A1227" s="176" t="s">
        <v>27</v>
      </c>
      <c r="B1227" s="171"/>
      <c r="C1227" s="171"/>
      <c r="D1227" s="171"/>
      <c r="E1227" s="171"/>
      <c r="F1227" s="177">
        <v>2.9677090909090906</v>
      </c>
      <c r="G1227" s="177">
        <v>2.9534936363636355</v>
      </c>
      <c r="H1227" s="177">
        <v>2.8996018181818188</v>
      </c>
      <c r="I1227" s="177">
        <v>2.9604163636363632</v>
      </c>
      <c r="J1227" s="177">
        <v>3.2069209090909099</v>
      </c>
      <c r="K1227" s="177">
        <v>3.1022100000000012</v>
      </c>
      <c r="L1227" s="177">
        <v>2.9620963636363622</v>
      </c>
      <c r="M1227" s="177">
        <v>2.949479245283019</v>
      </c>
      <c r="N1227" s="177">
        <v>3.2430650485436883</v>
      </c>
      <c r="O1227" s="177">
        <v>5.2671622222222219</v>
      </c>
      <c r="P1227" s="177">
        <v>5.8850569767441847</v>
      </c>
      <c r="Q1227" s="177">
        <v>6.1887972727272746</v>
      </c>
      <c r="R1227" s="177">
        <v>4.4685896907216511</v>
      </c>
      <c r="S1227" s="171"/>
      <c r="T1227" s="171"/>
      <c r="U1227" s="177">
        <v>5289.140309090908</v>
      </c>
      <c r="V1227" s="177">
        <v>-15.96929090909091</v>
      </c>
      <c r="W1227" s="177">
        <v>-11.467645454545455</v>
      </c>
      <c r="X1227" s="177">
        <v>-3.4778090909090906</v>
      </c>
      <c r="Y1227" s="177">
        <v>4.5302454545454562</v>
      </c>
      <c r="Z1227" s="177">
        <v>8.9971909090909108</v>
      </c>
      <c r="AA1227" s="177">
        <v>2.6212</v>
      </c>
      <c r="AB1227" s="177">
        <v>3.2445090909090908</v>
      </c>
      <c r="AC1227" s="177">
        <v>3.4050090909090911</v>
      </c>
      <c r="AD1227" s="177">
        <v>6.0624181818181819</v>
      </c>
      <c r="AE1227" s="177">
        <v>7.4128818181818188</v>
      </c>
      <c r="AF1227" s="177">
        <v>7.1855272727272714</v>
      </c>
      <c r="AG1227" s="177" t="e">
        <v>#DIV/0!</v>
      </c>
      <c r="AH1227" s="177">
        <v>7.6101545454545452</v>
      </c>
    </row>
    <row r="1228" spans="1:34" x14ac:dyDescent="0.3">
      <c r="A1228" s="176" t="s">
        <v>408</v>
      </c>
      <c r="B1228" s="171"/>
      <c r="C1228" s="171"/>
      <c r="D1228" s="171"/>
      <c r="E1228" s="171"/>
      <c r="F1228" s="177">
        <v>3.10195</v>
      </c>
      <c r="G1228" s="177">
        <v>3.0831</v>
      </c>
      <c r="H1228" s="177">
        <v>3.0697000000000001</v>
      </c>
      <c r="I1228" s="177">
        <v>3.0941000000000001</v>
      </c>
      <c r="J1228" s="177">
        <v>3.3835000000000002</v>
      </c>
      <c r="K1228" s="177">
        <v>3.2535500000000002</v>
      </c>
      <c r="L1228" s="177">
        <v>3.0922499999999999</v>
      </c>
      <c r="M1228" s="177">
        <v>3.1496</v>
      </c>
      <c r="N1228" s="177">
        <v>3.3957000000000002</v>
      </c>
      <c r="O1228" s="177">
        <v>5.6436999999999999</v>
      </c>
      <c r="P1228" s="177">
        <v>6.1688000000000001</v>
      </c>
      <c r="Q1228" s="177">
        <v>7.0631500000000003</v>
      </c>
      <c r="R1228" s="177">
        <v>4.7180999999999997</v>
      </c>
      <c r="S1228" s="171"/>
      <c r="T1228" s="171"/>
      <c r="U1228" s="177">
        <v>6112.7897999999996</v>
      </c>
      <c r="V1228" s="177">
        <v>-17.368200000000002</v>
      </c>
      <c r="W1228" s="177">
        <v>3.4828999999999999</v>
      </c>
      <c r="X1228" s="177">
        <v>2.6231</v>
      </c>
      <c r="Y1228" s="177">
        <v>3.9361000000000002</v>
      </c>
      <c r="Z1228" s="177">
        <v>4.0121000000000002</v>
      </c>
      <c r="AA1228" s="177">
        <v>4.1891999999999996</v>
      </c>
      <c r="AB1228" s="177">
        <v>3.5768</v>
      </c>
      <c r="AC1228" s="177">
        <v>3.4933000000000001</v>
      </c>
      <c r="AD1228" s="177">
        <v>4.4021999999999997</v>
      </c>
      <c r="AE1228" s="177">
        <v>6.4550999999999998</v>
      </c>
      <c r="AF1228" s="177">
        <v>6.4467999999999996</v>
      </c>
      <c r="AG1228" s="177" t="e">
        <v>#NUM!</v>
      </c>
      <c r="AH1228" s="177">
        <v>6.0243000000000002</v>
      </c>
    </row>
    <row r="1229" spans="1:34" x14ac:dyDescent="0.3">
      <c r="A1229" s="119"/>
      <c r="B1229" s="119"/>
      <c r="C1229" s="119"/>
      <c r="D1229" s="121"/>
      <c r="E1229" s="122"/>
      <c r="F1229" s="122"/>
      <c r="G1229" s="122"/>
      <c r="H1229" s="122"/>
      <c r="I1229" s="122"/>
      <c r="J1229" s="122"/>
      <c r="K1229" s="122"/>
      <c r="L1229" s="122"/>
      <c r="M1229" s="122"/>
      <c r="N1229" s="122"/>
      <c r="O1229" s="122"/>
      <c r="P1229" s="122"/>
      <c r="Q1229" s="122"/>
      <c r="R1229" s="122"/>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73" t="s">
        <v>1014</v>
      </c>
      <c r="B1230" s="173"/>
      <c r="C1230" s="173"/>
      <c r="D1230" s="173"/>
      <c r="E1230" s="173"/>
      <c r="F1230" s="173"/>
      <c r="G1230" s="173"/>
      <c r="H1230" s="173"/>
      <c r="I1230" s="173"/>
      <c r="J1230" s="173"/>
      <c r="K1230" s="173"/>
      <c r="L1230" s="173"/>
      <c r="M1230" s="173"/>
      <c r="N1230" s="173"/>
      <c r="O1230" s="173"/>
      <c r="P1230" s="173"/>
      <c r="Q1230" s="173"/>
      <c r="R1230" s="173"/>
      <c r="S1230" s="173"/>
      <c r="T1230" s="173"/>
      <c r="U1230" s="173"/>
      <c r="V1230" s="173"/>
      <c r="W1230" s="173"/>
      <c r="X1230" s="173"/>
      <c r="Y1230" s="173"/>
      <c r="Z1230" s="173"/>
      <c r="AA1230" s="173"/>
      <c r="AB1230" s="173"/>
      <c r="AC1230" s="173"/>
      <c r="AD1230" s="173"/>
      <c r="AE1230" s="173"/>
      <c r="AF1230" s="173"/>
      <c r="AG1230" s="173"/>
      <c r="AH1230" s="173"/>
    </row>
    <row r="1231" spans="1:34" x14ac:dyDescent="0.3">
      <c r="A1231" s="171" t="s">
        <v>1015</v>
      </c>
      <c r="B1231" s="171" t="s">
        <v>1016</v>
      </c>
      <c r="C1231" s="171">
        <v>100365</v>
      </c>
      <c r="D1231" s="174">
        <v>44302</v>
      </c>
      <c r="E1231" s="175">
        <v>70.789900000000003</v>
      </c>
      <c r="F1231" s="175">
        <v>-31.682500000000001</v>
      </c>
      <c r="G1231" s="175">
        <v>-52.966200000000001</v>
      </c>
      <c r="H1231" s="175">
        <v>-38.328000000000003</v>
      </c>
      <c r="I1231" s="175">
        <v>6.3662000000000001</v>
      </c>
      <c r="J1231" s="175">
        <v>19.947099999999999</v>
      </c>
      <c r="K1231" s="175">
        <v>-5.0442999999999998</v>
      </c>
      <c r="L1231" s="175">
        <v>-0.41899999999999998</v>
      </c>
      <c r="M1231" s="175">
        <v>0.43459999999999999</v>
      </c>
      <c r="N1231" s="175">
        <v>6.4337</v>
      </c>
      <c r="O1231" s="175">
        <v>8.8960000000000008</v>
      </c>
      <c r="P1231" s="175">
        <v>8.5228000000000002</v>
      </c>
      <c r="Q1231" s="175">
        <v>8.9687000000000001</v>
      </c>
      <c r="R1231" s="175">
        <v>9.7858000000000001</v>
      </c>
      <c r="S1231" s="171" t="s">
        <v>2026</v>
      </c>
      <c r="T1231" s="174">
        <v>44302</v>
      </c>
      <c r="U1231" s="175">
        <v>4048.4108999999999</v>
      </c>
      <c r="V1231" s="175">
        <v>66.121200000000002</v>
      </c>
      <c r="W1231" s="175">
        <v>-60.410600000000002</v>
      </c>
      <c r="X1231" s="175">
        <v>-16.700299999999999</v>
      </c>
      <c r="Y1231" s="175">
        <v>19.863700000000001</v>
      </c>
      <c r="Z1231" s="175">
        <v>13.969099999999999</v>
      </c>
      <c r="AA1231" s="175">
        <v>1.3734999999999999</v>
      </c>
      <c r="AB1231" s="175">
        <v>3.0106000000000002</v>
      </c>
      <c r="AC1231" s="175">
        <v>2.3624999999999998</v>
      </c>
      <c r="AD1231" s="175">
        <v>6.4058000000000002</v>
      </c>
      <c r="AE1231" s="175">
        <v>8.6381999999999994</v>
      </c>
      <c r="AF1231" s="175">
        <v>7.2378</v>
      </c>
      <c r="AG1231" s="175"/>
      <c r="AH1231" s="175">
        <v>9.3963999999999999</v>
      </c>
    </row>
    <row r="1232" spans="1:34" x14ac:dyDescent="0.3">
      <c r="A1232" s="171" t="s">
        <v>1015</v>
      </c>
      <c r="B1232" s="171" t="s">
        <v>1017</v>
      </c>
      <c r="C1232" s="171">
        <v>120743</v>
      </c>
      <c r="D1232" s="174">
        <v>44302</v>
      </c>
      <c r="E1232" s="175">
        <v>75.695099999999996</v>
      </c>
      <c r="F1232" s="175">
        <v>-31.075299999999999</v>
      </c>
      <c r="G1232" s="175">
        <v>-52.377699999999997</v>
      </c>
      <c r="H1232" s="175">
        <v>-37.735900000000001</v>
      </c>
      <c r="I1232" s="175">
        <v>6.9679000000000002</v>
      </c>
      <c r="J1232" s="175">
        <v>20.558399999999999</v>
      </c>
      <c r="K1232" s="175">
        <v>-4.452</v>
      </c>
      <c r="L1232" s="175">
        <v>0.18060000000000001</v>
      </c>
      <c r="M1232" s="175">
        <v>1.0381</v>
      </c>
      <c r="N1232" s="175">
        <v>7.0209000000000001</v>
      </c>
      <c r="O1232" s="175">
        <v>9.5096000000000007</v>
      </c>
      <c r="P1232" s="175">
        <v>9.2571999999999992</v>
      </c>
      <c r="Q1232" s="175">
        <v>9.2194000000000003</v>
      </c>
      <c r="R1232" s="175">
        <v>10.369300000000001</v>
      </c>
      <c r="S1232" s="171" t="s">
        <v>2026</v>
      </c>
      <c r="T1232" s="174">
        <v>44302</v>
      </c>
      <c r="U1232" s="175">
        <v>4048.4108999999999</v>
      </c>
      <c r="V1232" s="175">
        <v>66.121200000000002</v>
      </c>
      <c r="W1232" s="175">
        <v>-60.410600000000002</v>
      </c>
      <c r="X1232" s="175">
        <v>-16.700299999999999</v>
      </c>
      <c r="Y1232" s="175">
        <v>19.863700000000001</v>
      </c>
      <c r="Z1232" s="175">
        <v>13.969099999999999</v>
      </c>
      <c r="AA1232" s="175">
        <v>1.3734999999999999</v>
      </c>
      <c r="AB1232" s="175">
        <v>3.0106000000000002</v>
      </c>
      <c r="AC1232" s="175">
        <v>2.3624999999999998</v>
      </c>
      <c r="AD1232" s="175">
        <v>6.4058000000000002</v>
      </c>
      <c r="AE1232" s="175">
        <v>8.6381999999999994</v>
      </c>
      <c r="AF1232" s="175">
        <v>7.2378</v>
      </c>
      <c r="AG1232" s="175"/>
      <c r="AH1232" s="175">
        <v>9.3963999999999999</v>
      </c>
    </row>
    <row r="1233" spans="1:34" x14ac:dyDescent="0.3">
      <c r="A1233" s="171" t="s">
        <v>1015</v>
      </c>
      <c r="B1233" s="171" t="s">
        <v>1018</v>
      </c>
      <c r="C1233" s="171">
        <v>143702</v>
      </c>
      <c r="D1233" s="174">
        <v>44302</v>
      </c>
      <c r="E1233" s="175">
        <v>13.8337</v>
      </c>
      <c r="F1233" s="175">
        <v>-12.660299999999999</v>
      </c>
      <c r="G1233" s="175">
        <v>0.72560000000000002</v>
      </c>
      <c r="H1233" s="175">
        <v>-11.0581</v>
      </c>
      <c r="I1233" s="175">
        <v>9.4384999999999994</v>
      </c>
      <c r="J1233" s="175">
        <v>22.349799999999998</v>
      </c>
      <c r="K1233" s="175">
        <v>-4.9002999999999997</v>
      </c>
      <c r="L1233" s="175">
        <v>4.8189000000000002</v>
      </c>
      <c r="M1233" s="175">
        <v>0.4551</v>
      </c>
      <c r="N1233" s="175">
        <v>8.7384000000000004</v>
      </c>
      <c r="O1233" s="175"/>
      <c r="P1233" s="175"/>
      <c r="Q1233" s="175">
        <v>12.378299999999999</v>
      </c>
      <c r="R1233" s="175">
        <v>12.0458</v>
      </c>
      <c r="S1233" s="171" t="s">
        <v>2026</v>
      </c>
      <c r="T1233" s="174">
        <v>44302</v>
      </c>
      <c r="U1233" s="175">
        <v>4048.4108999999999</v>
      </c>
      <c r="V1233" s="175">
        <v>66.121200000000002</v>
      </c>
      <c r="W1233" s="175">
        <v>-60.410600000000002</v>
      </c>
      <c r="X1233" s="175">
        <v>-16.700299999999999</v>
      </c>
      <c r="Y1233" s="175">
        <v>19.863700000000001</v>
      </c>
      <c r="Z1233" s="175">
        <v>13.969099999999999</v>
      </c>
      <c r="AA1233" s="175">
        <v>1.3734999999999999</v>
      </c>
      <c r="AB1233" s="175">
        <v>3.0106000000000002</v>
      </c>
      <c r="AC1233" s="175">
        <v>2.3624999999999998</v>
      </c>
      <c r="AD1233" s="175">
        <v>6.4058000000000002</v>
      </c>
      <c r="AE1233" s="175">
        <v>8.6381999999999994</v>
      </c>
      <c r="AF1233" s="175">
        <v>7.2378</v>
      </c>
      <c r="AG1233" s="175"/>
      <c r="AH1233" s="175">
        <v>9.3963999999999999</v>
      </c>
    </row>
    <row r="1234" spans="1:34" x14ac:dyDescent="0.3">
      <c r="A1234" s="171" t="s">
        <v>1015</v>
      </c>
      <c r="B1234" s="171" t="s">
        <v>1019</v>
      </c>
      <c r="C1234" s="171">
        <v>143704</v>
      </c>
      <c r="D1234" s="174">
        <v>44302</v>
      </c>
      <c r="E1234" s="175">
        <v>13.960599999999999</v>
      </c>
      <c r="F1234" s="175">
        <v>-12.545299999999999</v>
      </c>
      <c r="G1234" s="175">
        <v>0.91520000000000001</v>
      </c>
      <c r="H1234" s="175">
        <v>-10.808999999999999</v>
      </c>
      <c r="I1234" s="175">
        <v>9.6983999999999995</v>
      </c>
      <c r="J1234" s="175">
        <v>22.624500000000001</v>
      </c>
      <c r="K1234" s="175">
        <v>-4.601</v>
      </c>
      <c r="L1234" s="175">
        <v>5.1481000000000003</v>
      </c>
      <c r="M1234" s="175">
        <v>0.78220000000000001</v>
      </c>
      <c r="N1234" s="175">
        <v>9.0911000000000008</v>
      </c>
      <c r="O1234" s="175"/>
      <c r="P1234" s="175"/>
      <c r="Q1234" s="175">
        <v>12.7479</v>
      </c>
      <c r="R1234" s="175">
        <v>12.4071</v>
      </c>
      <c r="S1234" s="171" t="s">
        <v>2026</v>
      </c>
      <c r="T1234" s="174">
        <v>44302</v>
      </c>
      <c r="U1234" s="175">
        <v>4048.4108999999999</v>
      </c>
      <c r="V1234" s="175">
        <v>66.121200000000002</v>
      </c>
      <c r="W1234" s="175">
        <v>-60.410600000000002</v>
      </c>
      <c r="X1234" s="175">
        <v>-16.700299999999999</v>
      </c>
      <c r="Y1234" s="175">
        <v>19.863700000000001</v>
      </c>
      <c r="Z1234" s="175">
        <v>13.969099999999999</v>
      </c>
      <c r="AA1234" s="175">
        <v>1.3734999999999999</v>
      </c>
      <c r="AB1234" s="175">
        <v>3.0106000000000002</v>
      </c>
      <c r="AC1234" s="175">
        <v>2.3624999999999998</v>
      </c>
      <c r="AD1234" s="175">
        <v>6.4058000000000002</v>
      </c>
      <c r="AE1234" s="175">
        <v>8.6381999999999994</v>
      </c>
      <c r="AF1234" s="175">
        <v>7.2378</v>
      </c>
      <c r="AG1234" s="175"/>
      <c r="AH1234" s="175">
        <v>9.3963999999999999</v>
      </c>
    </row>
    <row r="1235" spans="1:34" x14ac:dyDescent="0.3">
      <c r="A1235" s="176" t="s">
        <v>27</v>
      </c>
      <c r="B1235" s="171"/>
      <c r="C1235" s="171"/>
      <c r="D1235" s="171"/>
      <c r="E1235" s="171"/>
      <c r="F1235" s="177">
        <v>-21.990850000000002</v>
      </c>
      <c r="G1235" s="177">
        <v>-25.925774999999998</v>
      </c>
      <c r="H1235" s="177">
        <v>-24.482749999999999</v>
      </c>
      <c r="I1235" s="177">
        <v>8.1177499999999991</v>
      </c>
      <c r="J1235" s="177">
        <v>21.369949999999999</v>
      </c>
      <c r="K1235" s="177">
        <v>-4.7493999999999996</v>
      </c>
      <c r="L1235" s="177">
        <v>2.43215</v>
      </c>
      <c r="M1235" s="177">
        <v>0.67749999999999999</v>
      </c>
      <c r="N1235" s="177">
        <v>7.8210249999999997</v>
      </c>
      <c r="O1235" s="177">
        <v>9.2027999999999999</v>
      </c>
      <c r="P1235" s="177">
        <v>8.89</v>
      </c>
      <c r="Q1235" s="177">
        <v>10.828574999999999</v>
      </c>
      <c r="R1235" s="177">
        <v>11.152000000000001</v>
      </c>
      <c r="S1235" s="171"/>
      <c r="T1235" s="171"/>
      <c r="U1235" s="177">
        <v>4048.4108999999999</v>
      </c>
      <c r="V1235" s="177">
        <v>66.121200000000002</v>
      </c>
      <c r="W1235" s="177">
        <v>-60.410600000000002</v>
      </c>
      <c r="X1235" s="177">
        <v>-16.700299999999999</v>
      </c>
      <c r="Y1235" s="177">
        <v>19.863700000000001</v>
      </c>
      <c r="Z1235" s="177">
        <v>13.969099999999999</v>
      </c>
      <c r="AA1235" s="177">
        <v>1.3734999999999999</v>
      </c>
      <c r="AB1235" s="177">
        <v>3.0106000000000002</v>
      </c>
      <c r="AC1235" s="177">
        <v>2.3624999999999998</v>
      </c>
      <c r="AD1235" s="177">
        <v>6.4058000000000002</v>
      </c>
      <c r="AE1235" s="177">
        <v>8.6381999999999994</v>
      </c>
      <c r="AF1235" s="177">
        <v>7.2378</v>
      </c>
      <c r="AG1235" s="177" t="e">
        <v>#DIV/0!</v>
      </c>
      <c r="AH1235" s="177">
        <v>9.3963999999999999</v>
      </c>
    </row>
    <row r="1236" spans="1:34" x14ac:dyDescent="0.3">
      <c r="A1236" s="176" t="s">
        <v>408</v>
      </c>
      <c r="B1236" s="171"/>
      <c r="C1236" s="171"/>
      <c r="D1236" s="171"/>
      <c r="E1236" s="171"/>
      <c r="F1236" s="177">
        <v>-21.867799999999999</v>
      </c>
      <c r="G1236" s="177">
        <v>-25.826049999999999</v>
      </c>
      <c r="H1236" s="177">
        <v>-24.396999999999998</v>
      </c>
      <c r="I1236" s="177">
        <v>8.2031999999999989</v>
      </c>
      <c r="J1236" s="177">
        <v>21.454099999999997</v>
      </c>
      <c r="K1236" s="177">
        <v>-4.7506500000000003</v>
      </c>
      <c r="L1236" s="177">
        <v>2.4997500000000001</v>
      </c>
      <c r="M1236" s="177">
        <v>0.61865000000000003</v>
      </c>
      <c r="N1236" s="177">
        <v>7.8796499999999998</v>
      </c>
      <c r="O1236" s="177">
        <v>9.2027999999999999</v>
      </c>
      <c r="P1236" s="177">
        <v>8.89</v>
      </c>
      <c r="Q1236" s="177">
        <v>10.79885</v>
      </c>
      <c r="R1236" s="177">
        <v>11.207550000000001</v>
      </c>
      <c r="S1236" s="171"/>
      <c r="T1236" s="171"/>
      <c r="U1236" s="177">
        <v>4048.4108999999999</v>
      </c>
      <c r="V1236" s="177">
        <v>66.121200000000002</v>
      </c>
      <c r="W1236" s="177">
        <v>-60.410600000000002</v>
      </c>
      <c r="X1236" s="177">
        <v>-16.700299999999999</v>
      </c>
      <c r="Y1236" s="177">
        <v>19.863700000000001</v>
      </c>
      <c r="Z1236" s="177">
        <v>13.969099999999999</v>
      </c>
      <c r="AA1236" s="177">
        <v>1.3734999999999999</v>
      </c>
      <c r="AB1236" s="177">
        <v>3.0106000000000002</v>
      </c>
      <c r="AC1236" s="177">
        <v>2.3624999999999998</v>
      </c>
      <c r="AD1236" s="177">
        <v>6.4058000000000002</v>
      </c>
      <c r="AE1236" s="177">
        <v>8.6381999999999994</v>
      </c>
      <c r="AF1236" s="177">
        <v>7.2378</v>
      </c>
      <c r="AG1236" s="177" t="e">
        <v>#NUM!</v>
      </c>
      <c r="AH1236" s="177">
        <v>9.3963999999999999</v>
      </c>
    </row>
    <row r="1237" spans="1:34" x14ac:dyDescent="0.3">
      <c r="A1237" s="119"/>
      <c r="B1237" s="119"/>
      <c r="C1237" s="119"/>
      <c r="D1237" s="121"/>
      <c r="E1237" s="122"/>
      <c r="F1237" s="122"/>
      <c r="G1237" s="122"/>
      <c r="H1237" s="122"/>
      <c r="I1237" s="122"/>
      <c r="J1237" s="122"/>
      <c r="K1237" s="122"/>
      <c r="L1237" s="122"/>
      <c r="M1237" s="122"/>
      <c r="N1237" s="122"/>
      <c r="O1237" s="122"/>
      <c r="P1237" s="122"/>
      <c r="Q1237" s="122"/>
      <c r="R1237" s="122"/>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73" t="s">
        <v>1020</v>
      </c>
      <c r="B1238" s="173"/>
      <c r="C1238" s="173"/>
      <c r="D1238" s="173"/>
      <c r="E1238" s="173"/>
      <c r="F1238" s="173"/>
      <c r="G1238" s="173"/>
      <c r="H1238" s="173"/>
      <c r="I1238" s="173"/>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3"/>
      <c r="AD1238" s="173"/>
      <c r="AE1238" s="173"/>
      <c r="AF1238" s="173"/>
      <c r="AG1238" s="173"/>
      <c r="AH1238" s="173"/>
    </row>
    <row r="1239" spans="1:34" x14ac:dyDescent="0.3">
      <c r="A1239" s="171" t="s">
        <v>1021</v>
      </c>
      <c r="B1239" s="171" t="s">
        <v>1022</v>
      </c>
      <c r="C1239" s="171">
        <v>103192</v>
      </c>
      <c r="D1239" s="174">
        <v>44302</v>
      </c>
      <c r="E1239" s="175">
        <v>516.70010000000002</v>
      </c>
      <c r="F1239" s="175">
        <v>-1.1797</v>
      </c>
      <c r="G1239" s="175">
        <v>0.91490000000000005</v>
      </c>
      <c r="H1239" s="175">
        <v>2.0150000000000001</v>
      </c>
      <c r="I1239" s="175">
        <v>4.0885999999999996</v>
      </c>
      <c r="J1239" s="175">
        <v>6.8906000000000001</v>
      </c>
      <c r="K1239" s="175">
        <v>3.3959999999999999</v>
      </c>
      <c r="L1239" s="175">
        <v>3.6844000000000001</v>
      </c>
      <c r="M1239" s="175">
        <v>4.4363999999999999</v>
      </c>
      <c r="N1239" s="175">
        <v>6.9242999999999997</v>
      </c>
      <c r="O1239" s="175">
        <v>7.2445000000000004</v>
      </c>
      <c r="P1239" s="175">
        <v>7.2007000000000003</v>
      </c>
      <c r="Q1239" s="175">
        <v>7.4217000000000004</v>
      </c>
      <c r="R1239" s="175">
        <v>7.0894000000000004</v>
      </c>
      <c r="S1239" s="171" t="s">
        <v>2024</v>
      </c>
      <c r="T1239" s="174">
        <v>44302</v>
      </c>
      <c r="U1239" s="175">
        <v>6112.7897999999996</v>
      </c>
      <c r="V1239" s="175">
        <v>-17.368200000000002</v>
      </c>
      <c r="W1239" s="175">
        <v>3.4828999999999999</v>
      </c>
      <c r="X1239" s="175">
        <v>2.6231</v>
      </c>
      <c r="Y1239" s="175">
        <v>3.9361000000000002</v>
      </c>
      <c r="Z1239" s="175">
        <v>4.0121000000000002</v>
      </c>
      <c r="AA1239" s="175">
        <v>4.1891999999999996</v>
      </c>
      <c r="AB1239" s="175">
        <v>3.5768</v>
      </c>
      <c r="AC1239" s="175">
        <v>3.4933000000000001</v>
      </c>
      <c r="AD1239" s="175">
        <v>4.4021999999999997</v>
      </c>
      <c r="AE1239" s="175">
        <v>6.4550999999999998</v>
      </c>
      <c r="AF1239" s="175">
        <v>6.4467999999999996</v>
      </c>
      <c r="AG1239" s="175"/>
      <c r="AH1239" s="175">
        <v>6.0243000000000002</v>
      </c>
    </row>
    <row r="1240" spans="1:34" x14ac:dyDescent="0.3">
      <c r="A1240" s="171" t="s">
        <v>1021</v>
      </c>
      <c r="B1240" s="171" t="s">
        <v>1023</v>
      </c>
      <c r="C1240" s="171">
        <v>119523</v>
      </c>
      <c r="D1240" s="174">
        <v>44302</v>
      </c>
      <c r="E1240" s="175">
        <v>553.22460000000001</v>
      </c>
      <c r="F1240" s="175">
        <v>-0.49480000000000002</v>
      </c>
      <c r="G1240" s="175">
        <v>1.5969</v>
      </c>
      <c r="H1240" s="175">
        <v>2.6970000000000001</v>
      </c>
      <c r="I1240" s="175">
        <v>4.7706</v>
      </c>
      <c r="J1240" s="175">
        <v>7.5757000000000003</v>
      </c>
      <c r="K1240" s="175">
        <v>4.1272000000000002</v>
      </c>
      <c r="L1240" s="175">
        <v>4.4714999999999998</v>
      </c>
      <c r="M1240" s="175">
        <v>5.2527999999999997</v>
      </c>
      <c r="N1240" s="175">
        <v>7.7782</v>
      </c>
      <c r="O1240" s="175">
        <v>8.1293000000000006</v>
      </c>
      <c r="P1240" s="175">
        <v>8.0934000000000008</v>
      </c>
      <c r="Q1240" s="175">
        <v>8.6768999999999998</v>
      </c>
      <c r="R1240" s="175">
        <v>7.9732000000000003</v>
      </c>
      <c r="S1240" s="171" t="s">
        <v>2024</v>
      </c>
      <c r="T1240" s="174">
        <v>44302</v>
      </c>
      <c r="U1240" s="175">
        <v>6112.7897999999996</v>
      </c>
      <c r="V1240" s="175">
        <v>-17.368200000000002</v>
      </c>
      <c r="W1240" s="175">
        <v>3.4828999999999999</v>
      </c>
      <c r="X1240" s="175">
        <v>2.6231</v>
      </c>
      <c r="Y1240" s="175">
        <v>3.9361000000000002</v>
      </c>
      <c r="Z1240" s="175">
        <v>4.0121000000000002</v>
      </c>
      <c r="AA1240" s="175">
        <v>4.1891999999999996</v>
      </c>
      <c r="AB1240" s="175">
        <v>3.5768</v>
      </c>
      <c r="AC1240" s="175">
        <v>3.4933000000000001</v>
      </c>
      <c r="AD1240" s="175">
        <v>4.4021999999999997</v>
      </c>
      <c r="AE1240" s="175">
        <v>6.4550999999999998</v>
      </c>
      <c r="AF1240" s="175">
        <v>6.4467999999999996</v>
      </c>
      <c r="AG1240" s="175"/>
      <c r="AH1240" s="175">
        <v>6.0243000000000002</v>
      </c>
    </row>
    <row r="1241" spans="1:34" x14ac:dyDescent="0.3">
      <c r="A1241" s="171" t="s">
        <v>1021</v>
      </c>
      <c r="B1241" s="171" t="s">
        <v>1024</v>
      </c>
      <c r="C1241" s="171">
        <v>120513</v>
      </c>
      <c r="D1241" s="174">
        <v>44302</v>
      </c>
      <c r="E1241" s="175">
        <v>2487.4103</v>
      </c>
      <c r="F1241" s="175">
        <v>1.0184</v>
      </c>
      <c r="G1241" s="175">
        <v>2.7665000000000002</v>
      </c>
      <c r="H1241" s="175">
        <v>3.4498000000000002</v>
      </c>
      <c r="I1241" s="175">
        <v>4.4348000000000001</v>
      </c>
      <c r="J1241" s="175">
        <v>6.6829999999999998</v>
      </c>
      <c r="K1241" s="175">
        <v>4.1086999999999998</v>
      </c>
      <c r="L1241" s="175">
        <v>4.2763</v>
      </c>
      <c r="M1241" s="175">
        <v>4.6104000000000003</v>
      </c>
      <c r="N1241" s="175">
        <v>6.9596</v>
      </c>
      <c r="O1241" s="175">
        <v>7.7423000000000002</v>
      </c>
      <c r="P1241" s="175">
        <v>7.7374000000000001</v>
      </c>
      <c r="Q1241" s="175">
        <v>8.3638999999999992</v>
      </c>
      <c r="R1241" s="175">
        <v>7.4999000000000002</v>
      </c>
      <c r="S1241" s="171" t="s">
        <v>2023</v>
      </c>
      <c r="T1241" s="174">
        <v>44302</v>
      </c>
      <c r="U1241" s="175">
        <v>3847.7537000000002</v>
      </c>
      <c r="V1241" s="175">
        <v>-13.5212</v>
      </c>
      <c r="W1241" s="175">
        <v>-37.631100000000004</v>
      </c>
      <c r="X1241" s="175">
        <v>-14.154400000000001</v>
      </c>
      <c r="Y1241" s="175">
        <v>5.57</v>
      </c>
      <c r="Z1241" s="175">
        <v>17.7211</v>
      </c>
      <c r="AA1241" s="175">
        <v>-0.12280000000000001</v>
      </c>
      <c r="AB1241" s="175">
        <v>2.6629999999999998</v>
      </c>
      <c r="AC1241" s="175">
        <v>3.2505000000000002</v>
      </c>
      <c r="AD1241" s="175">
        <v>8.9678000000000004</v>
      </c>
      <c r="AE1241" s="175">
        <v>9.0890000000000004</v>
      </c>
      <c r="AF1241" s="175">
        <v>8.4783000000000008</v>
      </c>
      <c r="AG1241" s="175"/>
      <c r="AH1241" s="175">
        <v>10.385400000000001</v>
      </c>
    </row>
    <row r="1242" spans="1:34" x14ac:dyDescent="0.3">
      <c r="A1242" s="171" t="s">
        <v>1021</v>
      </c>
      <c r="B1242" s="171" t="s">
        <v>1025</v>
      </c>
      <c r="C1242" s="171">
        <v>112214</v>
      </c>
      <c r="D1242" s="174">
        <v>44302</v>
      </c>
      <c r="E1242" s="175">
        <v>2405.3029999999999</v>
      </c>
      <c r="F1242" s="175">
        <v>0.6996</v>
      </c>
      <c r="G1242" s="175">
        <v>2.4460999999999999</v>
      </c>
      <c r="H1242" s="175">
        <v>3.1294</v>
      </c>
      <c r="I1242" s="175">
        <v>4.1140999999999996</v>
      </c>
      <c r="J1242" s="175">
        <v>6.3613999999999997</v>
      </c>
      <c r="K1242" s="175">
        <v>3.7822</v>
      </c>
      <c r="L1242" s="175">
        <v>3.9531000000000001</v>
      </c>
      <c r="M1242" s="175">
        <v>4.2854000000000001</v>
      </c>
      <c r="N1242" s="175">
        <v>6.6264000000000003</v>
      </c>
      <c r="O1242" s="175">
        <v>7.3604000000000003</v>
      </c>
      <c r="P1242" s="175">
        <v>7.2930000000000001</v>
      </c>
      <c r="Q1242" s="175">
        <v>7.9122000000000003</v>
      </c>
      <c r="R1242" s="175">
        <v>7.1725000000000003</v>
      </c>
      <c r="S1242" s="171" t="s">
        <v>2023</v>
      </c>
      <c r="T1242" s="174">
        <v>44302</v>
      </c>
      <c r="U1242" s="175">
        <v>3847.7537000000002</v>
      </c>
      <c r="V1242" s="175">
        <v>-13.5212</v>
      </c>
      <c r="W1242" s="175">
        <v>-37.631100000000004</v>
      </c>
      <c r="X1242" s="175">
        <v>-14.154400000000001</v>
      </c>
      <c r="Y1242" s="175">
        <v>5.57</v>
      </c>
      <c r="Z1242" s="175">
        <v>17.7211</v>
      </c>
      <c r="AA1242" s="175">
        <v>-0.12280000000000001</v>
      </c>
      <c r="AB1242" s="175">
        <v>2.6629999999999998</v>
      </c>
      <c r="AC1242" s="175">
        <v>3.2505000000000002</v>
      </c>
      <c r="AD1242" s="175">
        <v>8.9678000000000004</v>
      </c>
      <c r="AE1242" s="175">
        <v>9.0890000000000004</v>
      </c>
      <c r="AF1242" s="175">
        <v>8.4783000000000008</v>
      </c>
      <c r="AG1242" s="175"/>
      <c r="AH1242" s="175">
        <v>10.385400000000001</v>
      </c>
    </row>
    <row r="1243" spans="1:34" x14ac:dyDescent="0.3">
      <c r="A1243" s="171" t="s">
        <v>1021</v>
      </c>
      <c r="B1243" s="171" t="s">
        <v>1026</v>
      </c>
      <c r="C1243" s="171">
        <v>112029</v>
      </c>
      <c r="D1243" s="174">
        <v>44302</v>
      </c>
      <c r="E1243" s="175">
        <v>1557.6252999999999</v>
      </c>
      <c r="F1243" s="175">
        <v>2.3247</v>
      </c>
      <c r="G1243" s="175">
        <v>2.3151999999999999</v>
      </c>
      <c r="H1243" s="175">
        <v>3.0568</v>
      </c>
      <c r="I1243" s="175">
        <v>3.9386000000000001</v>
      </c>
      <c r="J1243" s="175">
        <v>10.683199999999999</v>
      </c>
      <c r="K1243" s="175">
        <v>6.4537000000000004</v>
      </c>
      <c r="L1243" s="175">
        <v>10.326700000000001</v>
      </c>
      <c r="M1243" s="175">
        <v>45.6145</v>
      </c>
      <c r="N1243" s="175">
        <v>26.856000000000002</v>
      </c>
      <c r="O1243" s="175">
        <v>-8.6029</v>
      </c>
      <c r="P1243" s="175">
        <v>-2.2521</v>
      </c>
      <c r="Q1243" s="175">
        <v>3.8207</v>
      </c>
      <c r="R1243" s="175">
        <v>-15.307</v>
      </c>
      <c r="S1243" s="171" t="s">
        <v>2024</v>
      </c>
      <c r="T1243" s="174">
        <v>44302</v>
      </c>
      <c r="U1243" s="175">
        <v>6112.7897999999996</v>
      </c>
      <c r="V1243" s="175">
        <v>-17.368200000000002</v>
      </c>
      <c r="W1243" s="175">
        <v>3.4828999999999999</v>
      </c>
      <c r="X1243" s="175">
        <v>2.6231</v>
      </c>
      <c r="Y1243" s="175">
        <v>3.9361000000000002</v>
      </c>
      <c r="Z1243" s="175">
        <v>4.0121000000000002</v>
      </c>
      <c r="AA1243" s="175">
        <v>4.1891999999999996</v>
      </c>
      <c r="AB1243" s="175">
        <v>3.5768</v>
      </c>
      <c r="AC1243" s="175">
        <v>3.4933000000000001</v>
      </c>
      <c r="AD1243" s="175">
        <v>4.4021999999999997</v>
      </c>
      <c r="AE1243" s="175">
        <v>6.4550999999999998</v>
      </c>
      <c r="AF1243" s="175">
        <v>6.4467999999999996</v>
      </c>
      <c r="AG1243" s="175"/>
      <c r="AH1243" s="175">
        <v>6.0243000000000002</v>
      </c>
    </row>
    <row r="1244" spans="1:34" x14ac:dyDescent="0.3">
      <c r="A1244" s="171" t="s">
        <v>1021</v>
      </c>
      <c r="B1244" s="171" t="s">
        <v>1027</v>
      </c>
      <c r="C1244" s="171">
        <v>119410</v>
      </c>
      <c r="D1244" s="174">
        <v>44302</v>
      </c>
      <c r="E1244" s="175">
        <v>1597.4754</v>
      </c>
      <c r="F1244" s="175">
        <v>2.5341</v>
      </c>
      <c r="G1244" s="175">
        <v>2.5249000000000001</v>
      </c>
      <c r="H1244" s="175">
        <v>3.2618999999999998</v>
      </c>
      <c r="I1244" s="175">
        <v>4.1474000000000002</v>
      </c>
      <c r="J1244" s="175">
        <v>10.894299999999999</v>
      </c>
      <c r="K1244" s="175">
        <v>6.6662999999999997</v>
      </c>
      <c r="L1244" s="175">
        <v>10.5472</v>
      </c>
      <c r="M1244" s="175">
        <v>45.8964</v>
      </c>
      <c r="N1244" s="175">
        <v>27.139700000000001</v>
      </c>
      <c r="O1244" s="175">
        <v>-8.3514999999999997</v>
      </c>
      <c r="P1244" s="175">
        <v>-1.9499</v>
      </c>
      <c r="Q1244" s="175">
        <v>2.48</v>
      </c>
      <c r="R1244" s="175">
        <v>-15.081099999999999</v>
      </c>
      <c r="S1244" s="171" t="s">
        <v>2024</v>
      </c>
      <c r="T1244" s="174">
        <v>44302</v>
      </c>
      <c r="U1244" s="175">
        <v>6112.7897999999996</v>
      </c>
      <c r="V1244" s="175">
        <v>-17.368200000000002</v>
      </c>
      <c r="W1244" s="175">
        <v>3.4828999999999999</v>
      </c>
      <c r="X1244" s="175">
        <v>2.6231</v>
      </c>
      <c r="Y1244" s="175">
        <v>3.9361000000000002</v>
      </c>
      <c r="Z1244" s="175">
        <v>4.0121000000000002</v>
      </c>
      <c r="AA1244" s="175">
        <v>4.1891999999999996</v>
      </c>
      <c r="AB1244" s="175">
        <v>3.5768</v>
      </c>
      <c r="AC1244" s="175">
        <v>3.4933000000000001</v>
      </c>
      <c r="AD1244" s="175">
        <v>4.4021999999999997</v>
      </c>
      <c r="AE1244" s="175">
        <v>6.4550999999999998</v>
      </c>
      <c r="AF1244" s="175">
        <v>6.4467999999999996</v>
      </c>
      <c r="AG1244" s="175"/>
      <c r="AH1244" s="175">
        <v>6.0243000000000002</v>
      </c>
    </row>
    <row r="1245" spans="1:34" x14ac:dyDescent="0.3">
      <c r="A1245" s="171" t="s">
        <v>1021</v>
      </c>
      <c r="B1245" s="171" t="s">
        <v>1028</v>
      </c>
      <c r="C1245" s="171">
        <v>148320</v>
      </c>
      <c r="D1245" s="174"/>
      <c r="E1245" s="175"/>
      <c r="F1245" s="175"/>
      <c r="G1245" s="175"/>
      <c r="H1245" s="175"/>
      <c r="I1245" s="175"/>
      <c r="J1245" s="175"/>
      <c r="K1245" s="175"/>
      <c r="L1245" s="175"/>
      <c r="M1245" s="175"/>
      <c r="N1245" s="175"/>
      <c r="O1245" s="175"/>
      <c r="P1245" s="175"/>
      <c r="Q1245" s="175"/>
      <c r="R1245" s="175"/>
      <c r="S1245" s="171" t="s">
        <v>2024</v>
      </c>
      <c r="T1245" s="174">
        <v>44302</v>
      </c>
      <c r="U1245" s="175">
        <v>6112.7897999999996</v>
      </c>
      <c r="V1245" s="175">
        <v>-17.368200000000002</v>
      </c>
      <c r="W1245" s="175">
        <v>3.4828999999999999</v>
      </c>
      <c r="X1245" s="175">
        <v>2.6231</v>
      </c>
      <c r="Y1245" s="175">
        <v>3.9361000000000002</v>
      </c>
      <c r="Z1245" s="175">
        <v>4.0121000000000002</v>
      </c>
      <c r="AA1245" s="175">
        <v>4.1891999999999996</v>
      </c>
      <c r="AB1245" s="175">
        <v>3.5768</v>
      </c>
      <c r="AC1245" s="175">
        <v>3.4933000000000001</v>
      </c>
      <c r="AD1245" s="175">
        <v>4.4021999999999997</v>
      </c>
      <c r="AE1245" s="175">
        <v>6.4550999999999998</v>
      </c>
      <c r="AF1245" s="175">
        <v>6.4467999999999996</v>
      </c>
      <c r="AG1245" s="175"/>
      <c r="AH1245" s="175">
        <v>6.0243000000000002</v>
      </c>
    </row>
    <row r="1246" spans="1:34" x14ac:dyDescent="0.3">
      <c r="A1246" s="171" t="s">
        <v>1021</v>
      </c>
      <c r="B1246" s="171" t="s">
        <v>1029</v>
      </c>
      <c r="C1246" s="171">
        <v>148325</v>
      </c>
      <c r="D1246" s="174"/>
      <c r="E1246" s="175"/>
      <c r="F1246" s="175"/>
      <c r="G1246" s="175"/>
      <c r="H1246" s="175"/>
      <c r="I1246" s="175"/>
      <c r="J1246" s="175"/>
      <c r="K1246" s="175"/>
      <c r="L1246" s="175"/>
      <c r="M1246" s="175"/>
      <c r="N1246" s="175"/>
      <c r="O1246" s="175"/>
      <c r="P1246" s="175"/>
      <c r="Q1246" s="175"/>
      <c r="R1246" s="175"/>
      <c r="S1246" s="171" t="s">
        <v>2024</v>
      </c>
      <c r="T1246" s="174">
        <v>44302</v>
      </c>
      <c r="U1246" s="175">
        <v>6112.7897999999996</v>
      </c>
      <c r="V1246" s="175">
        <v>-17.368200000000002</v>
      </c>
      <c r="W1246" s="175">
        <v>3.4828999999999999</v>
      </c>
      <c r="X1246" s="175">
        <v>2.6231</v>
      </c>
      <c r="Y1246" s="175">
        <v>3.9361000000000002</v>
      </c>
      <c r="Z1246" s="175">
        <v>4.0121000000000002</v>
      </c>
      <c r="AA1246" s="175">
        <v>4.1891999999999996</v>
      </c>
      <c r="AB1246" s="175">
        <v>3.5768</v>
      </c>
      <c r="AC1246" s="175">
        <v>3.4933000000000001</v>
      </c>
      <c r="AD1246" s="175">
        <v>4.4021999999999997</v>
      </c>
      <c r="AE1246" s="175">
        <v>6.4550999999999998</v>
      </c>
      <c r="AF1246" s="175">
        <v>6.4467999999999996</v>
      </c>
      <c r="AG1246" s="175"/>
      <c r="AH1246" s="175">
        <v>6.0243000000000002</v>
      </c>
    </row>
    <row r="1247" spans="1:34" x14ac:dyDescent="0.3">
      <c r="A1247" s="171" t="s">
        <v>1021</v>
      </c>
      <c r="B1247" s="171" t="s">
        <v>1030</v>
      </c>
      <c r="C1247" s="171">
        <v>117945</v>
      </c>
      <c r="D1247" s="174">
        <v>44302</v>
      </c>
      <c r="E1247" s="175">
        <v>31.8249</v>
      </c>
      <c r="F1247" s="175">
        <v>-0.80279999999999996</v>
      </c>
      <c r="G1247" s="175">
        <v>1.4339</v>
      </c>
      <c r="H1247" s="175">
        <v>1.7701</v>
      </c>
      <c r="I1247" s="175">
        <v>4.0932000000000004</v>
      </c>
      <c r="J1247" s="175">
        <v>7.2850999999999999</v>
      </c>
      <c r="K1247" s="175">
        <v>3.8414000000000001</v>
      </c>
      <c r="L1247" s="175">
        <v>3.7679</v>
      </c>
      <c r="M1247" s="175">
        <v>3.9815</v>
      </c>
      <c r="N1247" s="175">
        <v>6.0696000000000003</v>
      </c>
      <c r="O1247" s="175">
        <v>6.7548000000000004</v>
      </c>
      <c r="P1247" s="175">
        <v>6.8346999999999998</v>
      </c>
      <c r="Q1247" s="175">
        <v>7.7568999999999999</v>
      </c>
      <c r="R1247" s="175">
        <v>6.4116999999999997</v>
      </c>
      <c r="S1247" s="171" t="s">
        <v>2024</v>
      </c>
      <c r="T1247" s="174">
        <v>44302</v>
      </c>
      <c r="U1247" s="175">
        <v>6112.7897999999996</v>
      </c>
      <c r="V1247" s="175">
        <v>-17.368200000000002</v>
      </c>
      <c r="W1247" s="175">
        <v>3.4828999999999999</v>
      </c>
      <c r="X1247" s="175">
        <v>2.6231</v>
      </c>
      <c r="Y1247" s="175">
        <v>3.9361000000000002</v>
      </c>
      <c r="Z1247" s="175">
        <v>4.0121000000000002</v>
      </c>
      <c r="AA1247" s="175">
        <v>4.1891999999999996</v>
      </c>
      <c r="AB1247" s="175">
        <v>3.5768</v>
      </c>
      <c r="AC1247" s="175">
        <v>3.4933000000000001</v>
      </c>
      <c r="AD1247" s="175">
        <v>4.4021999999999997</v>
      </c>
      <c r="AE1247" s="175">
        <v>6.4550999999999998</v>
      </c>
      <c r="AF1247" s="175">
        <v>6.4467999999999996</v>
      </c>
      <c r="AG1247" s="175"/>
      <c r="AH1247" s="175">
        <v>6.0243000000000002</v>
      </c>
    </row>
    <row r="1248" spans="1:34" x14ac:dyDescent="0.3">
      <c r="A1248" s="171" t="s">
        <v>1021</v>
      </c>
      <c r="B1248" s="171" t="s">
        <v>1031</v>
      </c>
      <c r="C1248" s="171">
        <v>120008</v>
      </c>
      <c r="D1248" s="174">
        <v>44302</v>
      </c>
      <c r="E1248" s="175">
        <v>33.7498</v>
      </c>
      <c r="F1248" s="175">
        <v>0.1081</v>
      </c>
      <c r="G1248" s="175">
        <v>2.2987000000000002</v>
      </c>
      <c r="H1248" s="175">
        <v>2.6433</v>
      </c>
      <c r="I1248" s="175">
        <v>4.9653999999999998</v>
      </c>
      <c r="J1248" s="175">
        <v>8.1532999999999998</v>
      </c>
      <c r="K1248" s="175">
        <v>4.6562999999999999</v>
      </c>
      <c r="L1248" s="175">
        <v>4.5697999999999999</v>
      </c>
      <c r="M1248" s="175">
        <v>4.8037999999999998</v>
      </c>
      <c r="N1248" s="175">
        <v>6.9344999999999999</v>
      </c>
      <c r="O1248" s="175">
        <v>7.6029999999999998</v>
      </c>
      <c r="P1248" s="175">
        <v>7.6021999999999998</v>
      </c>
      <c r="Q1248" s="175">
        <v>8.2771000000000008</v>
      </c>
      <c r="R1248" s="175">
        <v>7.2851999999999997</v>
      </c>
      <c r="S1248" s="171" t="s">
        <v>2024</v>
      </c>
      <c r="T1248" s="174">
        <v>44302</v>
      </c>
      <c r="U1248" s="175">
        <v>6112.7897999999996</v>
      </c>
      <c r="V1248" s="175">
        <v>-17.368200000000002</v>
      </c>
      <c r="W1248" s="175">
        <v>3.4828999999999999</v>
      </c>
      <c r="X1248" s="175">
        <v>2.6231</v>
      </c>
      <c r="Y1248" s="175">
        <v>3.9361000000000002</v>
      </c>
      <c r="Z1248" s="175">
        <v>4.0121000000000002</v>
      </c>
      <c r="AA1248" s="175">
        <v>4.1891999999999996</v>
      </c>
      <c r="AB1248" s="175">
        <v>3.5768</v>
      </c>
      <c r="AC1248" s="175">
        <v>3.4933000000000001</v>
      </c>
      <c r="AD1248" s="175">
        <v>4.4021999999999997</v>
      </c>
      <c r="AE1248" s="175">
        <v>6.4550999999999998</v>
      </c>
      <c r="AF1248" s="175">
        <v>6.4467999999999996</v>
      </c>
      <c r="AG1248" s="175"/>
      <c r="AH1248" s="175">
        <v>6.0243000000000002</v>
      </c>
    </row>
    <row r="1249" spans="1:34" x14ac:dyDescent="0.3">
      <c r="A1249" s="171" t="s">
        <v>1021</v>
      </c>
      <c r="B1249" s="171" t="s">
        <v>1032</v>
      </c>
      <c r="C1249" s="171">
        <v>118291</v>
      </c>
      <c r="D1249" s="174">
        <v>44302</v>
      </c>
      <c r="E1249" s="175">
        <v>33.662100000000002</v>
      </c>
      <c r="F1249" s="175">
        <v>2.7109999999999999</v>
      </c>
      <c r="G1249" s="175">
        <v>1.8708</v>
      </c>
      <c r="H1249" s="175">
        <v>2.4020999999999999</v>
      </c>
      <c r="I1249" s="175">
        <v>2.9382000000000001</v>
      </c>
      <c r="J1249" s="175">
        <v>4.8715000000000002</v>
      </c>
      <c r="K1249" s="175">
        <v>3.4782000000000002</v>
      </c>
      <c r="L1249" s="175">
        <v>3.5234999999999999</v>
      </c>
      <c r="M1249" s="175">
        <v>3.6610999999999998</v>
      </c>
      <c r="N1249" s="175">
        <v>5.7717999999999998</v>
      </c>
      <c r="O1249" s="175">
        <v>6.9391999999999996</v>
      </c>
      <c r="P1249" s="175">
        <v>7.1607000000000003</v>
      </c>
      <c r="Q1249" s="175">
        <v>7.8884999999999996</v>
      </c>
      <c r="R1249" s="175">
        <v>6.5671999999999997</v>
      </c>
      <c r="S1249" s="171" t="s">
        <v>2023</v>
      </c>
      <c r="T1249" s="174">
        <v>44302</v>
      </c>
      <c r="U1249" s="175">
        <v>3847.7537000000002</v>
      </c>
      <c r="V1249" s="175">
        <v>-13.5212</v>
      </c>
      <c r="W1249" s="175">
        <v>-37.631100000000004</v>
      </c>
      <c r="X1249" s="175">
        <v>-14.154400000000001</v>
      </c>
      <c r="Y1249" s="175">
        <v>5.57</v>
      </c>
      <c r="Z1249" s="175">
        <v>17.7211</v>
      </c>
      <c r="AA1249" s="175">
        <v>-0.12280000000000001</v>
      </c>
      <c r="AB1249" s="175">
        <v>2.6629999999999998</v>
      </c>
      <c r="AC1249" s="175">
        <v>3.2505000000000002</v>
      </c>
      <c r="AD1249" s="175">
        <v>8.9678000000000004</v>
      </c>
      <c r="AE1249" s="175">
        <v>9.0890000000000004</v>
      </c>
      <c r="AF1249" s="175">
        <v>8.4783000000000008</v>
      </c>
      <c r="AG1249" s="175"/>
      <c r="AH1249" s="175">
        <v>10.385400000000001</v>
      </c>
    </row>
    <row r="1250" spans="1:34" x14ac:dyDescent="0.3">
      <c r="A1250" s="171" t="s">
        <v>1021</v>
      </c>
      <c r="B1250" s="171" t="s">
        <v>1033</v>
      </c>
      <c r="C1250" s="171">
        <v>102913</v>
      </c>
      <c r="D1250" s="174">
        <v>44302</v>
      </c>
      <c r="E1250" s="175">
        <v>33.137</v>
      </c>
      <c r="F1250" s="175">
        <v>2.4234</v>
      </c>
      <c r="G1250" s="175">
        <v>1.5973999999999999</v>
      </c>
      <c r="H1250" s="175">
        <v>2.2039</v>
      </c>
      <c r="I1250" s="175">
        <v>2.6880000000000002</v>
      </c>
      <c r="J1250" s="175">
        <v>4.5835999999999997</v>
      </c>
      <c r="K1250" s="175">
        <v>3.1991000000000001</v>
      </c>
      <c r="L1250" s="175">
        <v>3.2759999999999998</v>
      </c>
      <c r="M1250" s="175">
        <v>3.3961000000000001</v>
      </c>
      <c r="N1250" s="175">
        <v>5.5049999999999999</v>
      </c>
      <c r="O1250" s="175">
        <v>6.6872999999999996</v>
      </c>
      <c r="P1250" s="175">
        <v>6.9325999999999999</v>
      </c>
      <c r="Q1250" s="175">
        <v>7.7110000000000003</v>
      </c>
      <c r="R1250" s="175">
        <v>6.3094000000000001</v>
      </c>
      <c r="S1250" s="171" t="s">
        <v>2023</v>
      </c>
      <c r="T1250" s="174">
        <v>44302</v>
      </c>
      <c r="U1250" s="175">
        <v>3847.7537000000002</v>
      </c>
      <c r="V1250" s="175">
        <v>-13.5212</v>
      </c>
      <c r="W1250" s="175">
        <v>-37.631100000000004</v>
      </c>
      <c r="X1250" s="175">
        <v>-14.154400000000001</v>
      </c>
      <c r="Y1250" s="175">
        <v>5.57</v>
      </c>
      <c r="Z1250" s="175">
        <v>17.7211</v>
      </c>
      <c r="AA1250" s="175">
        <v>-0.12280000000000001</v>
      </c>
      <c r="AB1250" s="175">
        <v>2.6629999999999998</v>
      </c>
      <c r="AC1250" s="175">
        <v>3.2505000000000002</v>
      </c>
      <c r="AD1250" s="175">
        <v>8.9678000000000004</v>
      </c>
      <c r="AE1250" s="175">
        <v>9.0890000000000004</v>
      </c>
      <c r="AF1250" s="175">
        <v>8.4783000000000008</v>
      </c>
      <c r="AG1250" s="175"/>
      <c r="AH1250" s="175">
        <v>10.385400000000001</v>
      </c>
    </row>
    <row r="1251" spans="1:34" x14ac:dyDescent="0.3">
      <c r="A1251" s="171" t="s">
        <v>1021</v>
      </c>
      <c r="B1251" s="171" t="s">
        <v>1034</v>
      </c>
      <c r="C1251" s="171">
        <v>133925</v>
      </c>
      <c r="D1251" s="174">
        <v>44302</v>
      </c>
      <c r="E1251" s="175">
        <v>15.848000000000001</v>
      </c>
      <c r="F1251" s="175">
        <v>-0.69089999999999996</v>
      </c>
      <c r="G1251" s="175">
        <v>2.4765000000000001</v>
      </c>
      <c r="H1251" s="175">
        <v>3.1934</v>
      </c>
      <c r="I1251" s="175">
        <v>3.4455</v>
      </c>
      <c r="J1251" s="175">
        <v>6.6871</v>
      </c>
      <c r="K1251" s="175">
        <v>3.9512999999999998</v>
      </c>
      <c r="L1251" s="175">
        <v>3.7894000000000001</v>
      </c>
      <c r="M1251" s="175">
        <v>4.1677999999999997</v>
      </c>
      <c r="N1251" s="175">
        <v>6.2590000000000003</v>
      </c>
      <c r="O1251" s="175">
        <v>7.4237000000000002</v>
      </c>
      <c r="P1251" s="175">
        <v>7.5010000000000003</v>
      </c>
      <c r="Q1251" s="175">
        <v>7.8315999999999999</v>
      </c>
      <c r="R1251" s="175">
        <v>7.0978000000000003</v>
      </c>
      <c r="S1251" s="171"/>
      <c r="T1251" s="174"/>
      <c r="U1251" s="175"/>
      <c r="V1251" s="175"/>
      <c r="W1251" s="175"/>
      <c r="X1251" s="175"/>
      <c r="Y1251" s="175"/>
      <c r="Z1251" s="175"/>
      <c r="AA1251" s="175"/>
      <c r="AB1251" s="175"/>
      <c r="AC1251" s="175"/>
      <c r="AD1251" s="175"/>
      <c r="AE1251" s="175"/>
      <c r="AF1251" s="175"/>
      <c r="AG1251" s="175"/>
      <c r="AH1251" s="175"/>
    </row>
    <row r="1252" spans="1:34" x14ac:dyDescent="0.3">
      <c r="A1252" s="171" t="s">
        <v>1021</v>
      </c>
      <c r="B1252" s="171" t="s">
        <v>1035</v>
      </c>
      <c r="C1252" s="171">
        <v>133926</v>
      </c>
      <c r="D1252" s="174">
        <v>44302</v>
      </c>
      <c r="E1252" s="175">
        <v>15.5465</v>
      </c>
      <c r="F1252" s="175">
        <v>-0.93910000000000005</v>
      </c>
      <c r="G1252" s="175">
        <v>2.1722000000000001</v>
      </c>
      <c r="H1252" s="175">
        <v>2.8860000000000001</v>
      </c>
      <c r="I1252" s="175">
        <v>3.1591999999999998</v>
      </c>
      <c r="J1252" s="175">
        <v>6.4192999999999998</v>
      </c>
      <c r="K1252" s="175">
        <v>3.6816</v>
      </c>
      <c r="L1252" s="175">
        <v>3.5165000000000002</v>
      </c>
      <c r="M1252" s="175">
        <v>3.8963000000000001</v>
      </c>
      <c r="N1252" s="175">
        <v>5.9748000000000001</v>
      </c>
      <c r="O1252" s="175">
        <v>7.1185999999999998</v>
      </c>
      <c r="P1252" s="175">
        <v>7.1715</v>
      </c>
      <c r="Q1252" s="175">
        <v>7.4928999999999997</v>
      </c>
      <c r="R1252" s="175">
        <v>6.7912999999999997</v>
      </c>
      <c r="S1252" s="171"/>
      <c r="T1252" s="174"/>
      <c r="U1252" s="175"/>
      <c r="V1252" s="175"/>
      <c r="W1252" s="175"/>
      <c r="X1252" s="175"/>
      <c r="Y1252" s="175"/>
      <c r="Z1252" s="175"/>
      <c r="AA1252" s="175"/>
      <c r="AB1252" s="175"/>
      <c r="AC1252" s="175"/>
      <c r="AD1252" s="175"/>
      <c r="AE1252" s="175"/>
      <c r="AF1252" s="175"/>
      <c r="AG1252" s="175"/>
      <c r="AH1252" s="175"/>
    </row>
    <row r="1253" spans="1:34" x14ac:dyDescent="0.3">
      <c r="A1253" s="171" t="s">
        <v>1021</v>
      </c>
      <c r="B1253" s="171" t="s">
        <v>1036</v>
      </c>
      <c r="C1253" s="171">
        <v>140220</v>
      </c>
      <c r="D1253" s="174"/>
      <c r="E1253" s="175"/>
      <c r="F1253" s="175"/>
      <c r="G1253" s="175"/>
      <c r="H1253" s="175"/>
      <c r="I1253" s="175"/>
      <c r="J1253" s="175"/>
      <c r="K1253" s="175"/>
      <c r="L1253" s="175"/>
      <c r="M1253" s="175"/>
      <c r="N1253" s="175"/>
      <c r="O1253" s="175"/>
      <c r="P1253" s="175"/>
      <c r="Q1253" s="175"/>
      <c r="R1253" s="175"/>
      <c r="S1253" s="171" t="s">
        <v>2024</v>
      </c>
      <c r="T1253" s="174">
        <v>44302</v>
      </c>
      <c r="U1253" s="175">
        <v>6112.7897999999996</v>
      </c>
      <c r="V1253" s="175">
        <v>-17.368200000000002</v>
      </c>
      <c r="W1253" s="175">
        <v>3.4828999999999999</v>
      </c>
      <c r="X1253" s="175">
        <v>2.6231</v>
      </c>
      <c r="Y1253" s="175">
        <v>3.9361000000000002</v>
      </c>
      <c r="Z1253" s="175">
        <v>4.0121000000000002</v>
      </c>
      <c r="AA1253" s="175">
        <v>4.1891999999999996</v>
      </c>
      <c r="AB1253" s="175">
        <v>3.5768</v>
      </c>
      <c r="AC1253" s="175">
        <v>3.4933000000000001</v>
      </c>
      <c r="AD1253" s="175">
        <v>4.4021999999999997</v>
      </c>
      <c r="AE1253" s="175">
        <v>6.4550999999999998</v>
      </c>
      <c r="AF1253" s="175">
        <v>6.4467999999999996</v>
      </c>
      <c r="AG1253" s="175"/>
      <c r="AH1253" s="175">
        <v>6.0243000000000002</v>
      </c>
    </row>
    <row r="1254" spans="1:34" x14ac:dyDescent="0.3">
      <c r="A1254" s="171" t="s">
        <v>1021</v>
      </c>
      <c r="B1254" s="171" t="s">
        <v>1037</v>
      </c>
      <c r="C1254" s="171">
        <v>140207</v>
      </c>
      <c r="D1254" s="174"/>
      <c r="E1254" s="175"/>
      <c r="F1254" s="175"/>
      <c r="G1254" s="175"/>
      <c r="H1254" s="175"/>
      <c r="I1254" s="175"/>
      <c r="J1254" s="175"/>
      <c r="K1254" s="175"/>
      <c r="L1254" s="175"/>
      <c r="M1254" s="175"/>
      <c r="N1254" s="175"/>
      <c r="O1254" s="175"/>
      <c r="P1254" s="175"/>
      <c r="Q1254" s="175"/>
      <c r="R1254" s="175"/>
      <c r="S1254" s="171" t="s">
        <v>2024</v>
      </c>
      <c r="T1254" s="174">
        <v>44302</v>
      </c>
      <c r="U1254" s="175">
        <v>6112.7897999999996</v>
      </c>
      <c r="V1254" s="175">
        <v>-17.368200000000002</v>
      </c>
      <c r="W1254" s="175">
        <v>3.4828999999999999</v>
      </c>
      <c r="X1254" s="175">
        <v>2.6231</v>
      </c>
      <c r="Y1254" s="175">
        <v>3.9361000000000002</v>
      </c>
      <c r="Z1254" s="175">
        <v>4.0121000000000002</v>
      </c>
      <c r="AA1254" s="175">
        <v>4.1891999999999996</v>
      </c>
      <c r="AB1254" s="175">
        <v>3.5768</v>
      </c>
      <c r="AC1254" s="175">
        <v>3.4933000000000001</v>
      </c>
      <c r="AD1254" s="175">
        <v>4.4021999999999997</v>
      </c>
      <c r="AE1254" s="175">
        <v>6.4550999999999998</v>
      </c>
      <c r="AF1254" s="175">
        <v>6.4467999999999996</v>
      </c>
      <c r="AG1254" s="175"/>
      <c r="AH1254" s="175">
        <v>6.0243000000000002</v>
      </c>
    </row>
    <row r="1255" spans="1:34" x14ac:dyDescent="0.3">
      <c r="A1255" s="171" t="s">
        <v>1021</v>
      </c>
      <c r="B1255" s="171" t="s">
        <v>1952</v>
      </c>
      <c r="C1255" s="171">
        <v>113135</v>
      </c>
      <c r="D1255" s="174">
        <v>44302</v>
      </c>
      <c r="E1255" s="175">
        <v>23.348299999999998</v>
      </c>
      <c r="F1255" s="175">
        <v>1.2506999999999999</v>
      </c>
      <c r="G1255" s="175">
        <v>12.0924</v>
      </c>
      <c r="H1255" s="175">
        <v>11.8408</v>
      </c>
      <c r="I1255" s="175">
        <v>13.6722</v>
      </c>
      <c r="J1255" s="175">
        <v>14.3172</v>
      </c>
      <c r="K1255" s="175">
        <v>10.383900000000001</v>
      </c>
      <c r="L1255" s="175">
        <v>14.7423</v>
      </c>
      <c r="M1255" s="175">
        <v>13.576499999999999</v>
      </c>
      <c r="N1255" s="175">
        <v>13.377599999999999</v>
      </c>
      <c r="O1255" s="175">
        <v>5.1872999999999996</v>
      </c>
      <c r="P1255" s="175">
        <v>6.7332000000000001</v>
      </c>
      <c r="Q1255" s="175">
        <v>8.2218999999999998</v>
      </c>
      <c r="R1255" s="175">
        <v>3.5684</v>
      </c>
      <c r="S1255" s="171" t="s">
        <v>2024</v>
      </c>
      <c r="T1255" s="174">
        <v>44302</v>
      </c>
      <c r="U1255" s="175">
        <v>6112.7897999999996</v>
      </c>
      <c r="V1255" s="175">
        <v>-17.368200000000002</v>
      </c>
      <c r="W1255" s="175">
        <v>3.4828999999999999</v>
      </c>
      <c r="X1255" s="175">
        <v>2.6231</v>
      </c>
      <c r="Y1255" s="175">
        <v>3.9361000000000002</v>
      </c>
      <c r="Z1255" s="175">
        <v>4.0121000000000002</v>
      </c>
      <c r="AA1255" s="175">
        <v>4.1891999999999996</v>
      </c>
      <c r="AB1255" s="175">
        <v>3.5768</v>
      </c>
      <c r="AC1255" s="175">
        <v>3.4933000000000001</v>
      </c>
      <c r="AD1255" s="175">
        <v>4.4021999999999997</v>
      </c>
      <c r="AE1255" s="175">
        <v>6.4550999999999998</v>
      </c>
      <c r="AF1255" s="175">
        <v>6.4467999999999996</v>
      </c>
      <c r="AG1255" s="175"/>
      <c r="AH1255" s="175">
        <v>6.0243000000000002</v>
      </c>
    </row>
    <row r="1256" spans="1:34" x14ac:dyDescent="0.3">
      <c r="A1256" s="171" t="s">
        <v>1021</v>
      </c>
      <c r="B1256" s="171" t="s">
        <v>1953</v>
      </c>
      <c r="C1256" s="171">
        <v>118530</v>
      </c>
      <c r="D1256" s="174">
        <v>44302</v>
      </c>
      <c r="E1256" s="175">
        <v>23.979700000000001</v>
      </c>
      <c r="F1256" s="175">
        <v>1.2177</v>
      </c>
      <c r="G1256" s="175">
        <v>12.078799999999999</v>
      </c>
      <c r="H1256" s="175">
        <v>11.8123</v>
      </c>
      <c r="I1256" s="175">
        <v>13.6663</v>
      </c>
      <c r="J1256" s="175">
        <v>14.2827</v>
      </c>
      <c r="K1256" s="175">
        <v>10.6158</v>
      </c>
      <c r="L1256" s="175">
        <v>15.056699999999999</v>
      </c>
      <c r="M1256" s="175">
        <v>13.924799999999999</v>
      </c>
      <c r="N1256" s="175">
        <v>13.748699999999999</v>
      </c>
      <c r="O1256" s="175">
        <v>5.5571000000000002</v>
      </c>
      <c r="P1256" s="175">
        <v>7.1007999999999996</v>
      </c>
      <c r="Q1256" s="175">
        <v>8.2378999999999998</v>
      </c>
      <c r="R1256" s="175">
        <v>3.9293</v>
      </c>
      <c r="S1256" s="171" t="s">
        <v>2024</v>
      </c>
      <c r="T1256" s="174">
        <v>44302</v>
      </c>
      <c r="U1256" s="175">
        <v>6112.7897999999996</v>
      </c>
      <c r="V1256" s="175">
        <v>-17.368200000000002</v>
      </c>
      <c r="W1256" s="175">
        <v>3.4828999999999999</v>
      </c>
      <c r="X1256" s="175">
        <v>2.6231</v>
      </c>
      <c r="Y1256" s="175">
        <v>3.9361000000000002</v>
      </c>
      <c r="Z1256" s="175">
        <v>4.0121000000000002</v>
      </c>
      <c r="AA1256" s="175">
        <v>4.1891999999999996</v>
      </c>
      <c r="AB1256" s="175">
        <v>3.5768</v>
      </c>
      <c r="AC1256" s="175">
        <v>3.4933000000000001</v>
      </c>
      <c r="AD1256" s="175">
        <v>4.4021999999999997</v>
      </c>
      <c r="AE1256" s="175">
        <v>6.4550999999999998</v>
      </c>
      <c r="AF1256" s="175">
        <v>6.4467999999999996</v>
      </c>
      <c r="AG1256" s="175"/>
      <c r="AH1256" s="175">
        <v>6.0243000000000002</v>
      </c>
    </row>
    <row r="1257" spans="1:34" x14ac:dyDescent="0.3">
      <c r="A1257" s="171" t="s">
        <v>1021</v>
      </c>
      <c r="B1257" s="171" t="s">
        <v>2014</v>
      </c>
      <c r="C1257" s="171">
        <v>100503</v>
      </c>
      <c r="D1257" s="174">
        <v>44302</v>
      </c>
      <c r="E1257" s="175">
        <v>43.312166425036899</v>
      </c>
      <c r="F1257" s="175">
        <v>1.3562000000000001</v>
      </c>
      <c r="G1257" s="175">
        <v>12.051600000000001</v>
      </c>
      <c r="H1257" s="175">
        <v>11.8446</v>
      </c>
      <c r="I1257" s="175">
        <v>13.6639</v>
      </c>
      <c r="J1257" s="175">
        <v>14.312900000000001</v>
      </c>
      <c r="K1257" s="175">
        <v>10.384600000000001</v>
      </c>
      <c r="L1257" s="175">
        <v>14.7422</v>
      </c>
      <c r="M1257" s="175">
        <v>13.577400000000001</v>
      </c>
      <c r="N1257" s="175">
        <v>13.377800000000001</v>
      </c>
      <c r="O1257" s="175">
        <v>3.8736000000000002</v>
      </c>
      <c r="P1257" s="175">
        <v>4.9271000000000003</v>
      </c>
      <c r="Q1257" s="175">
        <v>7.1581000000000001</v>
      </c>
      <c r="R1257" s="175">
        <v>2.6827999999999999</v>
      </c>
      <c r="S1257" s="171" t="s">
        <v>2024</v>
      </c>
      <c r="T1257" s="174">
        <v>44302</v>
      </c>
      <c r="U1257" s="175">
        <v>6112.7897999999996</v>
      </c>
      <c r="V1257" s="175">
        <v>-17.368200000000002</v>
      </c>
      <c r="W1257" s="175">
        <v>3.4828999999999999</v>
      </c>
      <c r="X1257" s="175">
        <v>2.6231</v>
      </c>
      <c r="Y1257" s="175">
        <v>3.9361000000000002</v>
      </c>
      <c r="Z1257" s="175">
        <v>4.0121000000000002</v>
      </c>
      <c r="AA1257" s="175">
        <v>4.1891999999999996</v>
      </c>
      <c r="AB1257" s="175">
        <v>3.5768</v>
      </c>
      <c r="AC1257" s="175">
        <v>3.4933000000000001</v>
      </c>
      <c r="AD1257" s="175">
        <v>4.4021999999999997</v>
      </c>
      <c r="AE1257" s="175">
        <v>6.4550999999999998</v>
      </c>
      <c r="AF1257" s="175">
        <v>6.4467999999999996</v>
      </c>
      <c r="AG1257" s="175"/>
      <c r="AH1257" s="175">
        <v>6.0243000000000002</v>
      </c>
    </row>
    <row r="1258" spans="1:34" x14ac:dyDescent="0.3">
      <c r="A1258" s="171" t="s">
        <v>1021</v>
      </c>
      <c r="B1258" s="171" t="s">
        <v>2015</v>
      </c>
      <c r="C1258" s="171">
        <v>118528</v>
      </c>
      <c r="D1258" s="174">
        <v>44302</v>
      </c>
      <c r="E1258" s="175">
        <v>17.141434933028499</v>
      </c>
      <c r="F1258" s="175">
        <v>1.3101</v>
      </c>
      <c r="G1258" s="175">
        <v>12.052099999999999</v>
      </c>
      <c r="H1258" s="175">
        <v>11.817299999999999</v>
      </c>
      <c r="I1258" s="175">
        <v>13.673400000000001</v>
      </c>
      <c r="J1258" s="175">
        <v>14.286099999999999</v>
      </c>
      <c r="K1258" s="175">
        <v>10.613799999999999</v>
      </c>
      <c r="L1258" s="175">
        <v>15.057399999999999</v>
      </c>
      <c r="M1258" s="175">
        <v>13.924799999999999</v>
      </c>
      <c r="N1258" s="175">
        <v>13.7484</v>
      </c>
      <c r="O1258" s="175">
        <v>4.2716000000000003</v>
      </c>
      <c r="P1258" s="175">
        <v>5.3240999999999996</v>
      </c>
      <c r="Q1258" s="175">
        <v>6.2526999999999999</v>
      </c>
      <c r="R1258" s="175">
        <v>3.0649000000000002</v>
      </c>
      <c r="S1258" s="171" t="s">
        <v>2024</v>
      </c>
      <c r="T1258" s="174">
        <v>44302</v>
      </c>
      <c r="U1258" s="175">
        <v>6112.7897999999996</v>
      </c>
      <c r="V1258" s="175">
        <v>-17.368200000000002</v>
      </c>
      <c r="W1258" s="175">
        <v>3.4828999999999999</v>
      </c>
      <c r="X1258" s="175">
        <v>2.6231</v>
      </c>
      <c r="Y1258" s="175">
        <v>3.9361000000000002</v>
      </c>
      <c r="Z1258" s="175">
        <v>4.0121000000000002</v>
      </c>
      <c r="AA1258" s="175">
        <v>4.1891999999999996</v>
      </c>
      <c r="AB1258" s="175">
        <v>3.5768</v>
      </c>
      <c r="AC1258" s="175">
        <v>3.4933000000000001</v>
      </c>
      <c r="AD1258" s="175">
        <v>4.4021999999999997</v>
      </c>
      <c r="AE1258" s="175">
        <v>6.4550999999999998</v>
      </c>
      <c r="AF1258" s="175">
        <v>6.4467999999999996</v>
      </c>
      <c r="AG1258" s="175"/>
      <c r="AH1258" s="175">
        <v>6.0243000000000002</v>
      </c>
    </row>
    <row r="1259" spans="1:34" x14ac:dyDescent="0.3">
      <c r="A1259" s="171" t="s">
        <v>1021</v>
      </c>
      <c r="B1259" s="171" t="s">
        <v>1038</v>
      </c>
      <c r="C1259" s="171">
        <v>147990</v>
      </c>
      <c r="D1259" s="174"/>
      <c r="E1259" s="175"/>
      <c r="F1259" s="175"/>
      <c r="G1259" s="175"/>
      <c r="H1259" s="175"/>
      <c r="I1259" s="175"/>
      <c r="J1259" s="175"/>
      <c r="K1259" s="175"/>
      <c r="L1259" s="175"/>
      <c r="M1259" s="175"/>
      <c r="N1259" s="175"/>
      <c r="O1259" s="175"/>
      <c r="P1259" s="175"/>
      <c r="Q1259" s="175"/>
      <c r="R1259" s="175"/>
      <c r="S1259" s="171" t="s">
        <v>2024</v>
      </c>
      <c r="T1259" s="174">
        <v>44302</v>
      </c>
      <c r="U1259" s="175">
        <v>6112.7897999999996</v>
      </c>
      <c r="V1259" s="175">
        <v>-17.368200000000002</v>
      </c>
      <c r="W1259" s="175">
        <v>3.4828999999999999</v>
      </c>
      <c r="X1259" s="175">
        <v>2.6231</v>
      </c>
      <c r="Y1259" s="175">
        <v>3.9361000000000002</v>
      </c>
      <c r="Z1259" s="175">
        <v>4.0121000000000002</v>
      </c>
      <c r="AA1259" s="175">
        <v>4.1891999999999996</v>
      </c>
      <c r="AB1259" s="175">
        <v>3.5768</v>
      </c>
      <c r="AC1259" s="175">
        <v>3.4933000000000001</v>
      </c>
      <c r="AD1259" s="175">
        <v>4.4021999999999997</v>
      </c>
      <c r="AE1259" s="175">
        <v>6.4550999999999998</v>
      </c>
      <c r="AF1259" s="175">
        <v>6.4467999999999996</v>
      </c>
      <c r="AG1259" s="175"/>
      <c r="AH1259" s="175">
        <v>6.0243000000000002</v>
      </c>
    </row>
    <row r="1260" spans="1:34" x14ac:dyDescent="0.3">
      <c r="A1260" s="171" t="s">
        <v>1021</v>
      </c>
      <c r="B1260" s="171" t="s">
        <v>1039</v>
      </c>
      <c r="C1260" s="171">
        <v>147991</v>
      </c>
      <c r="D1260" s="174"/>
      <c r="E1260" s="175"/>
      <c r="F1260" s="175"/>
      <c r="G1260" s="175"/>
      <c r="H1260" s="175"/>
      <c r="I1260" s="175"/>
      <c r="J1260" s="175"/>
      <c r="K1260" s="175"/>
      <c r="L1260" s="175"/>
      <c r="M1260" s="175"/>
      <c r="N1260" s="175"/>
      <c r="O1260" s="175"/>
      <c r="P1260" s="175"/>
      <c r="Q1260" s="175"/>
      <c r="R1260" s="175"/>
      <c r="S1260" s="171" t="s">
        <v>2024</v>
      </c>
      <c r="T1260" s="174">
        <v>44302</v>
      </c>
      <c r="U1260" s="175">
        <v>6112.7897999999996</v>
      </c>
      <c r="V1260" s="175">
        <v>-17.368200000000002</v>
      </c>
      <c r="W1260" s="175">
        <v>3.4828999999999999</v>
      </c>
      <c r="X1260" s="175">
        <v>2.6231</v>
      </c>
      <c r="Y1260" s="175">
        <v>3.9361000000000002</v>
      </c>
      <c r="Z1260" s="175">
        <v>4.0121000000000002</v>
      </c>
      <c r="AA1260" s="175">
        <v>4.1891999999999996</v>
      </c>
      <c r="AB1260" s="175">
        <v>3.5768</v>
      </c>
      <c r="AC1260" s="175">
        <v>3.4933000000000001</v>
      </c>
      <c r="AD1260" s="175">
        <v>4.4021999999999997</v>
      </c>
      <c r="AE1260" s="175">
        <v>6.4550999999999998</v>
      </c>
      <c r="AF1260" s="175">
        <v>6.4467999999999996</v>
      </c>
      <c r="AG1260" s="175"/>
      <c r="AH1260" s="175">
        <v>6.0243000000000002</v>
      </c>
    </row>
    <row r="1261" spans="1:34" x14ac:dyDescent="0.3">
      <c r="A1261" s="171" t="s">
        <v>1021</v>
      </c>
      <c r="B1261" s="171" t="s">
        <v>1954</v>
      </c>
      <c r="C1261" s="171">
        <v>148000</v>
      </c>
      <c r="D1261" s="174"/>
      <c r="E1261" s="175"/>
      <c r="F1261" s="175"/>
      <c r="G1261" s="175"/>
      <c r="H1261" s="175"/>
      <c r="I1261" s="175"/>
      <c r="J1261" s="175"/>
      <c r="K1261" s="175"/>
      <c r="L1261" s="175"/>
      <c r="M1261" s="175"/>
      <c r="N1261" s="175"/>
      <c r="O1261" s="175"/>
      <c r="P1261" s="175"/>
      <c r="Q1261" s="175"/>
      <c r="R1261" s="175"/>
      <c r="S1261" s="171" t="s">
        <v>2024</v>
      </c>
      <c r="T1261" s="174">
        <v>44302</v>
      </c>
      <c r="U1261" s="175">
        <v>6112.7897999999996</v>
      </c>
      <c r="V1261" s="175">
        <v>-17.368200000000002</v>
      </c>
      <c r="W1261" s="175">
        <v>3.4828999999999999</v>
      </c>
      <c r="X1261" s="175">
        <v>2.6231</v>
      </c>
      <c r="Y1261" s="175">
        <v>3.9361000000000002</v>
      </c>
      <c r="Z1261" s="175">
        <v>4.0121000000000002</v>
      </c>
      <c r="AA1261" s="175">
        <v>4.1891999999999996</v>
      </c>
      <c r="AB1261" s="175">
        <v>3.5768</v>
      </c>
      <c r="AC1261" s="175">
        <v>3.4933000000000001</v>
      </c>
      <c r="AD1261" s="175">
        <v>4.4021999999999997</v>
      </c>
      <c r="AE1261" s="175">
        <v>6.4550999999999998</v>
      </c>
      <c r="AF1261" s="175">
        <v>6.4467999999999996</v>
      </c>
      <c r="AG1261" s="175"/>
      <c r="AH1261" s="175">
        <v>6.0243000000000002</v>
      </c>
    </row>
    <row r="1262" spans="1:34" x14ac:dyDescent="0.3">
      <c r="A1262" s="171" t="s">
        <v>1021</v>
      </c>
      <c r="B1262" s="171" t="s">
        <v>1955</v>
      </c>
      <c r="C1262" s="171">
        <v>147999</v>
      </c>
      <c r="D1262" s="174"/>
      <c r="E1262" s="175"/>
      <c r="F1262" s="175"/>
      <c r="G1262" s="175"/>
      <c r="H1262" s="175"/>
      <c r="I1262" s="175"/>
      <c r="J1262" s="175"/>
      <c r="K1262" s="175"/>
      <c r="L1262" s="175"/>
      <c r="M1262" s="175"/>
      <c r="N1262" s="175"/>
      <c r="O1262" s="175"/>
      <c r="P1262" s="175"/>
      <c r="Q1262" s="175"/>
      <c r="R1262" s="175"/>
      <c r="S1262" s="171" t="s">
        <v>2024</v>
      </c>
      <c r="T1262" s="174">
        <v>44302</v>
      </c>
      <c r="U1262" s="175">
        <v>6112.7897999999996</v>
      </c>
      <c r="V1262" s="175">
        <v>-17.368200000000002</v>
      </c>
      <c r="W1262" s="175">
        <v>3.4828999999999999</v>
      </c>
      <c r="X1262" s="175">
        <v>2.6231</v>
      </c>
      <c r="Y1262" s="175">
        <v>3.9361000000000002</v>
      </c>
      <c r="Z1262" s="175">
        <v>4.0121000000000002</v>
      </c>
      <c r="AA1262" s="175">
        <v>4.1891999999999996</v>
      </c>
      <c r="AB1262" s="175">
        <v>3.5768</v>
      </c>
      <c r="AC1262" s="175">
        <v>3.4933000000000001</v>
      </c>
      <c r="AD1262" s="175">
        <v>4.4021999999999997</v>
      </c>
      <c r="AE1262" s="175">
        <v>6.4550999999999998</v>
      </c>
      <c r="AF1262" s="175">
        <v>6.4467999999999996</v>
      </c>
      <c r="AG1262" s="175"/>
      <c r="AH1262" s="175">
        <v>6.0243000000000002</v>
      </c>
    </row>
    <row r="1263" spans="1:34" x14ac:dyDescent="0.3">
      <c r="A1263" s="171" t="s">
        <v>1021</v>
      </c>
      <c r="B1263" s="171" t="s">
        <v>2016</v>
      </c>
      <c r="C1263" s="171">
        <v>147995</v>
      </c>
      <c r="D1263" s="174"/>
      <c r="E1263" s="175"/>
      <c r="F1263" s="175"/>
      <c r="G1263" s="175"/>
      <c r="H1263" s="175"/>
      <c r="I1263" s="175"/>
      <c r="J1263" s="175"/>
      <c r="K1263" s="175"/>
      <c r="L1263" s="175"/>
      <c r="M1263" s="175"/>
      <c r="N1263" s="175"/>
      <c r="O1263" s="175"/>
      <c r="P1263" s="175"/>
      <c r="Q1263" s="175"/>
      <c r="R1263" s="175"/>
      <c r="S1263" s="171" t="s">
        <v>2024</v>
      </c>
      <c r="T1263" s="174">
        <v>44302</v>
      </c>
      <c r="U1263" s="175">
        <v>6112.7897999999996</v>
      </c>
      <c r="V1263" s="175">
        <v>-17.368200000000002</v>
      </c>
      <c r="W1263" s="175">
        <v>3.4828999999999999</v>
      </c>
      <c r="X1263" s="175">
        <v>2.6231</v>
      </c>
      <c r="Y1263" s="175">
        <v>3.9361000000000002</v>
      </c>
      <c r="Z1263" s="175">
        <v>4.0121000000000002</v>
      </c>
      <c r="AA1263" s="175">
        <v>4.1891999999999996</v>
      </c>
      <c r="AB1263" s="175">
        <v>3.5768</v>
      </c>
      <c r="AC1263" s="175">
        <v>3.4933000000000001</v>
      </c>
      <c r="AD1263" s="175">
        <v>4.4021999999999997</v>
      </c>
      <c r="AE1263" s="175">
        <v>6.4550999999999998</v>
      </c>
      <c r="AF1263" s="175">
        <v>6.4467999999999996</v>
      </c>
      <c r="AG1263" s="175"/>
      <c r="AH1263" s="175">
        <v>6.0243000000000002</v>
      </c>
    </row>
    <row r="1264" spans="1:34" x14ac:dyDescent="0.3">
      <c r="A1264" s="171" t="s">
        <v>1021</v>
      </c>
      <c r="B1264" s="171" t="s">
        <v>2017</v>
      </c>
      <c r="C1264" s="171">
        <v>147996</v>
      </c>
      <c r="D1264" s="174"/>
      <c r="E1264" s="175"/>
      <c r="F1264" s="175"/>
      <c r="G1264" s="175"/>
      <c r="H1264" s="175"/>
      <c r="I1264" s="175"/>
      <c r="J1264" s="175"/>
      <c r="K1264" s="175"/>
      <c r="L1264" s="175"/>
      <c r="M1264" s="175"/>
      <c r="N1264" s="175"/>
      <c r="O1264" s="175"/>
      <c r="P1264" s="175"/>
      <c r="Q1264" s="175"/>
      <c r="R1264" s="175"/>
      <c r="S1264" s="171" t="s">
        <v>2024</v>
      </c>
      <c r="T1264" s="174">
        <v>44302</v>
      </c>
      <c r="U1264" s="175">
        <v>6112.7897999999996</v>
      </c>
      <c r="V1264" s="175">
        <v>-17.368200000000002</v>
      </c>
      <c r="W1264" s="175">
        <v>3.4828999999999999</v>
      </c>
      <c r="X1264" s="175">
        <v>2.6231</v>
      </c>
      <c r="Y1264" s="175">
        <v>3.9361000000000002</v>
      </c>
      <c r="Z1264" s="175">
        <v>4.0121000000000002</v>
      </c>
      <c r="AA1264" s="175">
        <v>4.1891999999999996</v>
      </c>
      <c r="AB1264" s="175">
        <v>3.5768</v>
      </c>
      <c r="AC1264" s="175">
        <v>3.4933000000000001</v>
      </c>
      <c r="AD1264" s="175">
        <v>4.4021999999999997</v>
      </c>
      <c r="AE1264" s="175">
        <v>6.4550999999999998</v>
      </c>
      <c r="AF1264" s="175">
        <v>6.4467999999999996</v>
      </c>
      <c r="AG1264" s="175"/>
      <c r="AH1264" s="175">
        <v>6.0243000000000002</v>
      </c>
    </row>
    <row r="1265" spans="1:34" x14ac:dyDescent="0.3">
      <c r="A1265" s="171" t="s">
        <v>1021</v>
      </c>
      <c r="B1265" s="171" t="s">
        <v>1040</v>
      </c>
      <c r="C1265" s="171">
        <v>102452</v>
      </c>
      <c r="D1265" s="174">
        <v>44302</v>
      </c>
      <c r="E1265" s="175">
        <v>45.103900000000003</v>
      </c>
      <c r="F1265" s="175">
        <v>-9.4657</v>
      </c>
      <c r="G1265" s="175">
        <v>3.5215999999999998</v>
      </c>
      <c r="H1265" s="175">
        <v>3.5051999999999999</v>
      </c>
      <c r="I1265" s="175">
        <v>4.7541000000000002</v>
      </c>
      <c r="J1265" s="175">
        <v>7.2042999999999999</v>
      </c>
      <c r="K1265" s="175">
        <v>2.637</v>
      </c>
      <c r="L1265" s="175">
        <v>4.3535000000000004</v>
      </c>
      <c r="M1265" s="175">
        <v>5.1406999999999998</v>
      </c>
      <c r="N1265" s="175">
        <v>7.4678000000000004</v>
      </c>
      <c r="O1265" s="175">
        <v>7.1265999999999998</v>
      </c>
      <c r="P1265" s="175">
        <v>7.1582999999999997</v>
      </c>
      <c r="Q1265" s="175">
        <v>7.2842000000000002</v>
      </c>
      <c r="R1265" s="175">
        <v>7.2065999999999999</v>
      </c>
      <c r="S1265" s="171" t="s">
        <v>2024</v>
      </c>
      <c r="T1265" s="174">
        <v>44302</v>
      </c>
      <c r="U1265" s="175">
        <v>6112.7897999999996</v>
      </c>
      <c r="V1265" s="175">
        <v>-17.368200000000002</v>
      </c>
      <c r="W1265" s="175">
        <v>3.4828999999999999</v>
      </c>
      <c r="X1265" s="175">
        <v>2.6231</v>
      </c>
      <c r="Y1265" s="175">
        <v>3.9361000000000002</v>
      </c>
      <c r="Z1265" s="175">
        <v>4.0121000000000002</v>
      </c>
      <c r="AA1265" s="175">
        <v>4.1891999999999996</v>
      </c>
      <c r="AB1265" s="175">
        <v>3.5768</v>
      </c>
      <c r="AC1265" s="175">
        <v>3.4933000000000001</v>
      </c>
      <c r="AD1265" s="175">
        <v>4.4021999999999997</v>
      </c>
      <c r="AE1265" s="175">
        <v>6.4550999999999998</v>
      </c>
      <c r="AF1265" s="175">
        <v>6.4467999999999996</v>
      </c>
      <c r="AG1265" s="175"/>
      <c r="AH1265" s="175">
        <v>6.0243000000000002</v>
      </c>
    </row>
    <row r="1266" spans="1:34" x14ac:dyDescent="0.3">
      <c r="A1266" s="171" t="s">
        <v>1021</v>
      </c>
      <c r="B1266" s="171" t="s">
        <v>1041</v>
      </c>
      <c r="C1266" s="171">
        <v>118942</v>
      </c>
      <c r="D1266" s="174">
        <v>44302</v>
      </c>
      <c r="E1266" s="175">
        <v>47.686500000000002</v>
      </c>
      <c r="F1266" s="175">
        <v>-8.9532000000000007</v>
      </c>
      <c r="G1266" s="175">
        <v>4.1159999999999997</v>
      </c>
      <c r="H1266" s="175">
        <v>4.1036999999999999</v>
      </c>
      <c r="I1266" s="175">
        <v>5.3513000000000002</v>
      </c>
      <c r="J1266" s="175">
        <v>7.8068</v>
      </c>
      <c r="K1266" s="175">
        <v>3.2416</v>
      </c>
      <c r="L1266" s="175">
        <v>4.9673999999999996</v>
      </c>
      <c r="M1266" s="175">
        <v>5.7655000000000003</v>
      </c>
      <c r="N1266" s="175">
        <v>8.1148000000000007</v>
      </c>
      <c r="O1266" s="175">
        <v>7.7788000000000004</v>
      </c>
      <c r="P1266" s="175">
        <v>7.8480999999999996</v>
      </c>
      <c r="Q1266" s="175">
        <v>8.2800999999999991</v>
      </c>
      <c r="R1266" s="175">
        <v>7.8506999999999998</v>
      </c>
      <c r="S1266" s="171" t="s">
        <v>2024</v>
      </c>
      <c r="T1266" s="174">
        <v>44302</v>
      </c>
      <c r="U1266" s="175">
        <v>6112.7897999999996</v>
      </c>
      <c r="V1266" s="175">
        <v>-17.368200000000002</v>
      </c>
      <c r="W1266" s="175">
        <v>3.4828999999999999</v>
      </c>
      <c r="X1266" s="175">
        <v>2.6231</v>
      </c>
      <c r="Y1266" s="175">
        <v>3.9361000000000002</v>
      </c>
      <c r="Z1266" s="175">
        <v>4.0121000000000002</v>
      </c>
      <c r="AA1266" s="175">
        <v>4.1891999999999996</v>
      </c>
      <c r="AB1266" s="175">
        <v>3.5768</v>
      </c>
      <c r="AC1266" s="175">
        <v>3.4933000000000001</v>
      </c>
      <c r="AD1266" s="175">
        <v>4.4021999999999997</v>
      </c>
      <c r="AE1266" s="175">
        <v>6.4550999999999998</v>
      </c>
      <c r="AF1266" s="175">
        <v>6.4467999999999996</v>
      </c>
      <c r="AG1266" s="175"/>
      <c r="AH1266" s="175">
        <v>6.0243000000000002</v>
      </c>
    </row>
    <row r="1267" spans="1:34" x14ac:dyDescent="0.3">
      <c r="A1267" s="171" t="s">
        <v>1021</v>
      </c>
      <c r="B1267" s="171" t="s">
        <v>1042</v>
      </c>
      <c r="C1267" s="171">
        <v>104344</v>
      </c>
      <c r="D1267" s="174">
        <v>44302</v>
      </c>
      <c r="E1267" s="175">
        <v>16.216699999999999</v>
      </c>
      <c r="F1267" s="175">
        <v>-2.2505999999999999</v>
      </c>
      <c r="G1267" s="175">
        <v>4.5038</v>
      </c>
      <c r="H1267" s="175">
        <v>3.8935</v>
      </c>
      <c r="I1267" s="175">
        <v>3.9598</v>
      </c>
      <c r="J1267" s="175">
        <v>6.7178000000000004</v>
      </c>
      <c r="K1267" s="175">
        <v>3.2212999999999998</v>
      </c>
      <c r="L1267" s="175">
        <v>3.1145999999999998</v>
      </c>
      <c r="M1267" s="175">
        <v>3.6951999999999998</v>
      </c>
      <c r="N1267" s="175">
        <v>3.0286</v>
      </c>
      <c r="O1267" s="175">
        <v>1.9392</v>
      </c>
      <c r="P1267" s="175">
        <v>3.8496000000000001</v>
      </c>
      <c r="Q1267" s="175">
        <v>3.3887999999999998</v>
      </c>
      <c r="R1267" s="175">
        <v>-0.50360000000000005</v>
      </c>
      <c r="S1267" s="171" t="s">
        <v>2024</v>
      </c>
      <c r="T1267" s="174">
        <v>44302</v>
      </c>
      <c r="U1267" s="175">
        <v>6112.7897999999996</v>
      </c>
      <c r="V1267" s="175">
        <v>-17.368200000000002</v>
      </c>
      <c r="W1267" s="175">
        <v>3.4828999999999999</v>
      </c>
      <c r="X1267" s="175">
        <v>2.6231</v>
      </c>
      <c r="Y1267" s="175">
        <v>3.9361000000000002</v>
      </c>
      <c r="Z1267" s="175">
        <v>4.0121000000000002</v>
      </c>
      <c r="AA1267" s="175">
        <v>4.1891999999999996</v>
      </c>
      <c r="AB1267" s="175">
        <v>3.5768</v>
      </c>
      <c r="AC1267" s="175">
        <v>3.4933000000000001</v>
      </c>
      <c r="AD1267" s="175">
        <v>4.4021999999999997</v>
      </c>
      <c r="AE1267" s="175">
        <v>6.4550999999999998</v>
      </c>
      <c r="AF1267" s="175">
        <v>6.4467999999999996</v>
      </c>
      <c r="AG1267" s="175"/>
      <c r="AH1267" s="175">
        <v>6.0243000000000002</v>
      </c>
    </row>
    <row r="1268" spans="1:34" x14ac:dyDescent="0.3">
      <c r="A1268" s="171" t="s">
        <v>1021</v>
      </c>
      <c r="B1268" s="171" t="s">
        <v>1043</v>
      </c>
      <c r="C1268" s="171">
        <v>120066</v>
      </c>
      <c r="D1268" s="174">
        <v>44302</v>
      </c>
      <c r="E1268" s="175">
        <v>17.247199999999999</v>
      </c>
      <c r="F1268" s="175">
        <v>-1.4813000000000001</v>
      </c>
      <c r="G1268" s="175">
        <v>5.2938000000000001</v>
      </c>
      <c r="H1268" s="175">
        <v>4.6902999999999997</v>
      </c>
      <c r="I1268" s="175">
        <v>4.7849000000000004</v>
      </c>
      <c r="J1268" s="175">
        <v>7.5438000000000001</v>
      </c>
      <c r="K1268" s="175">
        <v>4.0522</v>
      </c>
      <c r="L1268" s="175">
        <v>3.9495</v>
      </c>
      <c r="M1268" s="175">
        <v>4.5414000000000003</v>
      </c>
      <c r="N1268" s="175">
        <v>3.8788</v>
      </c>
      <c r="O1268" s="175">
        <v>2.7662</v>
      </c>
      <c r="P1268" s="175">
        <v>4.6943999999999999</v>
      </c>
      <c r="Q1268" s="175">
        <v>6.4966999999999997</v>
      </c>
      <c r="R1268" s="175">
        <v>0.308</v>
      </c>
      <c r="S1268" s="171" t="s">
        <v>2024</v>
      </c>
      <c r="T1268" s="174">
        <v>44302</v>
      </c>
      <c r="U1268" s="175">
        <v>6112.7897999999996</v>
      </c>
      <c r="V1268" s="175">
        <v>-17.368200000000002</v>
      </c>
      <c r="W1268" s="175">
        <v>3.4828999999999999</v>
      </c>
      <c r="X1268" s="175">
        <v>2.6231</v>
      </c>
      <c r="Y1268" s="175">
        <v>3.9361000000000002</v>
      </c>
      <c r="Z1268" s="175">
        <v>4.0121000000000002</v>
      </c>
      <c r="AA1268" s="175">
        <v>4.1891999999999996</v>
      </c>
      <c r="AB1268" s="175">
        <v>3.5768</v>
      </c>
      <c r="AC1268" s="175">
        <v>3.4933000000000001</v>
      </c>
      <c r="AD1268" s="175">
        <v>4.4021999999999997</v>
      </c>
      <c r="AE1268" s="175">
        <v>6.4550999999999998</v>
      </c>
      <c r="AF1268" s="175">
        <v>6.4467999999999996</v>
      </c>
      <c r="AG1268" s="175"/>
      <c r="AH1268" s="175">
        <v>6.0243000000000002</v>
      </c>
    </row>
    <row r="1269" spans="1:34" x14ac:dyDescent="0.3">
      <c r="A1269" s="171" t="s">
        <v>1021</v>
      </c>
      <c r="B1269" s="171" t="s">
        <v>1044</v>
      </c>
      <c r="C1269" s="171">
        <v>101619</v>
      </c>
      <c r="D1269" s="174">
        <v>44302</v>
      </c>
      <c r="E1269" s="175">
        <v>416.55430000000001</v>
      </c>
      <c r="F1269" s="175">
        <v>8.0456000000000003</v>
      </c>
      <c r="G1269" s="175">
        <v>2.5373999999999999</v>
      </c>
      <c r="H1269" s="175">
        <v>2.3142999999999998</v>
      </c>
      <c r="I1269" s="175">
        <v>3.0243000000000002</v>
      </c>
      <c r="J1269" s="175">
        <v>6.1752000000000002</v>
      </c>
      <c r="K1269" s="175">
        <v>1.5621</v>
      </c>
      <c r="L1269" s="175">
        <v>4.1685999999999996</v>
      </c>
      <c r="M1269" s="175">
        <v>4.7887000000000004</v>
      </c>
      <c r="N1269" s="175">
        <v>7.7450999999999999</v>
      </c>
      <c r="O1269" s="175">
        <v>7.5965999999999996</v>
      </c>
      <c r="P1269" s="175">
        <v>7.6839000000000004</v>
      </c>
      <c r="Q1269" s="175">
        <v>7.9889999999999999</v>
      </c>
      <c r="R1269" s="175">
        <v>7.6166</v>
      </c>
      <c r="S1269" s="171" t="s">
        <v>2023</v>
      </c>
      <c r="T1269" s="174">
        <v>44302</v>
      </c>
      <c r="U1269" s="175">
        <v>3847.7537000000002</v>
      </c>
      <c r="V1269" s="175">
        <v>-13.5212</v>
      </c>
      <c r="W1269" s="175">
        <v>-37.631100000000004</v>
      </c>
      <c r="X1269" s="175">
        <v>-14.154400000000001</v>
      </c>
      <c r="Y1269" s="175">
        <v>5.57</v>
      </c>
      <c r="Z1269" s="175">
        <v>17.7211</v>
      </c>
      <c r="AA1269" s="175">
        <v>-0.12280000000000001</v>
      </c>
      <c r="AB1269" s="175">
        <v>2.6629999999999998</v>
      </c>
      <c r="AC1269" s="175">
        <v>3.2505000000000002</v>
      </c>
      <c r="AD1269" s="175">
        <v>8.9678000000000004</v>
      </c>
      <c r="AE1269" s="175">
        <v>9.0890000000000004</v>
      </c>
      <c r="AF1269" s="175">
        <v>8.4783000000000008</v>
      </c>
      <c r="AG1269" s="175"/>
      <c r="AH1269" s="175">
        <v>10.385400000000001</v>
      </c>
    </row>
    <row r="1270" spans="1:34" x14ac:dyDescent="0.3">
      <c r="A1270" s="171" t="s">
        <v>1021</v>
      </c>
      <c r="B1270" s="171" t="s">
        <v>1045</v>
      </c>
      <c r="C1270" s="171">
        <v>120398</v>
      </c>
      <c r="D1270" s="174">
        <v>44302</v>
      </c>
      <c r="E1270" s="175">
        <v>420.2654</v>
      </c>
      <c r="F1270" s="175">
        <v>8.157</v>
      </c>
      <c r="G1270" s="175">
        <v>2.6453000000000002</v>
      </c>
      <c r="H1270" s="175">
        <v>2.423</v>
      </c>
      <c r="I1270" s="175">
        <v>3.1341999999999999</v>
      </c>
      <c r="J1270" s="175">
        <v>6.2859999999999996</v>
      </c>
      <c r="K1270" s="175">
        <v>1.6727000000000001</v>
      </c>
      <c r="L1270" s="175">
        <v>4.2808999999999999</v>
      </c>
      <c r="M1270" s="175">
        <v>4.9025999999999996</v>
      </c>
      <c r="N1270" s="175">
        <v>7.8593000000000002</v>
      </c>
      <c r="O1270" s="175">
        <v>7.7230999999999996</v>
      </c>
      <c r="P1270" s="175">
        <v>7.8158000000000003</v>
      </c>
      <c r="Q1270" s="175">
        <v>8.4489000000000001</v>
      </c>
      <c r="R1270" s="175">
        <v>7.7256</v>
      </c>
      <c r="S1270" s="171" t="s">
        <v>2023</v>
      </c>
      <c r="T1270" s="174">
        <v>44302</v>
      </c>
      <c r="U1270" s="175">
        <v>3847.7537000000002</v>
      </c>
      <c r="V1270" s="175">
        <v>-13.5212</v>
      </c>
      <c r="W1270" s="175">
        <v>-37.631100000000004</v>
      </c>
      <c r="X1270" s="175">
        <v>-14.154400000000001</v>
      </c>
      <c r="Y1270" s="175">
        <v>5.57</v>
      </c>
      <c r="Z1270" s="175">
        <v>17.7211</v>
      </c>
      <c r="AA1270" s="175">
        <v>-0.12280000000000001</v>
      </c>
      <c r="AB1270" s="175">
        <v>2.6629999999999998</v>
      </c>
      <c r="AC1270" s="175">
        <v>3.2505000000000002</v>
      </c>
      <c r="AD1270" s="175">
        <v>8.9678000000000004</v>
      </c>
      <c r="AE1270" s="175">
        <v>9.0890000000000004</v>
      </c>
      <c r="AF1270" s="175">
        <v>8.4783000000000008</v>
      </c>
      <c r="AG1270" s="175"/>
      <c r="AH1270" s="175">
        <v>10.385400000000001</v>
      </c>
    </row>
    <row r="1271" spans="1:34" x14ac:dyDescent="0.3">
      <c r="A1271" s="171" t="s">
        <v>1021</v>
      </c>
      <c r="B1271" s="171" t="s">
        <v>1046</v>
      </c>
      <c r="C1271" s="171">
        <v>118371</v>
      </c>
      <c r="D1271" s="174">
        <v>44302</v>
      </c>
      <c r="E1271" s="175">
        <v>30.701499999999999</v>
      </c>
      <c r="F1271" s="175">
        <v>-2.9719000000000002</v>
      </c>
      <c r="G1271" s="175">
        <v>0.83230000000000004</v>
      </c>
      <c r="H1271" s="175">
        <v>1.8179000000000001</v>
      </c>
      <c r="I1271" s="175">
        <v>3.2517</v>
      </c>
      <c r="J1271" s="175">
        <v>6.5286999999999997</v>
      </c>
      <c r="K1271" s="175">
        <v>3.9060999999999999</v>
      </c>
      <c r="L1271" s="175">
        <v>3.7456999999999998</v>
      </c>
      <c r="M1271" s="175">
        <v>3.9815</v>
      </c>
      <c r="N1271" s="175">
        <v>6.2949999999999999</v>
      </c>
      <c r="O1271" s="175">
        <v>7.2569999999999997</v>
      </c>
      <c r="P1271" s="175">
        <v>7.4546999999999999</v>
      </c>
      <c r="Q1271" s="175">
        <v>8.2074999999999996</v>
      </c>
      <c r="R1271" s="175">
        <v>7.0082000000000004</v>
      </c>
      <c r="S1271" s="171" t="s">
        <v>2024</v>
      </c>
      <c r="T1271" s="174">
        <v>44302</v>
      </c>
      <c r="U1271" s="175">
        <v>6112.7897999999996</v>
      </c>
      <c r="V1271" s="175">
        <v>-17.368200000000002</v>
      </c>
      <c r="W1271" s="175">
        <v>3.4828999999999999</v>
      </c>
      <c r="X1271" s="175">
        <v>2.6231</v>
      </c>
      <c r="Y1271" s="175">
        <v>3.9361000000000002</v>
      </c>
      <c r="Z1271" s="175">
        <v>4.0121000000000002</v>
      </c>
      <c r="AA1271" s="175">
        <v>4.1891999999999996</v>
      </c>
      <c r="AB1271" s="175">
        <v>3.5768</v>
      </c>
      <c r="AC1271" s="175">
        <v>3.4933000000000001</v>
      </c>
      <c r="AD1271" s="175">
        <v>4.4021999999999997</v>
      </c>
      <c r="AE1271" s="175">
        <v>6.4550999999999998</v>
      </c>
      <c r="AF1271" s="175">
        <v>6.4467999999999996</v>
      </c>
      <c r="AG1271" s="175"/>
      <c r="AH1271" s="175">
        <v>6.0243000000000002</v>
      </c>
    </row>
    <row r="1272" spans="1:34" x14ac:dyDescent="0.3">
      <c r="A1272" s="171" t="s">
        <v>1021</v>
      </c>
      <c r="B1272" s="171" t="s">
        <v>1047</v>
      </c>
      <c r="C1272" s="171">
        <v>108632</v>
      </c>
      <c r="D1272" s="174">
        <v>44302</v>
      </c>
      <c r="E1272" s="175">
        <v>30.284700000000001</v>
      </c>
      <c r="F1272" s="175">
        <v>-3.2538</v>
      </c>
      <c r="G1272" s="175">
        <v>0.60270000000000001</v>
      </c>
      <c r="H1272" s="175">
        <v>1.6016999999999999</v>
      </c>
      <c r="I1272" s="175">
        <v>3.0396999999999998</v>
      </c>
      <c r="J1272" s="175">
        <v>6.3204000000000002</v>
      </c>
      <c r="K1272" s="175">
        <v>3.6985000000000001</v>
      </c>
      <c r="L1272" s="175">
        <v>3.5276999999999998</v>
      </c>
      <c r="M1272" s="175">
        <v>3.7589000000000001</v>
      </c>
      <c r="N1272" s="175">
        <v>6.0640999999999998</v>
      </c>
      <c r="O1272" s="175">
        <v>7.0208000000000004</v>
      </c>
      <c r="P1272" s="175">
        <v>7.2455999999999996</v>
      </c>
      <c r="Q1272" s="175">
        <v>7.5339999999999998</v>
      </c>
      <c r="R1272" s="175">
        <v>6.7815000000000003</v>
      </c>
      <c r="S1272" s="171" t="s">
        <v>2024</v>
      </c>
      <c r="T1272" s="174">
        <v>44302</v>
      </c>
      <c r="U1272" s="175">
        <v>6112.7897999999996</v>
      </c>
      <c r="V1272" s="175">
        <v>-17.368200000000002</v>
      </c>
      <c r="W1272" s="175">
        <v>3.4828999999999999</v>
      </c>
      <c r="X1272" s="175">
        <v>2.6231</v>
      </c>
      <c r="Y1272" s="175">
        <v>3.9361000000000002</v>
      </c>
      <c r="Z1272" s="175">
        <v>4.0121000000000002</v>
      </c>
      <c r="AA1272" s="175">
        <v>4.1891999999999996</v>
      </c>
      <c r="AB1272" s="175">
        <v>3.5768</v>
      </c>
      <c r="AC1272" s="175">
        <v>3.4933000000000001</v>
      </c>
      <c r="AD1272" s="175">
        <v>4.4021999999999997</v>
      </c>
      <c r="AE1272" s="175">
        <v>6.4550999999999998</v>
      </c>
      <c r="AF1272" s="175">
        <v>6.4467999999999996</v>
      </c>
      <c r="AG1272" s="175"/>
      <c r="AH1272" s="175">
        <v>6.0243000000000002</v>
      </c>
    </row>
    <row r="1273" spans="1:34" x14ac:dyDescent="0.3">
      <c r="A1273" s="171" t="s">
        <v>1021</v>
      </c>
      <c r="B1273" s="171" t="s">
        <v>1048</v>
      </c>
      <c r="C1273" s="171">
        <v>104726</v>
      </c>
      <c r="D1273" s="174">
        <v>44302</v>
      </c>
      <c r="E1273" s="175">
        <v>2969.6327999999999</v>
      </c>
      <c r="F1273" s="175">
        <v>1.7049000000000001</v>
      </c>
      <c r="G1273" s="175">
        <v>2.1886000000000001</v>
      </c>
      <c r="H1273" s="175">
        <v>2.3601000000000001</v>
      </c>
      <c r="I1273" s="175">
        <v>3.2429000000000001</v>
      </c>
      <c r="J1273" s="175">
        <v>6.2354000000000003</v>
      </c>
      <c r="K1273" s="175">
        <v>3.73</v>
      </c>
      <c r="L1273" s="175">
        <v>3.5451999999999999</v>
      </c>
      <c r="M1273" s="175">
        <v>3.9510000000000001</v>
      </c>
      <c r="N1273" s="175">
        <v>6.3909000000000002</v>
      </c>
      <c r="O1273" s="175">
        <v>7.2736999999999998</v>
      </c>
      <c r="P1273" s="175">
        <v>7.2248999999999999</v>
      </c>
      <c r="Q1273" s="175">
        <v>7.9347000000000003</v>
      </c>
      <c r="R1273" s="175">
        <v>7.0750000000000002</v>
      </c>
      <c r="S1273" s="171"/>
      <c r="T1273" s="174"/>
      <c r="U1273" s="175"/>
      <c r="V1273" s="175"/>
      <c r="W1273" s="175"/>
      <c r="X1273" s="175"/>
      <c r="Y1273" s="175"/>
      <c r="Z1273" s="175"/>
      <c r="AA1273" s="175"/>
      <c r="AB1273" s="175"/>
      <c r="AC1273" s="175"/>
      <c r="AD1273" s="175"/>
      <c r="AE1273" s="175"/>
      <c r="AF1273" s="175"/>
      <c r="AG1273" s="175"/>
      <c r="AH1273" s="175"/>
    </row>
    <row r="1274" spans="1:34" x14ac:dyDescent="0.3">
      <c r="A1274" s="171" t="s">
        <v>1021</v>
      </c>
      <c r="B1274" s="171" t="s">
        <v>1049</v>
      </c>
      <c r="C1274" s="171">
        <v>120570</v>
      </c>
      <c r="D1274" s="174">
        <v>44302</v>
      </c>
      <c r="E1274" s="175">
        <v>3056.5918000000001</v>
      </c>
      <c r="F1274" s="175">
        <v>2.0337000000000001</v>
      </c>
      <c r="G1274" s="175">
        <v>2.5188000000000001</v>
      </c>
      <c r="H1274" s="175">
        <v>2.6901000000000002</v>
      </c>
      <c r="I1274" s="175">
        <v>3.5733999999999999</v>
      </c>
      <c r="J1274" s="175">
        <v>6.5671999999999997</v>
      </c>
      <c r="K1274" s="175">
        <v>4.0631000000000004</v>
      </c>
      <c r="L1274" s="175">
        <v>3.8822000000000001</v>
      </c>
      <c r="M1274" s="175">
        <v>4.2889999999999997</v>
      </c>
      <c r="N1274" s="175">
        <v>6.7342000000000004</v>
      </c>
      <c r="O1274" s="175">
        <v>7.6032000000000002</v>
      </c>
      <c r="P1274" s="175">
        <v>7.6135000000000002</v>
      </c>
      <c r="Q1274" s="175">
        <v>8.2063000000000006</v>
      </c>
      <c r="R1274" s="175">
        <v>7.4077000000000002</v>
      </c>
      <c r="S1274" s="171"/>
      <c r="T1274" s="174"/>
      <c r="U1274" s="175"/>
      <c r="V1274" s="175"/>
      <c r="W1274" s="175"/>
      <c r="X1274" s="175"/>
      <c r="Y1274" s="175"/>
      <c r="Z1274" s="175"/>
      <c r="AA1274" s="175"/>
      <c r="AB1274" s="175"/>
      <c r="AC1274" s="175"/>
      <c r="AD1274" s="175"/>
      <c r="AE1274" s="175"/>
      <c r="AF1274" s="175"/>
      <c r="AG1274" s="175"/>
      <c r="AH1274" s="175"/>
    </row>
    <row r="1275" spans="1:34" x14ac:dyDescent="0.3">
      <c r="A1275" s="171" t="s">
        <v>1021</v>
      </c>
      <c r="B1275" s="171" t="s">
        <v>1050</v>
      </c>
      <c r="C1275" s="171">
        <v>143607</v>
      </c>
      <c r="D1275" s="174">
        <v>44302</v>
      </c>
      <c r="E1275" s="175">
        <v>29.239000000000001</v>
      </c>
      <c r="F1275" s="175">
        <v>2.7465000000000002</v>
      </c>
      <c r="G1275" s="175">
        <v>2.0289999999999999</v>
      </c>
      <c r="H1275" s="175">
        <v>2.605</v>
      </c>
      <c r="I1275" s="175">
        <v>3.3755000000000002</v>
      </c>
      <c r="J1275" s="175">
        <v>4.6451000000000002</v>
      </c>
      <c r="K1275" s="175">
        <v>2.9559000000000002</v>
      </c>
      <c r="L1275" s="175">
        <v>3.1065</v>
      </c>
      <c r="M1275" s="175">
        <v>3.3961999999999999</v>
      </c>
      <c r="N1275" s="175">
        <v>25.953099999999999</v>
      </c>
      <c r="O1275" s="175">
        <v>5.6025999999999998</v>
      </c>
      <c r="P1275" s="175">
        <v>6.2808999999999999</v>
      </c>
      <c r="Q1275" s="175">
        <v>7.6463000000000001</v>
      </c>
      <c r="R1275" s="175">
        <v>4.8097000000000003</v>
      </c>
      <c r="S1275" s="171" t="s">
        <v>2024</v>
      </c>
      <c r="T1275" s="174">
        <v>44302</v>
      </c>
      <c r="U1275" s="175">
        <v>6112.7897999999996</v>
      </c>
      <c r="V1275" s="175">
        <v>-17.368200000000002</v>
      </c>
      <c r="W1275" s="175">
        <v>3.4828999999999999</v>
      </c>
      <c r="X1275" s="175">
        <v>2.6231</v>
      </c>
      <c r="Y1275" s="175">
        <v>3.9361000000000002</v>
      </c>
      <c r="Z1275" s="175">
        <v>4.0121000000000002</v>
      </c>
      <c r="AA1275" s="175">
        <v>4.1891999999999996</v>
      </c>
      <c r="AB1275" s="175">
        <v>3.5768</v>
      </c>
      <c r="AC1275" s="175">
        <v>3.4933000000000001</v>
      </c>
      <c r="AD1275" s="175">
        <v>4.4021999999999997</v>
      </c>
      <c r="AE1275" s="175">
        <v>6.4550999999999998</v>
      </c>
      <c r="AF1275" s="175">
        <v>6.4467999999999996</v>
      </c>
      <c r="AG1275" s="175"/>
      <c r="AH1275" s="175">
        <v>6.0243000000000002</v>
      </c>
    </row>
    <row r="1276" spans="1:34" x14ac:dyDescent="0.3">
      <c r="A1276" s="171" t="s">
        <v>1021</v>
      </c>
      <c r="B1276" s="171" t="s">
        <v>1051</v>
      </c>
      <c r="C1276" s="171">
        <v>143612</v>
      </c>
      <c r="D1276" s="174">
        <v>44302</v>
      </c>
      <c r="E1276" s="175">
        <v>29.514800000000001</v>
      </c>
      <c r="F1276" s="175">
        <v>3.0918999999999999</v>
      </c>
      <c r="G1276" s="175">
        <v>2.3193000000000001</v>
      </c>
      <c r="H1276" s="175">
        <v>2.9165999999999999</v>
      </c>
      <c r="I1276" s="175">
        <v>3.6695000000000002</v>
      </c>
      <c r="J1276" s="175">
        <v>4.9474</v>
      </c>
      <c r="K1276" s="175">
        <v>3.2578999999999998</v>
      </c>
      <c r="L1276" s="175">
        <v>3.3273999999999999</v>
      </c>
      <c r="M1276" s="175">
        <v>3.5789</v>
      </c>
      <c r="N1276" s="175">
        <v>26.1526</v>
      </c>
      <c r="O1276" s="175">
        <v>5.7297000000000002</v>
      </c>
      <c r="P1276" s="175">
        <v>6.41</v>
      </c>
      <c r="Q1276" s="175">
        <v>7.4344999999999999</v>
      </c>
      <c r="R1276" s="175">
        <v>4.9463999999999997</v>
      </c>
      <c r="S1276" s="171" t="s">
        <v>2024</v>
      </c>
      <c r="T1276" s="174">
        <v>44302</v>
      </c>
      <c r="U1276" s="175">
        <v>6112.7897999999996</v>
      </c>
      <c r="V1276" s="175">
        <v>-17.368200000000002</v>
      </c>
      <c r="W1276" s="175">
        <v>3.4828999999999999</v>
      </c>
      <c r="X1276" s="175">
        <v>2.6231</v>
      </c>
      <c r="Y1276" s="175">
        <v>3.9361000000000002</v>
      </c>
      <c r="Z1276" s="175">
        <v>4.0121000000000002</v>
      </c>
      <c r="AA1276" s="175">
        <v>4.1891999999999996</v>
      </c>
      <c r="AB1276" s="175">
        <v>3.5768</v>
      </c>
      <c r="AC1276" s="175">
        <v>3.4933000000000001</v>
      </c>
      <c r="AD1276" s="175">
        <v>4.4021999999999997</v>
      </c>
      <c r="AE1276" s="175">
        <v>6.4550999999999998</v>
      </c>
      <c r="AF1276" s="175">
        <v>6.4467999999999996</v>
      </c>
      <c r="AG1276" s="175"/>
      <c r="AH1276" s="175">
        <v>6.0243000000000002</v>
      </c>
    </row>
    <row r="1277" spans="1:34" x14ac:dyDescent="0.3">
      <c r="A1277" s="171" t="s">
        <v>1021</v>
      </c>
      <c r="B1277" s="171" t="s">
        <v>1052</v>
      </c>
      <c r="C1277" s="171">
        <v>133805</v>
      </c>
      <c r="D1277" s="174">
        <v>44302</v>
      </c>
      <c r="E1277" s="175">
        <v>2633.2492999999999</v>
      </c>
      <c r="F1277" s="175">
        <v>1.5691999999999999</v>
      </c>
      <c r="G1277" s="175">
        <v>4.3167</v>
      </c>
      <c r="H1277" s="175">
        <v>3.2178</v>
      </c>
      <c r="I1277" s="175">
        <v>4.5633999999999997</v>
      </c>
      <c r="J1277" s="175">
        <v>7.7286000000000001</v>
      </c>
      <c r="K1277" s="175">
        <v>2.8437000000000001</v>
      </c>
      <c r="L1277" s="175">
        <v>3.5499000000000001</v>
      </c>
      <c r="M1277" s="175">
        <v>4.3978999999999999</v>
      </c>
      <c r="N1277" s="175">
        <v>6.9966999999999997</v>
      </c>
      <c r="O1277" s="175">
        <v>7.319</v>
      </c>
      <c r="P1277" s="175">
        <v>7.5491999999999999</v>
      </c>
      <c r="Q1277" s="175">
        <v>7.6585000000000001</v>
      </c>
      <c r="R1277" s="175">
        <v>7.1166999999999998</v>
      </c>
      <c r="S1277" s="171" t="s">
        <v>2024</v>
      </c>
      <c r="T1277" s="174">
        <v>44302</v>
      </c>
      <c r="U1277" s="175">
        <v>6112.7897999999996</v>
      </c>
      <c r="V1277" s="175">
        <v>-17.368200000000002</v>
      </c>
      <c r="W1277" s="175">
        <v>3.4828999999999999</v>
      </c>
      <c r="X1277" s="175">
        <v>2.6231</v>
      </c>
      <c r="Y1277" s="175">
        <v>3.9361000000000002</v>
      </c>
      <c r="Z1277" s="175">
        <v>4.0121000000000002</v>
      </c>
      <c r="AA1277" s="175">
        <v>4.1891999999999996</v>
      </c>
      <c r="AB1277" s="175">
        <v>3.5768</v>
      </c>
      <c r="AC1277" s="175">
        <v>3.4933000000000001</v>
      </c>
      <c r="AD1277" s="175">
        <v>4.4021999999999997</v>
      </c>
      <c r="AE1277" s="175">
        <v>6.4550999999999998</v>
      </c>
      <c r="AF1277" s="175">
        <v>6.4467999999999996</v>
      </c>
      <c r="AG1277" s="175"/>
      <c r="AH1277" s="175">
        <v>6.0243000000000002</v>
      </c>
    </row>
    <row r="1278" spans="1:34" x14ac:dyDescent="0.3">
      <c r="A1278" s="171" t="s">
        <v>1021</v>
      </c>
      <c r="B1278" s="171" t="s">
        <v>1053</v>
      </c>
      <c r="C1278" s="171">
        <v>133810</v>
      </c>
      <c r="D1278" s="174">
        <v>44302</v>
      </c>
      <c r="E1278" s="175">
        <v>2780.1125000000002</v>
      </c>
      <c r="F1278" s="175">
        <v>2.3685999999999998</v>
      </c>
      <c r="G1278" s="175">
        <v>5.1014999999999997</v>
      </c>
      <c r="H1278" s="175">
        <v>3.9950000000000001</v>
      </c>
      <c r="I1278" s="175">
        <v>5.3324999999999996</v>
      </c>
      <c r="J1278" s="175">
        <v>8.5023999999999997</v>
      </c>
      <c r="K1278" s="175">
        <v>3.6267</v>
      </c>
      <c r="L1278" s="175">
        <v>4.3388</v>
      </c>
      <c r="M1278" s="175">
        <v>5.1923000000000004</v>
      </c>
      <c r="N1278" s="175">
        <v>7.8135000000000003</v>
      </c>
      <c r="O1278" s="175">
        <v>8.1292000000000009</v>
      </c>
      <c r="P1278" s="175">
        <v>8.3577999999999992</v>
      </c>
      <c r="Q1278" s="175">
        <v>8.6693999999999996</v>
      </c>
      <c r="R1278" s="175">
        <v>7.9273999999999996</v>
      </c>
      <c r="S1278" s="171" t="s">
        <v>2024</v>
      </c>
      <c r="T1278" s="174">
        <v>44302</v>
      </c>
      <c r="U1278" s="175">
        <v>6112.7897999999996</v>
      </c>
      <c r="V1278" s="175">
        <v>-17.368200000000002</v>
      </c>
      <c r="W1278" s="175">
        <v>3.4828999999999999</v>
      </c>
      <c r="X1278" s="175">
        <v>2.6231</v>
      </c>
      <c r="Y1278" s="175">
        <v>3.9361000000000002</v>
      </c>
      <c r="Z1278" s="175">
        <v>4.0121000000000002</v>
      </c>
      <c r="AA1278" s="175">
        <v>4.1891999999999996</v>
      </c>
      <c r="AB1278" s="175">
        <v>3.5768</v>
      </c>
      <c r="AC1278" s="175">
        <v>3.4933000000000001</v>
      </c>
      <c r="AD1278" s="175">
        <v>4.4021999999999997</v>
      </c>
      <c r="AE1278" s="175">
        <v>6.4550999999999998</v>
      </c>
      <c r="AF1278" s="175">
        <v>6.4467999999999996</v>
      </c>
      <c r="AG1278" s="175"/>
      <c r="AH1278" s="175">
        <v>6.0243000000000002</v>
      </c>
    </row>
    <row r="1279" spans="1:34" x14ac:dyDescent="0.3">
      <c r="A1279" s="171" t="s">
        <v>1021</v>
      </c>
      <c r="B1279" s="171" t="s">
        <v>1054</v>
      </c>
      <c r="C1279" s="171">
        <v>119809</v>
      </c>
      <c r="D1279" s="174">
        <v>44302</v>
      </c>
      <c r="E1279" s="175">
        <v>22.9224</v>
      </c>
      <c r="F1279" s="175">
        <v>-3.9803999999999999</v>
      </c>
      <c r="G1279" s="175">
        <v>1.1148</v>
      </c>
      <c r="H1279" s="175">
        <v>2.9133</v>
      </c>
      <c r="I1279" s="175">
        <v>3.6183000000000001</v>
      </c>
      <c r="J1279" s="175">
        <v>6.4663000000000004</v>
      </c>
      <c r="K1279" s="175">
        <v>4.3226000000000004</v>
      </c>
      <c r="L1279" s="175">
        <v>4.3597000000000001</v>
      </c>
      <c r="M1279" s="175">
        <v>4.8684000000000003</v>
      </c>
      <c r="N1279" s="175">
        <v>6.8628</v>
      </c>
      <c r="O1279" s="175">
        <v>6.3775000000000004</v>
      </c>
      <c r="P1279" s="175">
        <v>7.4158999999999997</v>
      </c>
      <c r="Q1279" s="175">
        <v>8.1521000000000008</v>
      </c>
      <c r="R1279" s="175">
        <v>5.7465999999999999</v>
      </c>
      <c r="S1279" s="171" t="s">
        <v>2024</v>
      </c>
      <c r="T1279" s="174">
        <v>44302</v>
      </c>
      <c r="U1279" s="175">
        <v>6112.7897999999996</v>
      </c>
      <c r="V1279" s="175">
        <v>-17.368200000000002</v>
      </c>
      <c r="W1279" s="175">
        <v>3.4828999999999999</v>
      </c>
      <c r="X1279" s="175">
        <v>2.6231</v>
      </c>
      <c r="Y1279" s="175">
        <v>3.9361000000000002</v>
      </c>
      <c r="Z1279" s="175">
        <v>4.0121000000000002</v>
      </c>
      <c r="AA1279" s="175">
        <v>4.1891999999999996</v>
      </c>
      <c r="AB1279" s="175">
        <v>3.5768</v>
      </c>
      <c r="AC1279" s="175">
        <v>3.4933000000000001</v>
      </c>
      <c r="AD1279" s="175">
        <v>4.4021999999999997</v>
      </c>
      <c r="AE1279" s="175">
        <v>6.4550999999999998</v>
      </c>
      <c r="AF1279" s="175">
        <v>6.4467999999999996</v>
      </c>
      <c r="AG1279" s="175"/>
      <c r="AH1279" s="175">
        <v>6.0243000000000002</v>
      </c>
    </row>
    <row r="1280" spans="1:34" x14ac:dyDescent="0.3">
      <c r="A1280" s="171" t="s">
        <v>1021</v>
      </c>
      <c r="B1280" s="171" t="s">
        <v>1055</v>
      </c>
      <c r="C1280" s="171">
        <v>118133</v>
      </c>
      <c r="D1280" s="174">
        <v>44302</v>
      </c>
      <c r="E1280" s="175">
        <v>22.206199999999999</v>
      </c>
      <c r="F1280" s="175">
        <v>-4.6017000000000001</v>
      </c>
      <c r="G1280" s="175">
        <v>0.49309999999999998</v>
      </c>
      <c r="H1280" s="175">
        <v>2.2551999999999999</v>
      </c>
      <c r="I1280" s="175">
        <v>2.9727999999999999</v>
      </c>
      <c r="J1280" s="175">
        <v>5.8132999999999999</v>
      </c>
      <c r="K1280" s="175">
        <v>3.6674000000000002</v>
      </c>
      <c r="L1280" s="175">
        <v>3.6966000000000001</v>
      </c>
      <c r="M1280" s="175">
        <v>4.1966000000000001</v>
      </c>
      <c r="N1280" s="175">
        <v>6.2091000000000003</v>
      </c>
      <c r="O1280" s="175">
        <v>5.8154000000000003</v>
      </c>
      <c r="P1280" s="175">
        <v>6.9192</v>
      </c>
      <c r="Q1280" s="175">
        <v>7.9947999999999997</v>
      </c>
      <c r="R1280" s="175">
        <v>5.1573000000000002</v>
      </c>
      <c r="S1280" s="171" t="s">
        <v>2024</v>
      </c>
      <c r="T1280" s="174">
        <v>44302</v>
      </c>
      <c r="U1280" s="175">
        <v>6112.7897999999996</v>
      </c>
      <c r="V1280" s="175">
        <v>-17.368200000000002</v>
      </c>
      <c r="W1280" s="175">
        <v>3.4828999999999999</v>
      </c>
      <c r="X1280" s="175">
        <v>2.6231</v>
      </c>
      <c r="Y1280" s="175">
        <v>3.9361000000000002</v>
      </c>
      <c r="Z1280" s="175">
        <v>4.0121000000000002</v>
      </c>
      <c r="AA1280" s="175">
        <v>4.1891999999999996</v>
      </c>
      <c r="AB1280" s="175">
        <v>3.5768</v>
      </c>
      <c r="AC1280" s="175">
        <v>3.4933000000000001</v>
      </c>
      <c r="AD1280" s="175">
        <v>4.4021999999999997</v>
      </c>
      <c r="AE1280" s="175">
        <v>6.4550999999999998</v>
      </c>
      <c r="AF1280" s="175">
        <v>6.4467999999999996</v>
      </c>
      <c r="AG1280" s="175"/>
      <c r="AH1280" s="175">
        <v>6.0243000000000002</v>
      </c>
    </row>
    <row r="1281" spans="1:34" x14ac:dyDescent="0.3">
      <c r="A1281" s="171" t="s">
        <v>1021</v>
      </c>
      <c r="B1281" s="171" t="s">
        <v>1056</v>
      </c>
      <c r="C1281" s="171">
        <v>101830</v>
      </c>
      <c r="D1281" s="174">
        <v>44302</v>
      </c>
      <c r="E1281" s="175">
        <v>31.397500000000001</v>
      </c>
      <c r="F1281" s="175">
        <v>0.1163</v>
      </c>
      <c r="G1281" s="175">
        <v>1.5697000000000001</v>
      </c>
      <c r="H1281" s="175">
        <v>1.6944999999999999</v>
      </c>
      <c r="I1281" s="175">
        <v>2.859</v>
      </c>
      <c r="J1281" s="175">
        <v>4.9973999999999998</v>
      </c>
      <c r="K1281" s="175">
        <v>2.7319</v>
      </c>
      <c r="L1281" s="175">
        <v>4.3369</v>
      </c>
      <c r="M1281" s="175">
        <v>4.2931999999999997</v>
      </c>
      <c r="N1281" s="175">
        <v>7.1524999999999999</v>
      </c>
      <c r="O1281" s="175">
        <v>5.6264000000000003</v>
      </c>
      <c r="P1281" s="175">
        <v>6.2510000000000003</v>
      </c>
      <c r="Q1281" s="175">
        <v>6.6083999999999996</v>
      </c>
      <c r="R1281" s="175">
        <v>4.6938000000000004</v>
      </c>
      <c r="S1281" s="171" t="s">
        <v>2024</v>
      </c>
      <c r="T1281" s="174">
        <v>44302</v>
      </c>
      <c r="U1281" s="175">
        <v>6112.7897999999996</v>
      </c>
      <c r="V1281" s="175">
        <v>-17.368200000000002</v>
      </c>
      <c r="W1281" s="175">
        <v>3.4828999999999999</v>
      </c>
      <c r="X1281" s="175">
        <v>2.6231</v>
      </c>
      <c r="Y1281" s="175">
        <v>3.9361000000000002</v>
      </c>
      <c r="Z1281" s="175">
        <v>4.0121000000000002</v>
      </c>
      <c r="AA1281" s="175">
        <v>4.1891999999999996</v>
      </c>
      <c r="AB1281" s="175">
        <v>3.5768</v>
      </c>
      <c r="AC1281" s="175">
        <v>3.4933000000000001</v>
      </c>
      <c r="AD1281" s="175">
        <v>4.4021999999999997</v>
      </c>
      <c r="AE1281" s="175">
        <v>6.4550999999999998</v>
      </c>
      <c r="AF1281" s="175">
        <v>6.4467999999999996</v>
      </c>
      <c r="AG1281" s="175"/>
      <c r="AH1281" s="175">
        <v>6.0243000000000002</v>
      </c>
    </row>
    <row r="1282" spans="1:34" x14ac:dyDescent="0.3">
      <c r="A1282" s="171" t="s">
        <v>1021</v>
      </c>
      <c r="B1282" s="171" t="s">
        <v>1057</v>
      </c>
      <c r="C1282" s="171">
        <v>120315</v>
      </c>
      <c r="D1282" s="174">
        <v>44302</v>
      </c>
      <c r="E1282" s="175">
        <v>33.173900000000003</v>
      </c>
      <c r="F1282" s="175">
        <v>0.55010000000000003</v>
      </c>
      <c r="G1282" s="175">
        <v>2.1185</v>
      </c>
      <c r="H1282" s="175">
        <v>2.2328999999999999</v>
      </c>
      <c r="I1282" s="175">
        <v>3.4020999999999999</v>
      </c>
      <c r="J1282" s="175">
        <v>5.5415000000000001</v>
      </c>
      <c r="K1282" s="175">
        <v>3.2692000000000001</v>
      </c>
      <c r="L1282" s="175">
        <v>4.8848000000000003</v>
      </c>
      <c r="M1282" s="175">
        <v>4.8531000000000004</v>
      </c>
      <c r="N1282" s="175">
        <v>7.7362000000000002</v>
      </c>
      <c r="O1282" s="175">
        <v>6.1749999999999998</v>
      </c>
      <c r="P1282" s="175">
        <v>6.8918999999999997</v>
      </c>
      <c r="Q1282" s="175">
        <v>7.7339000000000002</v>
      </c>
      <c r="R1282" s="175">
        <v>5.2470999999999997</v>
      </c>
      <c r="S1282" s="171" t="s">
        <v>2024</v>
      </c>
      <c r="T1282" s="174">
        <v>44302</v>
      </c>
      <c r="U1282" s="175">
        <v>6112.7897999999996</v>
      </c>
      <c r="V1282" s="175">
        <v>-17.368200000000002</v>
      </c>
      <c r="W1282" s="175">
        <v>3.4828999999999999</v>
      </c>
      <c r="X1282" s="175">
        <v>2.6231</v>
      </c>
      <c r="Y1282" s="175">
        <v>3.9361000000000002</v>
      </c>
      <c r="Z1282" s="175">
        <v>4.0121000000000002</v>
      </c>
      <c r="AA1282" s="175">
        <v>4.1891999999999996</v>
      </c>
      <c r="AB1282" s="175">
        <v>3.5768</v>
      </c>
      <c r="AC1282" s="175">
        <v>3.4933000000000001</v>
      </c>
      <c r="AD1282" s="175">
        <v>4.4021999999999997</v>
      </c>
      <c r="AE1282" s="175">
        <v>6.4550999999999998</v>
      </c>
      <c r="AF1282" s="175">
        <v>6.4467999999999996</v>
      </c>
      <c r="AG1282" s="175"/>
      <c r="AH1282" s="175">
        <v>6.0243000000000002</v>
      </c>
    </row>
    <row r="1283" spans="1:34" x14ac:dyDescent="0.3">
      <c r="A1283" s="171" t="s">
        <v>1021</v>
      </c>
      <c r="B1283" s="171" t="s">
        <v>1058</v>
      </c>
      <c r="C1283" s="171">
        <v>140613</v>
      </c>
      <c r="D1283" s="174">
        <v>44302</v>
      </c>
      <c r="E1283" s="175">
        <v>1346.0663</v>
      </c>
      <c r="F1283" s="175">
        <v>3.2976000000000001</v>
      </c>
      <c r="G1283" s="175">
        <v>2.2585999999999999</v>
      </c>
      <c r="H1283" s="175">
        <v>3.121</v>
      </c>
      <c r="I1283" s="175">
        <v>4.0403000000000002</v>
      </c>
      <c r="J1283" s="175">
        <v>6.2031999999999998</v>
      </c>
      <c r="K1283" s="175">
        <v>3.9866000000000001</v>
      </c>
      <c r="L1283" s="175">
        <v>4.0541999999999998</v>
      </c>
      <c r="M1283" s="175">
        <v>4.5018000000000002</v>
      </c>
      <c r="N1283" s="175">
        <v>6.2725999999999997</v>
      </c>
      <c r="O1283" s="175">
        <v>7.4310999999999998</v>
      </c>
      <c r="P1283" s="175"/>
      <c r="Q1283" s="175">
        <v>7.3921999999999999</v>
      </c>
      <c r="R1283" s="175">
        <v>7.1238000000000001</v>
      </c>
      <c r="S1283" s="171" t="s">
        <v>2024</v>
      </c>
      <c r="T1283" s="174">
        <v>44302</v>
      </c>
      <c r="U1283" s="175">
        <v>6112.7897999999996</v>
      </c>
      <c r="V1283" s="175">
        <v>-17.368200000000002</v>
      </c>
      <c r="W1283" s="175">
        <v>3.4828999999999999</v>
      </c>
      <c r="X1283" s="175">
        <v>2.6231</v>
      </c>
      <c r="Y1283" s="175">
        <v>3.9361000000000002</v>
      </c>
      <c r="Z1283" s="175">
        <v>4.0121000000000002</v>
      </c>
      <c r="AA1283" s="175">
        <v>4.1891999999999996</v>
      </c>
      <c r="AB1283" s="175">
        <v>3.5768</v>
      </c>
      <c r="AC1283" s="175">
        <v>3.4933000000000001</v>
      </c>
      <c r="AD1283" s="175">
        <v>4.4021999999999997</v>
      </c>
      <c r="AE1283" s="175">
        <v>6.4550999999999998</v>
      </c>
      <c r="AF1283" s="175">
        <v>6.4467999999999996</v>
      </c>
      <c r="AG1283" s="175"/>
      <c r="AH1283" s="175">
        <v>6.0243000000000002</v>
      </c>
    </row>
    <row r="1284" spans="1:34" x14ac:dyDescent="0.3">
      <c r="A1284" s="171" t="s">
        <v>1021</v>
      </c>
      <c r="B1284" s="171" t="s">
        <v>1059</v>
      </c>
      <c r="C1284" s="171">
        <v>140620</v>
      </c>
      <c r="D1284" s="174">
        <v>44302</v>
      </c>
      <c r="E1284" s="175">
        <v>1297.3561999999999</v>
      </c>
      <c r="F1284" s="175">
        <v>2.4788000000000001</v>
      </c>
      <c r="G1284" s="175">
        <v>1.4386000000000001</v>
      </c>
      <c r="H1284" s="175">
        <v>2.3008000000000002</v>
      </c>
      <c r="I1284" s="175">
        <v>3.2189000000000001</v>
      </c>
      <c r="J1284" s="175">
        <v>5.3783000000000003</v>
      </c>
      <c r="K1284" s="175">
        <v>3.1589999999999998</v>
      </c>
      <c r="L1284" s="175">
        <v>3.2193000000000001</v>
      </c>
      <c r="M1284" s="175">
        <v>3.6568999999999998</v>
      </c>
      <c r="N1284" s="175">
        <v>5.4051</v>
      </c>
      <c r="O1284" s="175">
        <v>6.5275999999999996</v>
      </c>
      <c r="P1284" s="175"/>
      <c r="Q1284" s="175">
        <v>6.4465000000000003</v>
      </c>
      <c r="R1284" s="175">
        <v>6.2560000000000002</v>
      </c>
      <c r="S1284" s="171" t="s">
        <v>2024</v>
      </c>
      <c r="T1284" s="174">
        <v>44302</v>
      </c>
      <c r="U1284" s="175">
        <v>6112.7897999999996</v>
      </c>
      <c r="V1284" s="175">
        <v>-17.368200000000002</v>
      </c>
      <c r="W1284" s="175">
        <v>3.4828999999999999</v>
      </c>
      <c r="X1284" s="175">
        <v>2.6231</v>
      </c>
      <c r="Y1284" s="175">
        <v>3.9361000000000002</v>
      </c>
      <c r="Z1284" s="175">
        <v>4.0121000000000002</v>
      </c>
      <c r="AA1284" s="175">
        <v>4.1891999999999996</v>
      </c>
      <c r="AB1284" s="175">
        <v>3.5768</v>
      </c>
      <c r="AC1284" s="175">
        <v>3.4933000000000001</v>
      </c>
      <c r="AD1284" s="175">
        <v>4.4021999999999997</v>
      </c>
      <c r="AE1284" s="175">
        <v>6.4550999999999998</v>
      </c>
      <c r="AF1284" s="175">
        <v>6.4467999999999996</v>
      </c>
      <c r="AG1284" s="175"/>
      <c r="AH1284" s="175">
        <v>6.0243000000000002</v>
      </c>
    </row>
    <row r="1285" spans="1:34" x14ac:dyDescent="0.3">
      <c r="A1285" s="171" t="s">
        <v>1021</v>
      </c>
      <c r="B1285" s="171" t="s">
        <v>1060</v>
      </c>
      <c r="C1285" s="171">
        <v>118840</v>
      </c>
      <c r="D1285" s="174">
        <v>44302</v>
      </c>
      <c r="E1285" s="175">
        <v>1893.7900999999999</v>
      </c>
      <c r="F1285" s="175">
        <v>-0.80369999999999997</v>
      </c>
      <c r="G1285" s="175">
        <v>1.2524999999999999</v>
      </c>
      <c r="H1285" s="175">
        <v>2.5985</v>
      </c>
      <c r="I1285" s="175">
        <v>4.1580000000000004</v>
      </c>
      <c r="J1285" s="175">
        <v>6.1622000000000003</v>
      </c>
      <c r="K1285" s="175">
        <v>3.6958000000000002</v>
      </c>
      <c r="L1285" s="175">
        <v>3.9114</v>
      </c>
      <c r="M1285" s="175">
        <v>4.4168000000000003</v>
      </c>
      <c r="N1285" s="175">
        <v>6.5933999999999999</v>
      </c>
      <c r="O1285" s="175">
        <v>6.6073000000000004</v>
      </c>
      <c r="P1285" s="175">
        <v>6.8095999999999997</v>
      </c>
      <c r="Q1285" s="175">
        <v>7.4358000000000004</v>
      </c>
      <c r="R1285" s="175">
        <v>6.0294999999999996</v>
      </c>
      <c r="S1285" s="171" t="s">
        <v>2024</v>
      </c>
      <c r="T1285" s="174">
        <v>44302</v>
      </c>
      <c r="U1285" s="175">
        <v>6112.7897999999996</v>
      </c>
      <c r="V1285" s="175">
        <v>-17.368200000000002</v>
      </c>
      <c r="W1285" s="175">
        <v>3.4828999999999999</v>
      </c>
      <c r="X1285" s="175">
        <v>2.6231</v>
      </c>
      <c r="Y1285" s="175">
        <v>3.9361000000000002</v>
      </c>
      <c r="Z1285" s="175">
        <v>4.0121000000000002</v>
      </c>
      <c r="AA1285" s="175">
        <v>4.1891999999999996</v>
      </c>
      <c r="AB1285" s="175">
        <v>3.5768</v>
      </c>
      <c r="AC1285" s="175">
        <v>3.4933000000000001</v>
      </c>
      <c r="AD1285" s="175">
        <v>4.4021999999999997</v>
      </c>
      <c r="AE1285" s="175">
        <v>6.4550999999999998</v>
      </c>
      <c r="AF1285" s="175">
        <v>6.4467999999999996</v>
      </c>
      <c r="AG1285" s="175"/>
      <c r="AH1285" s="175">
        <v>6.0243000000000002</v>
      </c>
    </row>
    <row r="1286" spans="1:34" x14ac:dyDescent="0.3">
      <c r="A1286" s="171" t="s">
        <v>1021</v>
      </c>
      <c r="B1286" s="171" t="s">
        <v>1061</v>
      </c>
      <c r="C1286" s="171">
        <v>107705</v>
      </c>
      <c r="D1286" s="174">
        <v>44302</v>
      </c>
      <c r="E1286" s="175">
        <v>1785.4004</v>
      </c>
      <c r="F1286" s="175">
        <v>-1.4535</v>
      </c>
      <c r="G1286" s="175">
        <v>0.60619999999999996</v>
      </c>
      <c r="H1286" s="175">
        <v>1.9516</v>
      </c>
      <c r="I1286" s="175">
        <v>3.5102000000000002</v>
      </c>
      <c r="J1286" s="175">
        <v>5.4683999999999999</v>
      </c>
      <c r="K1286" s="175">
        <v>3.0331000000000001</v>
      </c>
      <c r="L1286" s="175">
        <v>3.2545999999999999</v>
      </c>
      <c r="M1286" s="175">
        <v>3.7646999999999999</v>
      </c>
      <c r="N1286" s="175">
        <v>5.9378000000000002</v>
      </c>
      <c r="O1286" s="175">
        <v>5.9234</v>
      </c>
      <c r="P1286" s="175">
        <v>6.0739999999999998</v>
      </c>
      <c r="Q1286" s="175">
        <v>4.5159000000000002</v>
      </c>
      <c r="R1286" s="175">
        <v>5.3635000000000002</v>
      </c>
      <c r="S1286" s="171" t="s">
        <v>2024</v>
      </c>
      <c r="T1286" s="174">
        <v>44302</v>
      </c>
      <c r="U1286" s="175">
        <v>6112.7897999999996</v>
      </c>
      <c r="V1286" s="175">
        <v>-17.368200000000002</v>
      </c>
      <c r="W1286" s="175">
        <v>3.4828999999999999</v>
      </c>
      <c r="X1286" s="175">
        <v>2.6231</v>
      </c>
      <c r="Y1286" s="175">
        <v>3.9361000000000002</v>
      </c>
      <c r="Z1286" s="175">
        <v>4.0121000000000002</v>
      </c>
      <c r="AA1286" s="175">
        <v>4.1891999999999996</v>
      </c>
      <c r="AB1286" s="175">
        <v>3.5768</v>
      </c>
      <c r="AC1286" s="175">
        <v>3.4933000000000001</v>
      </c>
      <c r="AD1286" s="175">
        <v>4.4021999999999997</v>
      </c>
      <c r="AE1286" s="175">
        <v>6.4550999999999998</v>
      </c>
      <c r="AF1286" s="175">
        <v>6.4467999999999996</v>
      </c>
      <c r="AG1286" s="175"/>
      <c r="AH1286" s="175">
        <v>6.0243000000000002</v>
      </c>
    </row>
    <row r="1287" spans="1:34" x14ac:dyDescent="0.3">
      <c r="A1287" s="171" t="s">
        <v>1021</v>
      </c>
      <c r="B1287" s="171" t="s">
        <v>1062</v>
      </c>
      <c r="C1287" s="171">
        <v>111753</v>
      </c>
      <c r="D1287" s="174">
        <v>44302</v>
      </c>
      <c r="E1287" s="175">
        <v>2930.2132000000001</v>
      </c>
      <c r="F1287" s="175">
        <v>-1.4798</v>
      </c>
      <c r="G1287" s="175">
        <v>1.3975</v>
      </c>
      <c r="H1287" s="175">
        <v>1.5721000000000001</v>
      </c>
      <c r="I1287" s="175">
        <v>5.0716000000000001</v>
      </c>
      <c r="J1287" s="175">
        <v>8.3483999999999998</v>
      </c>
      <c r="K1287" s="175">
        <v>4.4114000000000004</v>
      </c>
      <c r="L1287" s="175">
        <v>4.5758999999999999</v>
      </c>
      <c r="M1287" s="175">
        <v>4.9630000000000001</v>
      </c>
      <c r="N1287" s="175">
        <v>6.5404999999999998</v>
      </c>
      <c r="O1287" s="175">
        <v>6.8455000000000004</v>
      </c>
      <c r="P1287" s="175">
        <v>7.0388999999999999</v>
      </c>
      <c r="Q1287" s="175">
        <v>7.9317000000000002</v>
      </c>
      <c r="R1287" s="175">
        <v>6.3202999999999996</v>
      </c>
      <c r="S1287" s="171" t="s">
        <v>2024</v>
      </c>
      <c r="T1287" s="174">
        <v>44302</v>
      </c>
      <c r="U1287" s="175">
        <v>6112.7897999999996</v>
      </c>
      <c r="V1287" s="175">
        <v>-17.368200000000002</v>
      </c>
      <c r="W1287" s="175">
        <v>3.4828999999999999</v>
      </c>
      <c r="X1287" s="175">
        <v>2.6231</v>
      </c>
      <c r="Y1287" s="175">
        <v>3.9361000000000002</v>
      </c>
      <c r="Z1287" s="175">
        <v>4.0121000000000002</v>
      </c>
      <c r="AA1287" s="175">
        <v>4.1891999999999996</v>
      </c>
      <c r="AB1287" s="175">
        <v>3.5768</v>
      </c>
      <c r="AC1287" s="175">
        <v>3.4933000000000001</v>
      </c>
      <c r="AD1287" s="175">
        <v>4.4021999999999997</v>
      </c>
      <c r="AE1287" s="175">
        <v>6.4550999999999998</v>
      </c>
      <c r="AF1287" s="175">
        <v>6.4467999999999996</v>
      </c>
      <c r="AG1287" s="175"/>
      <c r="AH1287" s="175">
        <v>6.0243000000000002</v>
      </c>
    </row>
    <row r="1288" spans="1:34" x14ac:dyDescent="0.3">
      <c r="A1288" s="171" t="s">
        <v>1021</v>
      </c>
      <c r="B1288" s="171" t="s">
        <v>1063</v>
      </c>
      <c r="C1288" s="171">
        <v>118709</v>
      </c>
      <c r="D1288" s="174">
        <v>44302</v>
      </c>
      <c r="E1288" s="175">
        <v>3027.8526000000002</v>
      </c>
      <c r="F1288" s="175">
        <v>-0.79079999999999995</v>
      </c>
      <c r="G1288" s="175">
        <v>2.0872000000000002</v>
      </c>
      <c r="H1288" s="175">
        <v>2.2621000000000002</v>
      </c>
      <c r="I1288" s="175">
        <v>5.7633000000000001</v>
      </c>
      <c r="J1288" s="175">
        <v>9.0436999999999994</v>
      </c>
      <c r="K1288" s="175">
        <v>5.1098999999999997</v>
      </c>
      <c r="L1288" s="175">
        <v>5.2828999999999997</v>
      </c>
      <c r="M1288" s="175">
        <v>5.6820000000000004</v>
      </c>
      <c r="N1288" s="175">
        <v>7.2845000000000004</v>
      </c>
      <c r="O1288" s="175">
        <v>7.3586</v>
      </c>
      <c r="P1288" s="175">
        <v>7.4836999999999998</v>
      </c>
      <c r="Q1288" s="175">
        <v>8.2383000000000006</v>
      </c>
      <c r="R1288" s="175">
        <v>6.9206000000000003</v>
      </c>
      <c r="S1288" s="171" t="s">
        <v>2024</v>
      </c>
      <c r="T1288" s="174">
        <v>44302</v>
      </c>
      <c r="U1288" s="175">
        <v>6112.7897999999996</v>
      </c>
      <c r="V1288" s="175">
        <v>-17.368200000000002</v>
      </c>
      <c r="W1288" s="175">
        <v>3.4828999999999999</v>
      </c>
      <c r="X1288" s="175">
        <v>2.6231</v>
      </c>
      <c r="Y1288" s="175">
        <v>3.9361000000000002</v>
      </c>
      <c r="Z1288" s="175">
        <v>4.0121000000000002</v>
      </c>
      <c r="AA1288" s="175">
        <v>4.1891999999999996</v>
      </c>
      <c r="AB1288" s="175">
        <v>3.5768</v>
      </c>
      <c r="AC1288" s="175">
        <v>3.4933000000000001</v>
      </c>
      <c r="AD1288" s="175">
        <v>4.4021999999999997</v>
      </c>
      <c r="AE1288" s="175">
        <v>6.4550999999999998</v>
      </c>
      <c r="AF1288" s="175">
        <v>6.4467999999999996</v>
      </c>
      <c r="AG1288" s="175"/>
      <c r="AH1288" s="175">
        <v>6.0243000000000002</v>
      </c>
    </row>
    <row r="1289" spans="1:34" x14ac:dyDescent="0.3">
      <c r="A1289" s="171" t="s">
        <v>1021</v>
      </c>
      <c r="B1289" s="171" t="s">
        <v>1064</v>
      </c>
      <c r="C1289" s="171">
        <v>138423</v>
      </c>
      <c r="D1289" s="174">
        <v>44302</v>
      </c>
      <c r="E1289" s="175">
        <v>23.3598</v>
      </c>
      <c r="F1289" s="175">
        <v>5.6258999999999997</v>
      </c>
      <c r="G1289" s="175">
        <v>1.3673999999999999</v>
      </c>
      <c r="H1289" s="175">
        <v>2.5459000000000001</v>
      </c>
      <c r="I1289" s="175">
        <v>2.17</v>
      </c>
      <c r="J1289" s="175">
        <v>3.9243999999999999</v>
      </c>
      <c r="K1289" s="175">
        <v>3.6034999999999999</v>
      </c>
      <c r="L1289" s="175">
        <v>3.9241000000000001</v>
      </c>
      <c r="M1289" s="175">
        <v>4.5254000000000003</v>
      </c>
      <c r="N1289" s="175">
        <v>1.7276</v>
      </c>
      <c r="O1289" s="175">
        <v>-0.64249999999999996</v>
      </c>
      <c r="P1289" s="175">
        <v>2.6391</v>
      </c>
      <c r="Q1289" s="175">
        <v>6.3280000000000003</v>
      </c>
      <c r="R1289" s="175">
        <v>-4.4269999999999996</v>
      </c>
      <c r="S1289" s="171" t="s">
        <v>2024</v>
      </c>
      <c r="T1289" s="174">
        <v>44302</v>
      </c>
      <c r="U1289" s="175">
        <v>6112.7897999999996</v>
      </c>
      <c r="V1289" s="175">
        <v>-17.368200000000002</v>
      </c>
      <c r="W1289" s="175">
        <v>3.4828999999999999</v>
      </c>
      <c r="X1289" s="175">
        <v>2.6231</v>
      </c>
      <c r="Y1289" s="175">
        <v>3.9361000000000002</v>
      </c>
      <c r="Z1289" s="175">
        <v>4.0121000000000002</v>
      </c>
      <c r="AA1289" s="175">
        <v>4.1891999999999996</v>
      </c>
      <c r="AB1289" s="175">
        <v>3.5768</v>
      </c>
      <c r="AC1289" s="175">
        <v>3.4933000000000001</v>
      </c>
      <c r="AD1289" s="175">
        <v>4.4021999999999997</v>
      </c>
      <c r="AE1289" s="175">
        <v>6.4550999999999998</v>
      </c>
      <c r="AF1289" s="175">
        <v>6.4467999999999996</v>
      </c>
      <c r="AG1289" s="175"/>
      <c r="AH1289" s="175">
        <v>6.0243000000000002</v>
      </c>
    </row>
    <row r="1290" spans="1:34" x14ac:dyDescent="0.3">
      <c r="A1290" s="171" t="s">
        <v>1021</v>
      </c>
      <c r="B1290" s="171" t="s">
        <v>1065</v>
      </c>
      <c r="C1290" s="171">
        <v>138443</v>
      </c>
      <c r="D1290" s="174">
        <v>44302</v>
      </c>
      <c r="E1290" s="175">
        <v>24.577200000000001</v>
      </c>
      <c r="F1290" s="175">
        <v>6.3871000000000002</v>
      </c>
      <c r="G1290" s="175">
        <v>2.0796000000000001</v>
      </c>
      <c r="H1290" s="175">
        <v>3.2481</v>
      </c>
      <c r="I1290" s="175">
        <v>2.8624000000000001</v>
      </c>
      <c r="J1290" s="175">
        <v>4.6123000000000003</v>
      </c>
      <c r="K1290" s="175">
        <v>4.2901999999999996</v>
      </c>
      <c r="L1290" s="175">
        <v>4.6239999999999997</v>
      </c>
      <c r="M1290" s="175">
        <v>5.2407000000000004</v>
      </c>
      <c r="N1290" s="175">
        <v>2.4514999999999998</v>
      </c>
      <c r="O1290" s="175">
        <v>6.6299999999999998E-2</v>
      </c>
      <c r="P1290" s="175">
        <v>3.3191000000000002</v>
      </c>
      <c r="Q1290" s="175">
        <v>5.8704000000000001</v>
      </c>
      <c r="R1290" s="175">
        <v>-3.7286000000000001</v>
      </c>
      <c r="S1290" s="171" t="s">
        <v>2024</v>
      </c>
      <c r="T1290" s="174">
        <v>44302</v>
      </c>
      <c r="U1290" s="175">
        <v>6112.7897999999996</v>
      </c>
      <c r="V1290" s="175">
        <v>-17.368200000000002</v>
      </c>
      <c r="W1290" s="175">
        <v>3.4828999999999999</v>
      </c>
      <c r="X1290" s="175">
        <v>2.6231</v>
      </c>
      <c r="Y1290" s="175">
        <v>3.9361000000000002</v>
      </c>
      <c r="Z1290" s="175">
        <v>4.0121000000000002</v>
      </c>
      <c r="AA1290" s="175">
        <v>4.1891999999999996</v>
      </c>
      <c r="AB1290" s="175">
        <v>3.5768</v>
      </c>
      <c r="AC1290" s="175">
        <v>3.4933000000000001</v>
      </c>
      <c r="AD1290" s="175">
        <v>4.4021999999999997</v>
      </c>
      <c r="AE1290" s="175">
        <v>6.4550999999999998</v>
      </c>
      <c r="AF1290" s="175">
        <v>6.4467999999999996</v>
      </c>
      <c r="AG1290" s="175"/>
      <c r="AH1290" s="175">
        <v>6.0243000000000002</v>
      </c>
    </row>
    <row r="1291" spans="1:34" x14ac:dyDescent="0.3">
      <c r="A1291" s="171" t="s">
        <v>1021</v>
      </c>
      <c r="B1291" s="171" t="s">
        <v>1066</v>
      </c>
      <c r="C1291" s="171">
        <v>102722</v>
      </c>
      <c r="D1291" s="174">
        <v>44302</v>
      </c>
      <c r="E1291" s="175">
        <v>2735.0859</v>
      </c>
      <c r="F1291" s="175">
        <v>-0.81399999999999995</v>
      </c>
      <c r="G1291" s="175">
        <v>0.98360000000000003</v>
      </c>
      <c r="H1291" s="175">
        <v>2.0611000000000002</v>
      </c>
      <c r="I1291" s="175">
        <v>3.3048000000000002</v>
      </c>
      <c r="J1291" s="175">
        <v>5.2347999999999999</v>
      </c>
      <c r="K1291" s="175">
        <v>3.5036</v>
      </c>
      <c r="L1291" s="175">
        <v>3.3824999999999998</v>
      </c>
      <c r="M1291" s="175">
        <v>3.4624000000000001</v>
      </c>
      <c r="N1291" s="175">
        <v>4.0739000000000001</v>
      </c>
      <c r="O1291" s="175">
        <v>-0.51080000000000003</v>
      </c>
      <c r="P1291" s="175">
        <v>2.7176</v>
      </c>
      <c r="Q1291" s="175">
        <v>6.2496999999999998</v>
      </c>
      <c r="R1291" s="175">
        <v>-3.5659000000000001</v>
      </c>
      <c r="S1291" s="171" t="s">
        <v>2024</v>
      </c>
      <c r="T1291" s="174">
        <v>44302</v>
      </c>
      <c r="U1291" s="175">
        <v>6112.7897999999996</v>
      </c>
      <c r="V1291" s="175">
        <v>-17.368200000000002</v>
      </c>
      <c r="W1291" s="175">
        <v>3.4828999999999999</v>
      </c>
      <c r="X1291" s="175">
        <v>2.6231</v>
      </c>
      <c r="Y1291" s="175">
        <v>3.9361000000000002</v>
      </c>
      <c r="Z1291" s="175">
        <v>4.0121000000000002</v>
      </c>
      <c r="AA1291" s="175">
        <v>4.1891999999999996</v>
      </c>
      <c r="AB1291" s="175">
        <v>3.5768</v>
      </c>
      <c r="AC1291" s="175">
        <v>3.4933000000000001</v>
      </c>
      <c r="AD1291" s="175">
        <v>4.4021999999999997</v>
      </c>
      <c r="AE1291" s="175">
        <v>6.4550999999999998</v>
      </c>
      <c r="AF1291" s="175">
        <v>6.4467999999999996</v>
      </c>
      <c r="AG1291" s="175"/>
      <c r="AH1291" s="175">
        <v>6.0243000000000002</v>
      </c>
    </row>
    <row r="1292" spans="1:34" x14ac:dyDescent="0.3">
      <c r="A1292" s="171" t="s">
        <v>1021</v>
      </c>
      <c r="B1292" s="171" t="s">
        <v>1067</v>
      </c>
      <c r="C1292" s="171">
        <v>119448</v>
      </c>
      <c r="D1292" s="174">
        <v>44302</v>
      </c>
      <c r="E1292" s="175">
        <v>2851.2764000000002</v>
      </c>
      <c r="F1292" s="175">
        <v>-0.48520000000000002</v>
      </c>
      <c r="G1292" s="175">
        <v>1.3129999999999999</v>
      </c>
      <c r="H1292" s="175">
        <v>2.3904999999999998</v>
      </c>
      <c r="I1292" s="175">
        <v>3.6345000000000001</v>
      </c>
      <c r="J1292" s="175">
        <v>5.6047000000000002</v>
      </c>
      <c r="K1292" s="175">
        <v>3.8693</v>
      </c>
      <c r="L1292" s="175">
        <v>3.7359</v>
      </c>
      <c r="M1292" s="175">
        <v>3.8016999999999999</v>
      </c>
      <c r="N1292" s="175">
        <v>4.3893000000000004</v>
      </c>
      <c r="O1292" s="175">
        <v>-0.22320000000000001</v>
      </c>
      <c r="P1292" s="175">
        <v>3.0642999999999998</v>
      </c>
      <c r="Q1292" s="175">
        <v>5.5301</v>
      </c>
      <c r="R1292" s="175">
        <v>-3.3292999999999999</v>
      </c>
      <c r="S1292" s="171" t="s">
        <v>2024</v>
      </c>
      <c r="T1292" s="174">
        <v>44302</v>
      </c>
      <c r="U1292" s="175">
        <v>6112.7897999999996</v>
      </c>
      <c r="V1292" s="175">
        <v>-17.368200000000002</v>
      </c>
      <c r="W1292" s="175">
        <v>3.4828999999999999</v>
      </c>
      <c r="X1292" s="175">
        <v>2.6231</v>
      </c>
      <c r="Y1292" s="175">
        <v>3.9361000000000002</v>
      </c>
      <c r="Z1292" s="175">
        <v>4.0121000000000002</v>
      </c>
      <c r="AA1292" s="175">
        <v>4.1891999999999996</v>
      </c>
      <c r="AB1292" s="175">
        <v>3.5768</v>
      </c>
      <c r="AC1292" s="175">
        <v>3.4933000000000001</v>
      </c>
      <c r="AD1292" s="175">
        <v>4.4021999999999997</v>
      </c>
      <c r="AE1292" s="175">
        <v>6.4550999999999998</v>
      </c>
      <c r="AF1292" s="175">
        <v>6.4467999999999996</v>
      </c>
      <c r="AG1292" s="175"/>
      <c r="AH1292" s="175">
        <v>6.0243000000000002</v>
      </c>
    </row>
    <row r="1293" spans="1:34" x14ac:dyDescent="0.3">
      <c r="A1293" s="171" t="s">
        <v>1021</v>
      </c>
      <c r="B1293" s="171" t="s">
        <v>1068</v>
      </c>
      <c r="C1293" s="171">
        <v>106212</v>
      </c>
      <c r="D1293" s="174">
        <v>44302</v>
      </c>
      <c r="E1293" s="175">
        <v>2754.6432</v>
      </c>
      <c r="F1293" s="175">
        <v>1.2363</v>
      </c>
      <c r="G1293" s="175">
        <v>2.9087000000000001</v>
      </c>
      <c r="H1293" s="175">
        <v>2.9714999999999998</v>
      </c>
      <c r="I1293" s="175">
        <v>3.5266000000000002</v>
      </c>
      <c r="J1293" s="175">
        <v>4.9039000000000001</v>
      </c>
      <c r="K1293" s="175">
        <v>2.9171</v>
      </c>
      <c r="L1293" s="175">
        <v>3.2881999999999998</v>
      </c>
      <c r="M1293" s="175">
        <v>3.6084999999999998</v>
      </c>
      <c r="N1293" s="175">
        <v>5.8009000000000004</v>
      </c>
      <c r="O1293" s="175">
        <v>6.9916999999999998</v>
      </c>
      <c r="P1293" s="175">
        <v>7.0860000000000003</v>
      </c>
      <c r="Q1293" s="175">
        <v>7.6567999999999996</v>
      </c>
      <c r="R1293" s="175">
        <v>6.5921000000000003</v>
      </c>
      <c r="S1293" s="171" t="s">
        <v>2024</v>
      </c>
      <c r="T1293" s="174">
        <v>44302</v>
      </c>
      <c r="U1293" s="175">
        <v>6112.7897999999996</v>
      </c>
      <c r="V1293" s="175">
        <v>-17.368200000000002</v>
      </c>
      <c r="W1293" s="175">
        <v>3.4828999999999999</v>
      </c>
      <c r="X1293" s="175">
        <v>2.6231</v>
      </c>
      <c r="Y1293" s="175">
        <v>3.9361000000000002</v>
      </c>
      <c r="Z1293" s="175">
        <v>4.0121000000000002</v>
      </c>
      <c r="AA1293" s="175">
        <v>4.1891999999999996</v>
      </c>
      <c r="AB1293" s="175">
        <v>3.5768</v>
      </c>
      <c r="AC1293" s="175">
        <v>3.4933000000000001</v>
      </c>
      <c r="AD1293" s="175">
        <v>4.4021999999999997</v>
      </c>
      <c r="AE1293" s="175">
        <v>6.4550999999999998</v>
      </c>
      <c r="AF1293" s="175">
        <v>6.4467999999999996</v>
      </c>
      <c r="AG1293" s="175"/>
      <c r="AH1293" s="175">
        <v>6.0243000000000002</v>
      </c>
    </row>
    <row r="1294" spans="1:34" x14ac:dyDescent="0.3">
      <c r="A1294" s="171" t="s">
        <v>1021</v>
      </c>
      <c r="B1294" s="171" t="s">
        <v>1069</v>
      </c>
      <c r="C1294" s="171">
        <v>119812</v>
      </c>
      <c r="D1294" s="174">
        <v>44302</v>
      </c>
      <c r="E1294" s="175">
        <v>2800.7734999999998</v>
      </c>
      <c r="F1294" s="175">
        <v>1.7959000000000001</v>
      </c>
      <c r="G1294" s="175">
        <v>3.4691999999999998</v>
      </c>
      <c r="H1294" s="175">
        <v>3.5316999999999998</v>
      </c>
      <c r="I1294" s="175">
        <v>4.0873999999999997</v>
      </c>
      <c r="J1294" s="175">
        <v>5.4728000000000003</v>
      </c>
      <c r="K1294" s="175">
        <v>3.3494000000000002</v>
      </c>
      <c r="L1294" s="175">
        <v>3.8302999999999998</v>
      </c>
      <c r="M1294" s="175">
        <v>4.2020999999999997</v>
      </c>
      <c r="N1294" s="175">
        <v>6.4325999999999999</v>
      </c>
      <c r="O1294" s="175">
        <v>7.4227999999999996</v>
      </c>
      <c r="P1294" s="175">
        <v>7.3901000000000003</v>
      </c>
      <c r="Q1294" s="175">
        <v>8.0367999999999995</v>
      </c>
      <c r="R1294" s="175">
        <v>7.1745000000000001</v>
      </c>
      <c r="S1294" s="171" t="s">
        <v>2024</v>
      </c>
      <c r="T1294" s="174">
        <v>44302</v>
      </c>
      <c r="U1294" s="175">
        <v>6112.7897999999996</v>
      </c>
      <c r="V1294" s="175">
        <v>-17.368200000000002</v>
      </c>
      <c r="W1294" s="175">
        <v>3.4828999999999999</v>
      </c>
      <c r="X1294" s="175">
        <v>2.6231</v>
      </c>
      <c r="Y1294" s="175">
        <v>3.9361000000000002</v>
      </c>
      <c r="Z1294" s="175">
        <v>4.0121000000000002</v>
      </c>
      <c r="AA1294" s="175">
        <v>4.1891999999999996</v>
      </c>
      <c r="AB1294" s="175">
        <v>3.5768</v>
      </c>
      <c r="AC1294" s="175">
        <v>3.4933000000000001</v>
      </c>
      <c r="AD1294" s="175">
        <v>4.4021999999999997</v>
      </c>
      <c r="AE1294" s="175">
        <v>6.4550999999999998</v>
      </c>
      <c r="AF1294" s="175">
        <v>6.4467999999999996</v>
      </c>
      <c r="AG1294" s="175"/>
      <c r="AH1294" s="175">
        <v>6.0243000000000002</v>
      </c>
    </row>
    <row r="1295" spans="1:34" x14ac:dyDescent="0.3">
      <c r="A1295" s="171" t="s">
        <v>1021</v>
      </c>
      <c r="B1295" s="171" t="s">
        <v>1070</v>
      </c>
      <c r="C1295" s="171">
        <v>119680</v>
      </c>
      <c r="D1295" s="174">
        <v>44302</v>
      </c>
      <c r="E1295" s="175">
        <v>27.158200000000001</v>
      </c>
      <c r="F1295" s="175">
        <v>5.9145000000000003</v>
      </c>
      <c r="G1295" s="175">
        <v>3.9327999999999999</v>
      </c>
      <c r="H1295" s="175">
        <v>3.9388999999999998</v>
      </c>
      <c r="I1295" s="175">
        <v>3.6682000000000001</v>
      </c>
      <c r="J1295" s="175">
        <v>5.8383000000000003</v>
      </c>
      <c r="K1295" s="175">
        <v>3.9342999999999999</v>
      </c>
      <c r="L1295" s="175">
        <v>3.7652999999999999</v>
      </c>
      <c r="M1295" s="175">
        <v>3.9053</v>
      </c>
      <c r="N1295" s="175">
        <v>5.8930999999999996</v>
      </c>
      <c r="O1295" s="175">
        <v>3.5712000000000002</v>
      </c>
      <c r="P1295" s="175">
        <v>5.2030000000000003</v>
      </c>
      <c r="Q1295" s="175">
        <v>6.8765999999999998</v>
      </c>
      <c r="R1295" s="175">
        <v>1.4630000000000001</v>
      </c>
      <c r="S1295" s="171"/>
      <c r="T1295" s="174"/>
      <c r="U1295" s="175"/>
      <c r="V1295" s="175"/>
      <c r="W1295" s="175"/>
      <c r="X1295" s="175"/>
      <c r="Y1295" s="175"/>
      <c r="Z1295" s="175"/>
      <c r="AA1295" s="175"/>
      <c r="AB1295" s="175"/>
      <c r="AC1295" s="175"/>
      <c r="AD1295" s="175"/>
      <c r="AE1295" s="175"/>
      <c r="AF1295" s="175"/>
      <c r="AG1295" s="175"/>
      <c r="AH1295" s="175"/>
    </row>
    <row r="1296" spans="1:34" x14ac:dyDescent="0.3">
      <c r="A1296" s="171" t="s">
        <v>1021</v>
      </c>
      <c r="B1296" s="171" t="s">
        <v>1071</v>
      </c>
      <c r="C1296" s="171">
        <v>105563</v>
      </c>
      <c r="D1296" s="174">
        <v>44302</v>
      </c>
      <c r="E1296" s="175">
        <v>26.004999999999999</v>
      </c>
      <c r="F1296" s="175">
        <v>5.194</v>
      </c>
      <c r="G1296" s="175">
        <v>3.2645</v>
      </c>
      <c r="H1296" s="175">
        <v>3.2704</v>
      </c>
      <c r="I1296" s="175">
        <v>2.9864999999999999</v>
      </c>
      <c r="J1296" s="175">
        <v>4.7550999999999997</v>
      </c>
      <c r="K1296" s="175">
        <v>3.1291000000000002</v>
      </c>
      <c r="L1296" s="175">
        <v>3.09</v>
      </c>
      <c r="M1296" s="175">
        <v>3.2799</v>
      </c>
      <c r="N1296" s="175">
        <v>5.3</v>
      </c>
      <c r="O1296" s="175">
        <v>3.0081000000000002</v>
      </c>
      <c r="P1296" s="175">
        <v>4.5895000000000001</v>
      </c>
      <c r="Q1296" s="175">
        <v>7.0690999999999997</v>
      </c>
      <c r="R1296" s="175">
        <v>0.94269999999999998</v>
      </c>
      <c r="S1296" s="171"/>
      <c r="T1296" s="174"/>
      <c r="U1296" s="175"/>
      <c r="V1296" s="175"/>
      <c r="W1296" s="175"/>
      <c r="X1296" s="175"/>
      <c r="Y1296" s="175"/>
      <c r="Z1296" s="175"/>
      <c r="AA1296" s="175"/>
      <c r="AB1296" s="175"/>
      <c r="AC1296" s="175"/>
      <c r="AD1296" s="175"/>
      <c r="AE1296" s="175"/>
      <c r="AF1296" s="175"/>
      <c r="AG1296" s="175"/>
      <c r="AH1296" s="175"/>
    </row>
    <row r="1297" spans="1:34" x14ac:dyDescent="0.3">
      <c r="A1297" s="171" t="s">
        <v>1021</v>
      </c>
      <c r="B1297" s="171" t="s">
        <v>1072</v>
      </c>
      <c r="C1297" s="171">
        <v>103159</v>
      </c>
      <c r="D1297" s="174">
        <v>44302</v>
      </c>
      <c r="E1297" s="175">
        <v>3079.8503999999998</v>
      </c>
      <c r="F1297" s="175">
        <v>4.6249000000000002</v>
      </c>
      <c r="G1297" s="175">
        <v>2.8597000000000001</v>
      </c>
      <c r="H1297" s="175">
        <v>2.7299000000000002</v>
      </c>
      <c r="I1297" s="175">
        <v>3.9676</v>
      </c>
      <c r="J1297" s="175">
        <v>6.5057999999999998</v>
      </c>
      <c r="K1297" s="175">
        <v>3.5306999999999999</v>
      </c>
      <c r="L1297" s="175">
        <v>3.6877</v>
      </c>
      <c r="M1297" s="175">
        <v>4.3238000000000003</v>
      </c>
      <c r="N1297" s="175">
        <v>6.577</v>
      </c>
      <c r="O1297" s="175">
        <v>5.2232000000000003</v>
      </c>
      <c r="P1297" s="175">
        <v>6.1105999999999998</v>
      </c>
      <c r="Q1297" s="175">
        <v>7.4676</v>
      </c>
      <c r="R1297" s="175">
        <v>3.9780000000000002</v>
      </c>
      <c r="S1297" s="171" t="s">
        <v>2024</v>
      </c>
      <c r="T1297" s="174">
        <v>44302</v>
      </c>
      <c r="U1297" s="175">
        <v>6112.7897999999996</v>
      </c>
      <c r="V1297" s="175">
        <v>-17.368200000000002</v>
      </c>
      <c r="W1297" s="175">
        <v>3.4828999999999999</v>
      </c>
      <c r="X1297" s="175">
        <v>2.6231</v>
      </c>
      <c r="Y1297" s="175">
        <v>3.9361000000000002</v>
      </c>
      <c r="Z1297" s="175">
        <v>4.0121000000000002</v>
      </c>
      <c r="AA1297" s="175">
        <v>4.1891999999999996</v>
      </c>
      <c r="AB1297" s="175">
        <v>3.5768</v>
      </c>
      <c r="AC1297" s="175">
        <v>3.4933000000000001</v>
      </c>
      <c r="AD1297" s="175">
        <v>4.4021999999999997</v>
      </c>
      <c r="AE1297" s="175">
        <v>6.4550999999999998</v>
      </c>
      <c r="AF1297" s="175">
        <v>6.4467999999999996</v>
      </c>
      <c r="AG1297" s="175"/>
      <c r="AH1297" s="175">
        <v>6.0243000000000002</v>
      </c>
    </row>
    <row r="1298" spans="1:34" x14ac:dyDescent="0.3">
      <c r="A1298" s="171" t="s">
        <v>1021</v>
      </c>
      <c r="B1298" s="171" t="s">
        <v>1073</v>
      </c>
      <c r="C1298" s="171">
        <v>147399</v>
      </c>
      <c r="D1298" s="174">
        <v>44302</v>
      </c>
      <c r="E1298" s="175">
        <v>31.121600000000001</v>
      </c>
      <c r="F1298" s="175">
        <v>0</v>
      </c>
      <c r="G1298" s="175">
        <v>0</v>
      </c>
      <c r="H1298" s="175">
        <v>0</v>
      </c>
      <c r="I1298" s="175">
        <v>0</v>
      </c>
      <c r="J1298" s="175">
        <v>0</v>
      </c>
      <c r="K1298" s="175">
        <v>0</v>
      </c>
      <c r="L1298" s="175">
        <v>0</v>
      </c>
      <c r="M1298" s="175">
        <v>-0.2162</v>
      </c>
      <c r="N1298" s="175">
        <v>-20.602699999999999</v>
      </c>
      <c r="O1298" s="175"/>
      <c r="P1298" s="175"/>
      <c r="Q1298" s="175">
        <v>-19.331900000000001</v>
      </c>
      <c r="R1298" s="175"/>
      <c r="S1298" s="171" t="s">
        <v>2024</v>
      </c>
      <c r="T1298" s="174">
        <v>44302</v>
      </c>
      <c r="U1298" s="175">
        <v>6112.7897999999996</v>
      </c>
      <c r="V1298" s="175">
        <v>-17.368200000000002</v>
      </c>
      <c r="W1298" s="175">
        <v>3.4828999999999999</v>
      </c>
      <c r="X1298" s="175">
        <v>2.6231</v>
      </c>
      <c r="Y1298" s="175">
        <v>3.9361000000000002</v>
      </c>
      <c r="Z1298" s="175">
        <v>4.0121000000000002</v>
      </c>
      <c r="AA1298" s="175">
        <v>4.1891999999999996</v>
      </c>
      <c r="AB1298" s="175">
        <v>3.5768</v>
      </c>
      <c r="AC1298" s="175">
        <v>3.4933000000000001</v>
      </c>
      <c r="AD1298" s="175">
        <v>4.4021999999999997</v>
      </c>
      <c r="AE1298" s="175">
        <v>6.4550999999999998</v>
      </c>
      <c r="AF1298" s="175">
        <v>6.4467999999999996</v>
      </c>
      <c r="AG1298" s="175"/>
      <c r="AH1298" s="175">
        <v>6.0243000000000002</v>
      </c>
    </row>
    <row r="1299" spans="1:34" x14ac:dyDescent="0.3">
      <c r="A1299" s="171" t="s">
        <v>1021</v>
      </c>
      <c r="B1299" s="171" t="s">
        <v>1074</v>
      </c>
      <c r="C1299" s="171">
        <v>119863</v>
      </c>
      <c r="D1299" s="174">
        <v>44302</v>
      </c>
      <c r="E1299" s="175">
        <v>3124.5194000000001</v>
      </c>
      <c r="F1299" s="175">
        <v>4.8251999999999997</v>
      </c>
      <c r="G1299" s="175">
        <v>3.0596000000000001</v>
      </c>
      <c r="H1299" s="175">
        <v>2.9279000000000002</v>
      </c>
      <c r="I1299" s="175">
        <v>4.1619999999999999</v>
      </c>
      <c r="J1299" s="175">
        <v>6.7975000000000003</v>
      </c>
      <c r="K1299" s="175">
        <v>3.786</v>
      </c>
      <c r="L1299" s="175">
        <v>3.9091999999999998</v>
      </c>
      <c r="M1299" s="175">
        <v>4.532</v>
      </c>
      <c r="N1299" s="175">
        <v>6.7790999999999997</v>
      </c>
      <c r="O1299" s="175">
        <v>5.4195000000000002</v>
      </c>
      <c r="P1299" s="175">
        <v>6.3160999999999996</v>
      </c>
      <c r="Q1299" s="175">
        <v>7.4562999999999997</v>
      </c>
      <c r="R1299" s="175">
        <v>4.1626000000000003</v>
      </c>
      <c r="S1299" s="171" t="s">
        <v>2024</v>
      </c>
      <c r="T1299" s="174">
        <v>44302</v>
      </c>
      <c r="U1299" s="175">
        <v>6112.7897999999996</v>
      </c>
      <c r="V1299" s="175">
        <v>-17.368200000000002</v>
      </c>
      <c r="W1299" s="175">
        <v>3.4828999999999999</v>
      </c>
      <c r="X1299" s="175">
        <v>2.6231</v>
      </c>
      <c r="Y1299" s="175">
        <v>3.9361000000000002</v>
      </c>
      <c r="Z1299" s="175">
        <v>4.0121000000000002</v>
      </c>
      <c r="AA1299" s="175">
        <v>4.1891999999999996</v>
      </c>
      <c r="AB1299" s="175">
        <v>3.5768</v>
      </c>
      <c r="AC1299" s="175">
        <v>3.4933000000000001</v>
      </c>
      <c r="AD1299" s="175">
        <v>4.4021999999999997</v>
      </c>
      <c r="AE1299" s="175">
        <v>6.4550999999999998</v>
      </c>
      <c r="AF1299" s="175">
        <v>6.4467999999999996</v>
      </c>
      <c r="AG1299" s="175"/>
      <c r="AH1299" s="175">
        <v>6.0243000000000002</v>
      </c>
    </row>
    <row r="1300" spans="1:34" x14ac:dyDescent="0.3">
      <c r="A1300" s="171" t="s">
        <v>1021</v>
      </c>
      <c r="B1300" s="171" t="s">
        <v>1075</v>
      </c>
      <c r="C1300" s="171">
        <v>147396</v>
      </c>
      <c r="D1300" s="174">
        <v>44302</v>
      </c>
      <c r="E1300" s="175">
        <v>31.466999999999999</v>
      </c>
      <c r="F1300" s="175">
        <v>0</v>
      </c>
      <c r="G1300" s="175">
        <v>0</v>
      </c>
      <c r="H1300" s="175">
        <v>0</v>
      </c>
      <c r="I1300" s="175">
        <v>0</v>
      </c>
      <c r="J1300" s="175">
        <v>0</v>
      </c>
      <c r="K1300" s="175">
        <v>0</v>
      </c>
      <c r="L1300" s="175">
        <v>0</v>
      </c>
      <c r="M1300" s="175">
        <v>-0.21640000000000001</v>
      </c>
      <c r="N1300" s="175">
        <v>-20.602599999999999</v>
      </c>
      <c r="O1300" s="175"/>
      <c r="P1300" s="175"/>
      <c r="Q1300" s="175">
        <v>-19.333600000000001</v>
      </c>
      <c r="R1300" s="175"/>
      <c r="S1300" s="171" t="s">
        <v>2024</v>
      </c>
      <c r="T1300" s="174">
        <v>44302</v>
      </c>
      <c r="U1300" s="175">
        <v>6112.7897999999996</v>
      </c>
      <c r="V1300" s="175">
        <v>-17.368200000000002</v>
      </c>
      <c r="W1300" s="175">
        <v>3.4828999999999999</v>
      </c>
      <c r="X1300" s="175">
        <v>2.6231</v>
      </c>
      <c r="Y1300" s="175">
        <v>3.9361000000000002</v>
      </c>
      <c r="Z1300" s="175">
        <v>4.0121000000000002</v>
      </c>
      <c r="AA1300" s="175">
        <v>4.1891999999999996</v>
      </c>
      <c r="AB1300" s="175">
        <v>3.5768</v>
      </c>
      <c r="AC1300" s="175">
        <v>3.4933000000000001</v>
      </c>
      <c r="AD1300" s="175">
        <v>4.4021999999999997</v>
      </c>
      <c r="AE1300" s="175">
        <v>6.4550999999999998</v>
      </c>
      <c r="AF1300" s="175">
        <v>6.4467999999999996</v>
      </c>
      <c r="AG1300" s="175"/>
      <c r="AH1300" s="175">
        <v>6.0243000000000002</v>
      </c>
    </row>
    <row r="1301" spans="1:34" x14ac:dyDescent="0.3">
      <c r="A1301" s="171" t="s">
        <v>1021</v>
      </c>
      <c r="B1301" s="171" t="s">
        <v>1076</v>
      </c>
      <c r="C1301" s="171">
        <v>120735</v>
      </c>
      <c r="D1301" s="174">
        <v>44302</v>
      </c>
      <c r="E1301" s="175">
        <v>2649.7302</v>
      </c>
      <c r="F1301" s="175">
        <v>2.0842999999999998</v>
      </c>
      <c r="G1301" s="175">
        <v>2.3843999999999999</v>
      </c>
      <c r="H1301" s="175">
        <v>2.9268999999999998</v>
      </c>
      <c r="I1301" s="175">
        <v>4.0206</v>
      </c>
      <c r="J1301" s="175">
        <v>6.2855999999999996</v>
      </c>
      <c r="K1301" s="175">
        <v>4.0404999999999998</v>
      </c>
      <c r="L1301" s="175">
        <v>3.8016000000000001</v>
      </c>
      <c r="M1301" s="175">
        <v>4.1635</v>
      </c>
      <c r="N1301" s="175">
        <v>6.4386999999999999</v>
      </c>
      <c r="O1301" s="175">
        <v>3.0303</v>
      </c>
      <c r="P1301" s="175">
        <v>4.9287000000000001</v>
      </c>
      <c r="Q1301" s="175">
        <v>6.6703000000000001</v>
      </c>
      <c r="R1301" s="175">
        <v>0.76670000000000005</v>
      </c>
      <c r="S1301" s="171" t="s">
        <v>2024</v>
      </c>
      <c r="T1301" s="174">
        <v>44302</v>
      </c>
      <c r="U1301" s="175">
        <v>6112.7897999999996</v>
      </c>
      <c r="V1301" s="175">
        <v>-17.368200000000002</v>
      </c>
      <c r="W1301" s="175">
        <v>3.4828999999999999</v>
      </c>
      <c r="X1301" s="175">
        <v>2.6231</v>
      </c>
      <c r="Y1301" s="175">
        <v>3.9361000000000002</v>
      </c>
      <c r="Z1301" s="175">
        <v>4.0121000000000002</v>
      </c>
      <c r="AA1301" s="175">
        <v>4.1891999999999996</v>
      </c>
      <c r="AB1301" s="175">
        <v>3.5768</v>
      </c>
      <c r="AC1301" s="175">
        <v>3.4933000000000001</v>
      </c>
      <c r="AD1301" s="175">
        <v>4.4021999999999997</v>
      </c>
      <c r="AE1301" s="175">
        <v>6.4550999999999998</v>
      </c>
      <c r="AF1301" s="175">
        <v>6.4467999999999996</v>
      </c>
      <c r="AG1301" s="175"/>
      <c r="AH1301" s="175">
        <v>6.0243000000000002</v>
      </c>
    </row>
    <row r="1302" spans="1:34" x14ac:dyDescent="0.3">
      <c r="A1302" s="171" t="s">
        <v>1021</v>
      </c>
      <c r="B1302" s="171" t="s">
        <v>1077</v>
      </c>
      <c r="C1302" s="171">
        <v>102544</v>
      </c>
      <c r="D1302" s="174">
        <v>44302</v>
      </c>
      <c r="E1302" s="175">
        <v>2620.1617999999999</v>
      </c>
      <c r="F1302" s="175">
        <v>1.9948999999999999</v>
      </c>
      <c r="G1302" s="175">
        <v>2.2946</v>
      </c>
      <c r="H1302" s="175">
        <v>2.8414000000000001</v>
      </c>
      <c r="I1302" s="175">
        <v>3.9386000000000001</v>
      </c>
      <c r="J1302" s="175">
        <v>6.2042000000000002</v>
      </c>
      <c r="K1302" s="175">
        <v>3.9594</v>
      </c>
      <c r="L1302" s="175">
        <v>3.7246000000000001</v>
      </c>
      <c r="M1302" s="175">
        <v>4.0873999999999997</v>
      </c>
      <c r="N1302" s="175">
        <v>6.3564999999999996</v>
      </c>
      <c r="O1302" s="175">
        <v>2.9110999999999998</v>
      </c>
      <c r="P1302" s="175">
        <v>4.7934000000000001</v>
      </c>
      <c r="Q1302" s="175">
        <v>7.1268000000000002</v>
      </c>
      <c r="R1302" s="175">
        <v>0.66879999999999995</v>
      </c>
      <c r="S1302" s="171" t="s">
        <v>2024</v>
      </c>
      <c r="T1302" s="174">
        <v>44302</v>
      </c>
      <c r="U1302" s="175">
        <v>6112.7897999999996</v>
      </c>
      <c r="V1302" s="175">
        <v>-17.368200000000002</v>
      </c>
      <c r="W1302" s="175">
        <v>3.4828999999999999</v>
      </c>
      <c r="X1302" s="175">
        <v>2.6231</v>
      </c>
      <c r="Y1302" s="175">
        <v>3.9361000000000002</v>
      </c>
      <c r="Z1302" s="175">
        <v>4.0121000000000002</v>
      </c>
      <c r="AA1302" s="175">
        <v>4.1891999999999996</v>
      </c>
      <c r="AB1302" s="175">
        <v>3.5768</v>
      </c>
      <c r="AC1302" s="175">
        <v>3.4933000000000001</v>
      </c>
      <c r="AD1302" s="175">
        <v>4.4021999999999997</v>
      </c>
      <c r="AE1302" s="175">
        <v>6.4550999999999998</v>
      </c>
      <c r="AF1302" s="175">
        <v>6.4467999999999996</v>
      </c>
      <c r="AG1302" s="175"/>
      <c r="AH1302" s="175">
        <v>6.0243000000000002</v>
      </c>
    </row>
    <row r="1303" spans="1:34" x14ac:dyDescent="0.3">
      <c r="A1303" s="176" t="s">
        <v>27</v>
      </c>
      <c r="B1303" s="171"/>
      <c r="C1303" s="171"/>
      <c r="D1303" s="171"/>
      <c r="E1303" s="171"/>
      <c r="F1303" s="177">
        <v>0.85007962962962991</v>
      </c>
      <c r="G1303" s="177">
        <v>2.9531388888888888</v>
      </c>
      <c r="H1303" s="177">
        <v>3.3415574074074073</v>
      </c>
      <c r="I1303" s="177">
        <v>4.3974129629629637</v>
      </c>
      <c r="J1303" s="177">
        <v>6.7973740740740753</v>
      </c>
      <c r="K1303" s="177">
        <v>4.0575722222222232</v>
      </c>
      <c r="L1303" s="177">
        <v>4.8055277777777787</v>
      </c>
      <c r="M1303" s="177">
        <v>6.3756000000000013</v>
      </c>
      <c r="N1303" s="177">
        <v>7.2325055555555515</v>
      </c>
      <c r="O1303" s="177">
        <v>5.1299903846153843</v>
      </c>
      <c r="P1303" s="177">
        <v>6.0727759999999993</v>
      </c>
      <c r="Q1303" s="177">
        <v>6.2371388888888868</v>
      </c>
      <c r="R1303" s="177">
        <v>3.9593750000000005</v>
      </c>
      <c r="S1303" s="171"/>
      <c r="T1303" s="171"/>
      <c r="U1303" s="177">
        <v>5878.4757206896602</v>
      </c>
      <c r="V1303" s="177">
        <v>-16.970234482758624</v>
      </c>
      <c r="W1303" s="177">
        <v>-0.77027241379310307</v>
      </c>
      <c r="X1303" s="177">
        <v>0.88749655172413833</v>
      </c>
      <c r="Y1303" s="177">
        <v>4.105124137931039</v>
      </c>
      <c r="Z1303" s="177">
        <v>5.4302724137930998</v>
      </c>
      <c r="AA1303" s="177">
        <v>3.7431310344827584</v>
      </c>
      <c r="AB1303" s="177">
        <v>3.4822689655172399</v>
      </c>
      <c r="AC1303" s="177">
        <v>3.468182758620693</v>
      </c>
      <c r="AD1303" s="177">
        <v>4.8745034482758571</v>
      </c>
      <c r="AE1303" s="177">
        <v>6.7275724137931059</v>
      </c>
      <c r="AF1303" s="177">
        <v>6.6569551724137899</v>
      </c>
      <c r="AG1303" s="177" t="e">
        <v>#DIV/0!</v>
      </c>
      <c r="AH1303" s="177">
        <v>6.4754482758620666</v>
      </c>
    </row>
    <row r="1304" spans="1:34" x14ac:dyDescent="0.3">
      <c r="A1304" s="176" t="s">
        <v>408</v>
      </c>
      <c r="B1304" s="171"/>
      <c r="C1304" s="171"/>
      <c r="D1304" s="171"/>
      <c r="E1304" s="171"/>
      <c r="F1304" s="177">
        <v>1.2269999999999999</v>
      </c>
      <c r="G1304" s="177">
        <v>2.2966500000000001</v>
      </c>
      <c r="H1304" s="177">
        <v>2.7856500000000004</v>
      </c>
      <c r="I1304" s="177">
        <v>3.8040500000000002</v>
      </c>
      <c r="J1304" s="177">
        <v>6.3408999999999995</v>
      </c>
      <c r="K1304" s="177">
        <v>3.6971500000000002</v>
      </c>
      <c r="L1304" s="177">
        <v>3.8562500000000002</v>
      </c>
      <c r="M1304" s="177">
        <v>4.3085000000000004</v>
      </c>
      <c r="N1304" s="177">
        <v>6.5587499999999999</v>
      </c>
      <c r="O1304" s="177">
        <v>6.56745</v>
      </c>
      <c r="P1304" s="177">
        <v>6.9259000000000004</v>
      </c>
      <c r="Q1304" s="177">
        <v>7.5134499999999997</v>
      </c>
      <c r="R1304" s="177">
        <v>6.1427499999999995</v>
      </c>
      <c r="S1304" s="171"/>
      <c r="T1304" s="171"/>
      <c r="U1304" s="177">
        <v>6112.7897999999996</v>
      </c>
      <c r="V1304" s="177">
        <v>-17.368200000000002</v>
      </c>
      <c r="W1304" s="177">
        <v>3.4828999999999999</v>
      </c>
      <c r="X1304" s="177">
        <v>2.6231</v>
      </c>
      <c r="Y1304" s="177">
        <v>3.9361000000000002</v>
      </c>
      <c r="Z1304" s="177">
        <v>4.0121000000000002</v>
      </c>
      <c r="AA1304" s="177">
        <v>4.1891999999999996</v>
      </c>
      <c r="AB1304" s="177">
        <v>3.5768</v>
      </c>
      <c r="AC1304" s="177">
        <v>3.4933000000000001</v>
      </c>
      <c r="AD1304" s="177">
        <v>4.4021999999999997</v>
      </c>
      <c r="AE1304" s="177">
        <v>6.4550999999999998</v>
      </c>
      <c r="AF1304" s="177">
        <v>6.4467999999999996</v>
      </c>
      <c r="AG1304" s="177" t="e">
        <v>#NUM!</v>
      </c>
      <c r="AH1304" s="177">
        <v>6.0243000000000002</v>
      </c>
    </row>
    <row r="1305" spans="1:34" x14ac:dyDescent="0.3">
      <c r="A1305" s="119"/>
      <c r="B1305" s="119"/>
      <c r="C1305" s="119"/>
      <c r="D1305" s="121"/>
      <c r="E1305" s="122"/>
      <c r="F1305" s="122"/>
      <c r="G1305" s="122"/>
      <c r="H1305" s="122"/>
      <c r="I1305" s="122"/>
      <c r="J1305" s="122"/>
      <c r="K1305" s="122"/>
      <c r="L1305" s="122"/>
      <c r="M1305" s="122"/>
      <c r="N1305" s="122"/>
      <c r="O1305" s="122"/>
      <c r="P1305" s="122"/>
      <c r="Q1305" s="122"/>
      <c r="R1305" s="122"/>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73" t="s">
        <v>1078</v>
      </c>
      <c r="B1306" s="173"/>
      <c r="C1306" s="173"/>
      <c r="D1306" s="173"/>
      <c r="E1306" s="173"/>
      <c r="F1306" s="173"/>
      <c r="G1306" s="173"/>
      <c r="H1306" s="173"/>
      <c r="I1306" s="173"/>
      <c r="J1306" s="173"/>
      <c r="K1306" s="173"/>
      <c r="L1306" s="173"/>
      <c r="M1306" s="173"/>
      <c r="N1306" s="173"/>
      <c r="O1306" s="173"/>
      <c r="P1306" s="173"/>
      <c r="Q1306" s="173"/>
      <c r="R1306" s="173"/>
      <c r="S1306" s="173"/>
      <c r="T1306" s="173"/>
      <c r="U1306" s="173"/>
      <c r="V1306" s="173"/>
      <c r="W1306" s="173"/>
      <c r="X1306" s="173"/>
      <c r="Y1306" s="173"/>
      <c r="Z1306" s="173"/>
      <c r="AA1306" s="173"/>
      <c r="AB1306" s="173"/>
      <c r="AC1306" s="173"/>
      <c r="AD1306" s="173"/>
      <c r="AE1306" s="173"/>
      <c r="AF1306" s="173"/>
      <c r="AG1306" s="173"/>
      <c r="AH1306" s="173"/>
    </row>
    <row r="1307" spans="1:34" x14ac:dyDescent="0.3">
      <c r="A1307" s="171" t="s">
        <v>1079</v>
      </c>
      <c r="B1307" s="171" t="s">
        <v>1080</v>
      </c>
      <c r="C1307" s="171">
        <v>119539</v>
      </c>
      <c r="D1307" s="174">
        <v>44302</v>
      </c>
      <c r="E1307" s="175">
        <v>25.595300000000002</v>
      </c>
      <c r="F1307" s="175">
        <v>-2.8519000000000001</v>
      </c>
      <c r="G1307" s="175">
        <v>-0.35649999999999998</v>
      </c>
      <c r="H1307" s="175">
        <v>0.44819999999999999</v>
      </c>
      <c r="I1307" s="175">
        <v>10.646699999999999</v>
      </c>
      <c r="J1307" s="175">
        <v>12.505800000000001</v>
      </c>
      <c r="K1307" s="175">
        <v>10.9983</v>
      </c>
      <c r="L1307" s="175">
        <v>8.4616000000000007</v>
      </c>
      <c r="M1307" s="175">
        <v>10.8439</v>
      </c>
      <c r="N1307" s="175">
        <v>13.1854</v>
      </c>
      <c r="O1307" s="175">
        <v>3.9180999999999999</v>
      </c>
      <c r="P1307" s="175">
        <v>5.9749999999999996</v>
      </c>
      <c r="Q1307" s="175">
        <v>8.0614000000000008</v>
      </c>
      <c r="R1307" s="175">
        <v>3.8494000000000002</v>
      </c>
      <c r="S1307" s="171" t="s">
        <v>2026</v>
      </c>
      <c r="T1307" s="174">
        <v>44302</v>
      </c>
      <c r="U1307" s="175">
        <v>4048.4108999999999</v>
      </c>
      <c r="V1307" s="175">
        <v>66.121200000000002</v>
      </c>
      <c r="W1307" s="175">
        <v>-60.410600000000002</v>
      </c>
      <c r="X1307" s="175">
        <v>-16.700299999999999</v>
      </c>
      <c r="Y1307" s="175">
        <v>19.863700000000001</v>
      </c>
      <c r="Z1307" s="175">
        <v>13.969099999999999</v>
      </c>
      <c r="AA1307" s="175">
        <v>1.3734999999999999</v>
      </c>
      <c r="AB1307" s="175">
        <v>3.0106000000000002</v>
      </c>
      <c r="AC1307" s="175">
        <v>2.3624999999999998</v>
      </c>
      <c r="AD1307" s="175">
        <v>6.4058000000000002</v>
      </c>
      <c r="AE1307" s="175">
        <v>8.6381999999999994</v>
      </c>
      <c r="AF1307" s="175">
        <v>7.2378</v>
      </c>
      <c r="AG1307" s="175"/>
      <c r="AH1307" s="175">
        <v>9.3963999999999999</v>
      </c>
    </row>
    <row r="1308" spans="1:34" x14ac:dyDescent="0.3">
      <c r="A1308" s="171" t="s">
        <v>1079</v>
      </c>
      <c r="B1308" s="171" t="s">
        <v>1081</v>
      </c>
      <c r="C1308" s="171">
        <v>111803</v>
      </c>
      <c r="D1308" s="174">
        <v>44302</v>
      </c>
      <c r="E1308" s="175">
        <v>24.243500000000001</v>
      </c>
      <c r="F1308" s="175">
        <v>-3.1614</v>
      </c>
      <c r="G1308" s="175">
        <v>-0.60219999999999996</v>
      </c>
      <c r="H1308" s="175">
        <v>0.21510000000000001</v>
      </c>
      <c r="I1308" s="175">
        <v>10.388400000000001</v>
      </c>
      <c r="J1308" s="175">
        <v>12.2631</v>
      </c>
      <c r="K1308" s="175">
        <v>10.6088</v>
      </c>
      <c r="L1308" s="175">
        <v>7.9778000000000002</v>
      </c>
      <c r="M1308" s="175">
        <v>10.1911</v>
      </c>
      <c r="N1308" s="175">
        <v>12.438800000000001</v>
      </c>
      <c r="O1308" s="175">
        <v>3.2025999999999999</v>
      </c>
      <c r="P1308" s="175">
        <v>5.2169999999999996</v>
      </c>
      <c r="Q1308" s="175">
        <v>7.6136999999999997</v>
      </c>
      <c r="R1308" s="175">
        <v>3.1657999999999999</v>
      </c>
      <c r="S1308" s="171" t="s">
        <v>2026</v>
      </c>
      <c r="T1308" s="174">
        <v>44302</v>
      </c>
      <c r="U1308" s="175">
        <v>4048.4108999999999</v>
      </c>
      <c r="V1308" s="175">
        <v>66.121200000000002</v>
      </c>
      <c r="W1308" s="175">
        <v>-60.410600000000002</v>
      </c>
      <c r="X1308" s="175">
        <v>-16.700299999999999</v>
      </c>
      <c r="Y1308" s="175">
        <v>19.863700000000001</v>
      </c>
      <c r="Z1308" s="175">
        <v>13.969099999999999</v>
      </c>
      <c r="AA1308" s="175">
        <v>1.3734999999999999</v>
      </c>
      <c r="AB1308" s="175">
        <v>3.0106000000000002</v>
      </c>
      <c r="AC1308" s="175">
        <v>2.3624999999999998</v>
      </c>
      <c r="AD1308" s="175">
        <v>6.4058000000000002</v>
      </c>
      <c r="AE1308" s="175">
        <v>8.6381999999999994</v>
      </c>
      <c r="AF1308" s="175">
        <v>7.2378</v>
      </c>
      <c r="AG1308" s="175"/>
      <c r="AH1308" s="175">
        <v>9.3963999999999999</v>
      </c>
    </row>
    <row r="1309" spans="1:34" x14ac:dyDescent="0.3">
      <c r="A1309" s="171" t="s">
        <v>1079</v>
      </c>
      <c r="B1309" s="171" t="s">
        <v>1082</v>
      </c>
      <c r="C1309" s="171">
        <v>147816</v>
      </c>
      <c r="D1309" s="174">
        <v>44302</v>
      </c>
      <c r="E1309" s="175">
        <v>1.3931</v>
      </c>
      <c r="F1309" s="175">
        <v>0</v>
      </c>
      <c r="G1309" s="175">
        <v>0</v>
      </c>
      <c r="H1309" s="175">
        <v>0</v>
      </c>
      <c r="I1309" s="175">
        <v>0</v>
      </c>
      <c r="J1309" s="175">
        <v>0</v>
      </c>
      <c r="K1309" s="175">
        <v>0</v>
      </c>
      <c r="L1309" s="175">
        <v>0</v>
      </c>
      <c r="M1309" s="175">
        <v>0</v>
      </c>
      <c r="N1309" s="175">
        <v>0</v>
      </c>
      <c r="O1309" s="175"/>
      <c r="P1309" s="175"/>
      <c r="Q1309" s="175">
        <v>-17.846900000000002</v>
      </c>
      <c r="R1309" s="175"/>
      <c r="S1309" s="171" t="s">
        <v>2026</v>
      </c>
      <c r="T1309" s="174">
        <v>44302</v>
      </c>
      <c r="U1309" s="175">
        <v>4048.4108999999999</v>
      </c>
      <c r="V1309" s="175">
        <v>66.121200000000002</v>
      </c>
      <c r="W1309" s="175">
        <v>-60.410600000000002</v>
      </c>
      <c r="X1309" s="175">
        <v>-16.700299999999999</v>
      </c>
      <c r="Y1309" s="175">
        <v>19.863700000000001</v>
      </c>
      <c r="Z1309" s="175">
        <v>13.969099999999999</v>
      </c>
      <c r="AA1309" s="175">
        <v>1.3734999999999999</v>
      </c>
      <c r="AB1309" s="175">
        <v>3.0106000000000002</v>
      </c>
      <c r="AC1309" s="175">
        <v>2.3624999999999998</v>
      </c>
      <c r="AD1309" s="175">
        <v>6.4058000000000002</v>
      </c>
      <c r="AE1309" s="175">
        <v>8.6381999999999994</v>
      </c>
      <c r="AF1309" s="175">
        <v>7.2378</v>
      </c>
      <c r="AG1309" s="175"/>
      <c r="AH1309" s="175">
        <v>9.3963999999999999</v>
      </c>
    </row>
    <row r="1310" spans="1:34" x14ac:dyDescent="0.3">
      <c r="A1310" s="171" t="s">
        <v>1079</v>
      </c>
      <c r="B1310" s="171" t="s">
        <v>1083</v>
      </c>
      <c r="C1310" s="171">
        <v>147820</v>
      </c>
      <c r="D1310" s="174">
        <v>44302</v>
      </c>
      <c r="E1310" s="175">
        <v>1.3322000000000001</v>
      </c>
      <c r="F1310" s="175">
        <v>0</v>
      </c>
      <c r="G1310" s="175">
        <v>0</v>
      </c>
      <c r="H1310" s="175">
        <v>0</v>
      </c>
      <c r="I1310" s="175">
        <v>0</v>
      </c>
      <c r="J1310" s="175">
        <v>0</v>
      </c>
      <c r="K1310" s="175">
        <v>0</v>
      </c>
      <c r="L1310" s="175">
        <v>0</v>
      </c>
      <c r="M1310" s="175">
        <v>0</v>
      </c>
      <c r="N1310" s="175">
        <v>0</v>
      </c>
      <c r="O1310" s="175"/>
      <c r="P1310" s="175"/>
      <c r="Q1310" s="175">
        <v>-17.8491</v>
      </c>
      <c r="R1310" s="175"/>
      <c r="S1310" s="171" t="s">
        <v>2026</v>
      </c>
      <c r="T1310" s="174">
        <v>44302</v>
      </c>
      <c r="U1310" s="175">
        <v>4048.4108999999999</v>
      </c>
      <c r="V1310" s="175">
        <v>66.121200000000002</v>
      </c>
      <c r="W1310" s="175">
        <v>-60.410600000000002</v>
      </c>
      <c r="X1310" s="175">
        <v>-16.700299999999999</v>
      </c>
      <c r="Y1310" s="175">
        <v>19.863700000000001</v>
      </c>
      <c r="Z1310" s="175">
        <v>13.969099999999999</v>
      </c>
      <c r="AA1310" s="175">
        <v>1.3734999999999999</v>
      </c>
      <c r="AB1310" s="175">
        <v>3.0106000000000002</v>
      </c>
      <c r="AC1310" s="175">
        <v>2.3624999999999998</v>
      </c>
      <c r="AD1310" s="175">
        <v>6.4058000000000002</v>
      </c>
      <c r="AE1310" s="175">
        <v>8.6381999999999994</v>
      </c>
      <c r="AF1310" s="175">
        <v>7.2378</v>
      </c>
      <c r="AG1310" s="175"/>
      <c r="AH1310" s="175">
        <v>9.3963999999999999</v>
      </c>
    </row>
    <row r="1311" spans="1:34" x14ac:dyDescent="0.3">
      <c r="A1311" s="171" t="s">
        <v>1079</v>
      </c>
      <c r="B1311" s="171" t="s">
        <v>1084</v>
      </c>
      <c r="C1311" s="171">
        <v>120475</v>
      </c>
      <c r="D1311" s="174">
        <v>44302</v>
      </c>
      <c r="E1311" s="175">
        <v>22.6373</v>
      </c>
      <c r="F1311" s="175">
        <v>2.9024999999999999</v>
      </c>
      <c r="G1311" s="175">
        <v>1.4917</v>
      </c>
      <c r="H1311" s="175">
        <v>2.95</v>
      </c>
      <c r="I1311" s="175">
        <v>8.5269999999999992</v>
      </c>
      <c r="J1311" s="175">
        <v>15.156599999999999</v>
      </c>
      <c r="K1311" s="175">
        <v>4.3739999999999997</v>
      </c>
      <c r="L1311" s="175">
        <v>6.7603999999999997</v>
      </c>
      <c r="M1311" s="175">
        <v>7.4785000000000004</v>
      </c>
      <c r="N1311" s="175">
        <v>9.8658000000000001</v>
      </c>
      <c r="O1311" s="175">
        <v>8.3583999999999996</v>
      </c>
      <c r="P1311" s="175">
        <v>8.8248999999999995</v>
      </c>
      <c r="Q1311" s="175">
        <v>9.2810000000000006</v>
      </c>
      <c r="R1311" s="175">
        <v>8.6679999999999993</v>
      </c>
      <c r="S1311" s="171"/>
      <c r="T1311" s="174"/>
      <c r="U1311" s="175"/>
      <c r="V1311" s="175"/>
      <c r="W1311" s="175"/>
      <c r="X1311" s="175"/>
      <c r="Y1311" s="175"/>
      <c r="Z1311" s="175"/>
      <c r="AA1311" s="175"/>
      <c r="AB1311" s="175"/>
      <c r="AC1311" s="175"/>
      <c r="AD1311" s="175"/>
      <c r="AE1311" s="175"/>
      <c r="AF1311" s="175"/>
      <c r="AG1311" s="175"/>
      <c r="AH1311" s="175"/>
    </row>
    <row r="1312" spans="1:34" x14ac:dyDescent="0.3">
      <c r="A1312" s="171" t="s">
        <v>1079</v>
      </c>
      <c r="B1312" s="171" t="s">
        <v>1085</v>
      </c>
      <c r="C1312" s="171">
        <v>116894</v>
      </c>
      <c r="D1312" s="174">
        <v>44302</v>
      </c>
      <c r="E1312" s="175">
        <v>21.195900000000002</v>
      </c>
      <c r="F1312" s="175">
        <v>2.0666000000000002</v>
      </c>
      <c r="G1312" s="175">
        <v>0.77500000000000002</v>
      </c>
      <c r="H1312" s="175">
        <v>2.2149999999999999</v>
      </c>
      <c r="I1312" s="175">
        <v>7.8296999999999999</v>
      </c>
      <c r="J1312" s="175">
        <v>14.4457</v>
      </c>
      <c r="K1312" s="175">
        <v>3.6587999999999998</v>
      </c>
      <c r="L1312" s="175">
        <v>6.0289999999999999</v>
      </c>
      <c r="M1312" s="175">
        <v>6.7317999999999998</v>
      </c>
      <c r="N1312" s="175">
        <v>9.0952999999999999</v>
      </c>
      <c r="O1312" s="175">
        <v>7.6265999999999998</v>
      </c>
      <c r="P1312" s="175">
        <v>8.0930999999999997</v>
      </c>
      <c r="Q1312" s="175">
        <v>8.6476000000000006</v>
      </c>
      <c r="R1312" s="175">
        <v>7.9226999999999999</v>
      </c>
      <c r="S1312" s="171"/>
      <c r="T1312" s="174"/>
      <c r="U1312" s="175"/>
      <c r="V1312" s="175"/>
      <c r="W1312" s="175"/>
      <c r="X1312" s="175"/>
      <c r="Y1312" s="175"/>
      <c r="Z1312" s="175"/>
      <c r="AA1312" s="175"/>
      <c r="AB1312" s="175"/>
      <c r="AC1312" s="175"/>
      <c r="AD1312" s="175"/>
      <c r="AE1312" s="175"/>
      <c r="AF1312" s="175"/>
      <c r="AG1312" s="175"/>
      <c r="AH1312" s="175"/>
    </row>
    <row r="1313" spans="1:34" x14ac:dyDescent="0.3">
      <c r="A1313" s="171" t="s">
        <v>1079</v>
      </c>
      <c r="B1313" s="171" t="s">
        <v>1086</v>
      </c>
      <c r="C1313" s="171">
        <v>127304</v>
      </c>
      <c r="D1313" s="174">
        <v>44302</v>
      </c>
      <c r="E1313" s="175">
        <v>14.893700000000001</v>
      </c>
      <c r="F1313" s="175">
        <v>21.824300000000001</v>
      </c>
      <c r="G1313" s="175">
        <v>-5.5719000000000003</v>
      </c>
      <c r="H1313" s="175">
        <v>-2.7294</v>
      </c>
      <c r="I1313" s="175">
        <v>8.2394999999999996</v>
      </c>
      <c r="J1313" s="175">
        <v>11.511200000000001</v>
      </c>
      <c r="K1313" s="175">
        <v>-0.37669999999999998</v>
      </c>
      <c r="L1313" s="175">
        <v>2.0596000000000001</v>
      </c>
      <c r="M1313" s="175">
        <v>2.0876000000000001</v>
      </c>
      <c r="N1313" s="175">
        <v>5.7739000000000003</v>
      </c>
      <c r="O1313" s="175">
        <v>2.3595999999999999</v>
      </c>
      <c r="P1313" s="175">
        <v>4.1920000000000002</v>
      </c>
      <c r="Q1313" s="175">
        <v>5.7447999999999997</v>
      </c>
      <c r="R1313" s="175">
        <v>1.4927999999999999</v>
      </c>
      <c r="S1313" s="171" t="s">
        <v>2026</v>
      </c>
      <c r="T1313" s="174">
        <v>44302</v>
      </c>
      <c r="U1313" s="175">
        <v>4048.4108999999999</v>
      </c>
      <c r="V1313" s="175">
        <v>66.121200000000002</v>
      </c>
      <c r="W1313" s="175">
        <v>-60.410600000000002</v>
      </c>
      <c r="X1313" s="175">
        <v>-16.700299999999999</v>
      </c>
      <c r="Y1313" s="175">
        <v>19.863700000000001</v>
      </c>
      <c r="Z1313" s="175">
        <v>13.969099999999999</v>
      </c>
      <c r="AA1313" s="175">
        <v>1.3734999999999999</v>
      </c>
      <c r="AB1313" s="175">
        <v>3.0106000000000002</v>
      </c>
      <c r="AC1313" s="175">
        <v>2.3624999999999998</v>
      </c>
      <c r="AD1313" s="175">
        <v>6.4058000000000002</v>
      </c>
      <c r="AE1313" s="175">
        <v>8.6381999999999994</v>
      </c>
      <c r="AF1313" s="175">
        <v>7.2378</v>
      </c>
      <c r="AG1313" s="175"/>
      <c r="AH1313" s="175">
        <v>9.3963999999999999</v>
      </c>
    </row>
    <row r="1314" spans="1:34" x14ac:dyDescent="0.3">
      <c r="A1314" s="171" t="s">
        <v>1079</v>
      </c>
      <c r="B1314" s="171" t="s">
        <v>1087</v>
      </c>
      <c r="C1314" s="171">
        <v>127305</v>
      </c>
      <c r="D1314" s="174">
        <v>44302</v>
      </c>
      <c r="E1314" s="175">
        <v>15.691000000000001</v>
      </c>
      <c r="F1314" s="175">
        <v>22.344899999999999</v>
      </c>
      <c r="G1314" s="175">
        <v>-4.9984999999999999</v>
      </c>
      <c r="H1314" s="175">
        <v>-2.1591</v>
      </c>
      <c r="I1314" s="175">
        <v>8.8152000000000008</v>
      </c>
      <c r="J1314" s="175">
        <v>12.0915</v>
      </c>
      <c r="K1314" s="175">
        <v>0.20200000000000001</v>
      </c>
      <c r="L1314" s="175">
        <v>2.6246999999999998</v>
      </c>
      <c r="M1314" s="175">
        <v>2.6168</v>
      </c>
      <c r="N1314" s="175">
        <v>6.3075999999999999</v>
      </c>
      <c r="O1314" s="175">
        <v>2.9958</v>
      </c>
      <c r="P1314" s="175">
        <v>4.8894000000000002</v>
      </c>
      <c r="Q1314" s="175">
        <v>6.5217999999999998</v>
      </c>
      <c r="R1314" s="175">
        <v>2.0594000000000001</v>
      </c>
      <c r="S1314" s="171" t="s">
        <v>2026</v>
      </c>
      <c r="T1314" s="174">
        <v>44302</v>
      </c>
      <c r="U1314" s="175">
        <v>4048.4108999999999</v>
      </c>
      <c r="V1314" s="175">
        <v>66.121200000000002</v>
      </c>
      <c r="W1314" s="175">
        <v>-60.410600000000002</v>
      </c>
      <c r="X1314" s="175">
        <v>-16.700299999999999</v>
      </c>
      <c r="Y1314" s="175">
        <v>19.863700000000001</v>
      </c>
      <c r="Z1314" s="175">
        <v>13.969099999999999</v>
      </c>
      <c r="AA1314" s="175">
        <v>1.3734999999999999</v>
      </c>
      <c r="AB1314" s="175">
        <v>3.0106000000000002</v>
      </c>
      <c r="AC1314" s="175">
        <v>2.3624999999999998</v>
      </c>
      <c r="AD1314" s="175">
        <v>6.4058000000000002</v>
      </c>
      <c r="AE1314" s="175">
        <v>8.6381999999999994</v>
      </c>
      <c r="AF1314" s="175">
        <v>7.2378</v>
      </c>
      <c r="AG1314" s="175"/>
      <c r="AH1314" s="175">
        <v>9.3963999999999999</v>
      </c>
    </row>
    <row r="1315" spans="1:34" x14ac:dyDescent="0.3">
      <c r="A1315" s="171" t="s">
        <v>1079</v>
      </c>
      <c r="B1315" s="171" t="s">
        <v>1088</v>
      </c>
      <c r="C1315" s="171">
        <v>118924</v>
      </c>
      <c r="D1315" s="174">
        <v>44302</v>
      </c>
      <c r="E1315" s="175">
        <v>66.631699999999995</v>
      </c>
      <c r="F1315" s="175">
        <v>-50.927799999999998</v>
      </c>
      <c r="G1315" s="175">
        <v>-25.128799999999998</v>
      </c>
      <c r="H1315" s="175">
        <v>-11.6029</v>
      </c>
      <c r="I1315" s="175">
        <v>5.9625000000000004</v>
      </c>
      <c r="J1315" s="175">
        <v>16.815300000000001</v>
      </c>
      <c r="K1315" s="175">
        <v>1.59</v>
      </c>
      <c r="L1315" s="175">
        <v>3.8292000000000002</v>
      </c>
      <c r="M1315" s="175">
        <v>3.8948</v>
      </c>
      <c r="N1315" s="175">
        <v>8.9122000000000003</v>
      </c>
      <c r="O1315" s="175">
        <v>5.2725</v>
      </c>
      <c r="P1315" s="175">
        <v>6.7165999999999997</v>
      </c>
      <c r="Q1315" s="175">
        <v>7.5107999999999997</v>
      </c>
      <c r="R1315" s="175">
        <v>5.6725000000000003</v>
      </c>
      <c r="S1315" s="171" t="s">
        <v>2026</v>
      </c>
      <c r="T1315" s="174">
        <v>44302</v>
      </c>
      <c r="U1315" s="175">
        <v>4048.4108999999999</v>
      </c>
      <c r="V1315" s="175">
        <v>66.121200000000002</v>
      </c>
      <c r="W1315" s="175">
        <v>-60.410600000000002</v>
      </c>
      <c r="X1315" s="175">
        <v>-16.700299999999999</v>
      </c>
      <c r="Y1315" s="175">
        <v>19.863700000000001</v>
      </c>
      <c r="Z1315" s="175">
        <v>13.969099999999999</v>
      </c>
      <c r="AA1315" s="175">
        <v>1.3734999999999999</v>
      </c>
      <c r="AB1315" s="175">
        <v>3.0106000000000002</v>
      </c>
      <c r="AC1315" s="175">
        <v>2.3624999999999998</v>
      </c>
      <c r="AD1315" s="175">
        <v>6.4058000000000002</v>
      </c>
      <c r="AE1315" s="175">
        <v>8.6381999999999994</v>
      </c>
      <c r="AF1315" s="175">
        <v>7.2378</v>
      </c>
      <c r="AG1315" s="175"/>
      <c r="AH1315" s="175">
        <v>9.3963999999999999</v>
      </c>
    </row>
    <row r="1316" spans="1:34" x14ac:dyDescent="0.3">
      <c r="A1316" s="171" t="s">
        <v>1079</v>
      </c>
      <c r="B1316" s="171" t="s">
        <v>1089</v>
      </c>
      <c r="C1316" s="171">
        <v>100078</v>
      </c>
      <c r="D1316" s="174">
        <v>44302</v>
      </c>
      <c r="E1316" s="175">
        <v>63.694000000000003</v>
      </c>
      <c r="F1316" s="175">
        <v>-51.330500000000001</v>
      </c>
      <c r="G1316" s="175">
        <v>-25.5152</v>
      </c>
      <c r="H1316" s="175">
        <v>-11.998200000000001</v>
      </c>
      <c r="I1316" s="175">
        <v>5.5613999999999999</v>
      </c>
      <c r="J1316" s="175">
        <v>16.3964</v>
      </c>
      <c r="K1316" s="175">
        <v>1.1841999999999999</v>
      </c>
      <c r="L1316" s="175">
        <v>3.4403000000000001</v>
      </c>
      <c r="M1316" s="175">
        <v>3.5152999999999999</v>
      </c>
      <c r="N1316" s="175">
        <v>8.5177999999999994</v>
      </c>
      <c r="O1316" s="175">
        <v>4.8430999999999997</v>
      </c>
      <c r="P1316" s="175">
        <v>6.2248999999999999</v>
      </c>
      <c r="Q1316" s="175">
        <v>8.0266000000000002</v>
      </c>
      <c r="R1316" s="175">
        <v>5.2507999999999999</v>
      </c>
      <c r="S1316" s="171" t="s">
        <v>2026</v>
      </c>
      <c r="T1316" s="174">
        <v>44302</v>
      </c>
      <c r="U1316" s="175">
        <v>4048.4108999999999</v>
      </c>
      <c r="V1316" s="175">
        <v>66.121200000000002</v>
      </c>
      <c r="W1316" s="175">
        <v>-60.410600000000002</v>
      </c>
      <c r="X1316" s="175">
        <v>-16.700299999999999</v>
      </c>
      <c r="Y1316" s="175">
        <v>19.863700000000001</v>
      </c>
      <c r="Z1316" s="175">
        <v>13.969099999999999</v>
      </c>
      <c r="AA1316" s="175">
        <v>1.3734999999999999</v>
      </c>
      <c r="AB1316" s="175">
        <v>3.0106000000000002</v>
      </c>
      <c r="AC1316" s="175">
        <v>2.3624999999999998</v>
      </c>
      <c r="AD1316" s="175">
        <v>6.4058000000000002</v>
      </c>
      <c r="AE1316" s="175">
        <v>8.6381999999999994</v>
      </c>
      <c r="AF1316" s="175">
        <v>7.2378</v>
      </c>
      <c r="AG1316" s="175"/>
      <c r="AH1316" s="175">
        <v>9.3963999999999999</v>
      </c>
    </row>
    <row r="1317" spans="1:34" x14ac:dyDescent="0.3">
      <c r="A1317" s="171" t="s">
        <v>1079</v>
      </c>
      <c r="B1317" s="171" t="s">
        <v>1956</v>
      </c>
      <c r="C1317" s="171"/>
      <c r="D1317" s="174">
        <v>44302</v>
      </c>
      <c r="E1317" s="175">
        <v>63.694000000000003</v>
      </c>
      <c r="F1317" s="175">
        <v>-51.330500000000001</v>
      </c>
      <c r="G1317" s="175">
        <v>-25.5152</v>
      </c>
      <c r="H1317" s="175">
        <v>-11.998200000000001</v>
      </c>
      <c r="I1317" s="175">
        <v>5.5613999999999999</v>
      </c>
      <c r="J1317" s="175">
        <v>16.3964</v>
      </c>
      <c r="K1317" s="175">
        <v>1.1841999999999999</v>
      </c>
      <c r="L1317" s="175">
        <v>3.4403000000000001</v>
      </c>
      <c r="M1317" s="175">
        <v>3.5152999999999999</v>
      </c>
      <c r="N1317" s="175">
        <v>8.5177999999999994</v>
      </c>
      <c r="O1317" s="175">
        <v>4.8430999999999997</v>
      </c>
      <c r="P1317" s="175">
        <v>6.2248999999999999</v>
      </c>
      <c r="Q1317" s="175">
        <v>8.0266000000000002</v>
      </c>
      <c r="R1317" s="175">
        <v>5.2507999999999999</v>
      </c>
      <c r="S1317" s="171" t="s">
        <v>2026</v>
      </c>
      <c r="T1317" s="174">
        <v>44302</v>
      </c>
      <c r="U1317" s="175">
        <v>4048.4108999999999</v>
      </c>
      <c r="V1317" s="175">
        <v>66.121200000000002</v>
      </c>
      <c r="W1317" s="175">
        <v>-60.410600000000002</v>
      </c>
      <c r="X1317" s="175">
        <v>-16.700299999999999</v>
      </c>
      <c r="Y1317" s="175">
        <v>19.863700000000001</v>
      </c>
      <c r="Z1317" s="175">
        <v>13.969099999999999</v>
      </c>
      <c r="AA1317" s="175">
        <v>1.3734999999999999</v>
      </c>
      <c r="AB1317" s="175">
        <v>3.0106000000000002</v>
      </c>
      <c r="AC1317" s="175">
        <v>2.3624999999999998</v>
      </c>
      <c r="AD1317" s="175">
        <v>6.4058000000000002</v>
      </c>
      <c r="AE1317" s="175">
        <v>8.6381999999999994</v>
      </c>
      <c r="AF1317" s="175">
        <v>7.2378</v>
      </c>
      <c r="AG1317" s="175"/>
      <c r="AH1317" s="175">
        <v>9.3963999999999999</v>
      </c>
    </row>
    <row r="1318" spans="1:34" x14ac:dyDescent="0.3">
      <c r="A1318" s="171" t="s">
        <v>1079</v>
      </c>
      <c r="B1318" s="171" t="s">
        <v>1090</v>
      </c>
      <c r="C1318" s="171">
        <v>147962</v>
      </c>
      <c r="D1318" s="174"/>
      <c r="E1318" s="175"/>
      <c r="F1318" s="175"/>
      <c r="G1318" s="175"/>
      <c r="H1318" s="175"/>
      <c r="I1318" s="175"/>
      <c r="J1318" s="175"/>
      <c r="K1318" s="175"/>
      <c r="L1318" s="175"/>
      <c r="M1318" s="175"/>
      <c r="N1318" s="175"/>
      <c r="O1318" s="175"/>
      <c r="P1318" s="175"/>
      <c r="Q1318" s="175"/>
      <c r="R1318" s="175"/>
      <c r="S1318" s="171" t="s">
        <v>2026</v>
      </c>
      <c r="T1318" s="174">
        <v>44302</v>
      </c>
      <c r="U1318" s="175">
        <v>4048.4108999999999</v>
      </c>
      <c r="V1318" s="175">
        <v>66.121200000000002</v>
      </c>
      <c r="W1318" s="175">
        <v>-60.410600000000002</v>
      </c>
      <c r="X1318" s="175">
        <v>-16.700299999999999</v>
      </c>
      <c r="Y1318" s="175">
        <v>19.863700000000001</v>
      </c>
      <c r="Z1318" s="175">
        <v>13.969099999999999</v>
      </c>
      <c r="AA1318" s="175">
        <v>1.3734999999999999</v>
      </c>
      <c r="AB1318" s="175">
        <v>3.0106000000000002</v>
      </c>
      <c r="AC1318" s="175">
        <v>2.3624999999999998</v>
      </c>
      <c r="AD1318" s="175">
        <v>6.4058000000000002</v>
      </c>
      <c r="AE1318" s="175">
        <v>8.6381999999999994</v>
      </c>
      <c r="AF1318" s="175">
        <v>7.2378</v>
      </c>
      <c r="AG1318" s="175"/>
      <c r="AH1318" s="175">
        <v>9.3963999999999999</v>
      </c>
    </row>
    <row r="1319" spans="1:34" x14ac:dyDescent="0.3">
      <c r="A1319" s="171" t="s">
        <v>1079</v>
      </c>
      <c r="B1319" s="171" t="s">
        <v>1091</v>
      </c>
      <c r="C1319" s="171">
        <v>147963</v>
      </c>
      <c r="D1319" s="174"/>
      <c r="E1319" s="175"/>
      <c r="F1319" s="175"/>
      <c r="G1319" s="175"/>
      <c r="H1319" s="175"/>
      <c r="I1319" s="175"/>
      <c r="J1319" s="175"/>
      <c r="K1319" s="175"/>
      <c r="L1319" s="175"/>
      <c r="M1319" s="175"/>
      <c r="N1319" s="175"/>
      <c r="O1319" s="175"/>
      <c r="P1319" s="175"/>
      <c r="Q1319" s="175"/>
      <c r="R1319" s="175"/>
      <c r="S1319" s="171" t="s">
        <v>2026</v>
      </c>
      <c r="T1319" s="174">
        <v>44302</v>
      </c>
      <c r="U1319" s="175">
        <v>4048.4108999999999</v>
      </c>
      <c r="V1319" s="175">
        <v>66.121200000000002</v>
      </c>
      <c r="W1319" s="175">
        <v>-60.410600000000002</v>
      </c>
      <c r="X1319" s="175">
        <v>-16.700299999999999</v>
      </c>
      <c r="Y1319" s="175">
        <v>19.863700000000001</v>
      </c>
      <c r="Z1319" s="175">
        <v>13.969099999999999</v>
      </c>
      <c r="AA1319" s="175">
        <v>1.3734999999999999</v>
      </c>
      <c r="AB1319" s="175">
        <v>3.0106000000000002</v>
      </c>
      <c r="AC1319" s="175">
        <v>2.3624999999999998</v>
      </c>
      <c r="AD1319" s="175">
        <v>6.4058000000000002</v>
      </c>
      <c r="AE1319" s="175">
        <v>8.6381999999999994</v>
      </c>
      <c r="AF1319" s="175">
        <v>7.2378</v>
      </c>
      <c r="AG1319" s="175"/>
      <c r="AH1319" s="175">
        <v>9.3963999999999999</v>
      </c>
    </row>
    <row r="1320" spans="1:34" x14ac:dyDescent="0.3">
      <c r="A1320" s="171" t="s">
        <v>1079</v>
      </c>
      <c r="B1320" s="171" t="s">
        <v>1851</v>
      </c>
      <c r="C1320" s="171">
        <v>147968</v>
      </c>
      <c r="D1320" s="174"/>
      <c r="E1320" s="175"/>
      <c r="F1320" s="175"/>
      <c r="G1320" s="175"/>
      <c r="H1320" s="175"/>
      <c r="I1320" s="175"/>
      <c r="J1320" s="175"/>
      <c r="K1320" s="175"/>
      <c r="L1320" s="175"/>
      <c r="M1320" s="175"/>
      <c r="N1320" s="175"/>
      <c r="O1320" s="175"/>
      <c r="P1320" s="175"/>
      <c r="Q1320" s="175"/>
      <c r="R1320" s="175"/>
      <c r="S1320" s="171" t="s">
        <v>2026</v>
      </c>
      <c r="T1320" s="174">
        <v>44302</v>
      </c>
      <c r="U1320" s="175">
        <v>4048.4108999999999</v>
      </c>
      <c r="V1320" s="175">
        <v>66.121200000000002</v>
      </c>
      <c r="W1320" s="175">
        <v>-60.410600000000002</v>
      </c>
      <c r="X1320" s="175">
        <v>-16.700299999999999</v>
      </c>
      <c r="Y1320" s="175">
        <v>19.863700000000001</v>
      </c>
      <c r="Z1320" s="175">
        <v>13.969099999999999</v>
      </c>
      <c r="AA1320" s="175">
        <v>1.3734999999999999</v>
      </c>
      <c r="AB1320" s="175">
        <v>3.0106000000000002</v>
      </c>
      <c r="AC1320" s="175">
        <v>2.3624999999999998</v>
      </c>
      <c r="AD1320" s="175">
        <v>6.4058000000000002</v>
      </c>
      <c r="AE1320" s="175">
        <v>8.6381999999999994</v>
      </c>
      <c r="AF1320" s="175">
        <v>7.2378</v>
      </c>
      <c r="AG1320" s="175"/>
      <c r="AH1320" s="175">
        <v>9.3963999999999999</v>
      </c>
    </row>
    <row r="1321" spans="1:34" x14ac:dyDescent="0.3">
      <c r="A1321" s="171" t="s">
        <v>1079</v>
      </c>
      <c r="B1321" s="171" t="s">
        <v>1852</v>
      </c>
      <c r="C1321" s="171">
        <v>147966</v>
      </c>
      <c r="D1321" s="174"/>
      <c r="E1321" s="175"/>
      <c r="F1321" s="175"/>
      <c r="G1321" s="175"/>
      <c r="H1321" s="175"/>
      <c r="I1321" s="175"/>
      <c r="J1321" s="175"/>
      <c r="K1321" s="175"/>
      <c r="L1321" s="175"/>
      <c r="M1321" s="175"/>
      <c r="N1321" s="175"/>
      <c r="O1321" s="175"/>
      <c r="P1321" s="175"/>
      <c r="Q1321" s="175"/>
      <c r="R1321" s="175"/>
      <c r="S1321" s="171" t="s">
        <v>2026</v>
      </c>
      <c r="T1321" s="174">
        <v>44302</v>
      </c>
      <c r="U1321" s="175">
        <v>4048.4108999999999</v>
      </c>
      <c r="V1321" s="175">
        <v>66.121200000000002</v>
      </c>
      <c r="W1321" s="175">
        <v>-60.410600000000002</v>
      </c>
      <c r="X1321" s="175">
        <v>-16.700299999999999</v>
      </c>
      <c r="Y1321" s="175">
        <v>19.863700000000001</v>
      </c>
      <c r="Z1321" s="175">
        <v>13.969099999999999</v>
      </c>
      <c r="AA1321" s="175">
        <v>1.3734999999999999</v>
      </c>
      <c r="AB1321" s="175">
        <v>3.0106000000000002</v>
      </c>
      <c r="AC1321" s="175">
        <v>2.3624999999999998</v>
      </c>
      <c r="AD1321" s="175">
        <v>6.4058000000000002</v>
      </c>
      <c r="AE1321" s="175">
        <v>8.6381999999999994</v>
      </c>
      <c r="AF1321" s="175">
        <v>7.2378</v>
      </c>
      <c r="AG1321" s="175"/>
      <c r="AH1321" s="175">
        <v>9.3963999999999999</v>
      </c>
    </row>
    <row r="1322" spans="1:34" x14ac:dyDescent="0.3">
      <c r="A1322" s="171" t="s">
        <v>1079</v>
      </c>
      <c r="B1322" s="171" t="s">
        <v>1092</v>
      </c>
      <c r="C1322" s="171">
        <v>112304</v>
      </c>
      <c r="D1322" s="174">
        <v>44302</v>
      </c>
      <c r="E1322" s="175">
        <v>23.1233</v>
      </c>
      <c r="F1322" s="175">
        <v>-36.269300000000001</v>
      </c>
      <c r="G1322" s="175">
        <v>-10.1699</v>
      </c>
      <c r="H1322" s="175">
        <v>4.7624000000000004</v>
      </c>
      <c r="I1322" s="175">
        <v>26.6084</v>
      </c>
      <c r="J1322" s="175">
        <v>34.0062</v>
      </c>
      <c r="K1322" s="175">
        <v>19.968699999999998</v>
      </c>
      <c r="L1322" s="175">
        <v>24.259799999999998</v>
      </c>
      <c r="M1322" s="175">
        <v>6.2236000000000002</v>
      </c>
      <c r="N1322" s="175">
        <v>4.8695000000000004</v>
      </c>
      <c r="O1322" s="175">
        <v>3.7080000000000002</v>
      </c>
      <c r="P1322" s="175">
        <v>5.9878</v>
      </c>
      <c r="Q1322" s="175">
        <v>7.6627000000000001</v>
      </c>
      <c r="R1322" s="175">
        <v>2.0097999999999998</v>
      </c>
      <c r="S1322" s="171" t="s">
        <v>2026</v>
      </c>
      <c r="T1322" s="174">
        <v>44302</v>
      </c>
      <c r="U1322" s="175">
        <v>4048.4108999999999</v>
      </c>
      <c r="V1322" s="175">
        <v>66.121200000000002</v>
      </c>
      <c r="W1322" s="175">
        <v>-60.410600000000002</v>
      </c>
      <c r="X1322" s="175">
        <v>-16.700299999999999</v>
      </c>
      <c r="Y1322" s="175">
        <v>19.863700000000001</v>
      </c>
      <c r="Z1322" s="175">
        <v>13.969099999999999</v>
      </c>
      <c r="AA1322" s="175">
        <v>1.3734999999999999</v>
      </c>
      <c r="AB1322" s="175">
        <v>3.0106000000000002</v>
      </c>
      <c r="AC1322" s="175">
        <v>2.3624999999999998</v>
      </c>
      <c r="AD1322" s="175">
        <v>6.4058000000000002</v>
      </c>
      <c r="AE1322" s="175">
        <v>8.6381999999999994</v>
      </c>
      <c r="AF1322" s="175">
        <v>7.2378</v>
      </c>
      <c r="AG1322" s="175"/>
      <c r="AH1322" s="175">
        <v>9.3963999999999999</v>
      </c>
    </row>
    <row r="1323" spans="1:34" x14ac:dyDescent="0.3">
      <c r="A1323" s="171" t="s">
        <v>1079</v>
      </c>
      <c r="B1323" s="171" t="s">
        <v>1093</v>
      </c>
      <c r="C1323" s="171">
        <v>118554</v>
      </c>
      <c r="D1323" s="174">
        <v>44302</v>
      </c>
      <c r="E1323" s="175">
        <v>24.6463</v>
      </c>
      <c r="F1323" s="175">
        <v>-36.099499999999999</v>
      </c>
      <c r="G1323" s="175">
        <v>-10.1333</v>
      </c>
      <c r="H1323" s="175">
        <v>4.7857000000000003</v>
      </c>
      <c r="I1323" s="175">
        <v>26.612300000000001</v>
      </c>
      <c r="J1323" s="175">
        <v>34.033900000000003</v>
      </c>
      <c r="K1323" s="175">
        <v>20.449400000000001</v>
      </c>
      <c r="L1323" s="175">
        <v>24.898099999999999</v>
      </c>
      <c r="M1323" s="175">
        <v>6.8590999999999998</v>
      </c>
      <c r="N1323" s="175">
        <v>5.5294999999999996</v>
      </c>
      <c r="O1323" s="175">
        <v>4.4802999999999997</v>
      </c>
      <c r="P1323" s="175">
        <v>6.7544000000000004</v>
      </c>
      <c r="Q1323" s="175">
        <v>8.0486000000000004</v>
      </c>
      <c r="R1323" s="175">
        <v>2.7507999999999999</v>
      </c>
      <c r="S1323" s="171" t="s">
        <v>2026</v>
      </c>
      <c r="T1323" s="174">
        <v>44302</v>
      </c>
      <c r="U1323" s="175">
        <v>4048.4108999999999</v>
      </c>
      <c r="V1323" s="175">
        <v>66.121200000000002</v>
      </c>
      <c r="W1323" s="175">
        <v>-60.410600000000002</v>
      </c>
      <c r="X1323" s="175">
        <v>-16.700299999999999</v>
      </c>
      <c r="Y1323" s="175">
        <v>19.863700000000001</v>
      </c>
      <c r="Z1323" s="175">
        <v>13.969099999999999</v>
      </c>
      <c r="AA1323" s="175">
        <v>1.3734999999999999</v>
      </c>
      <c r="AB1323" s="175">
        <v>3.0106000000000002</v>
      </c>
      <c r="AC1323" s="175">
        <v>2.3624999999999998</v>
      </c>
      <c r="AD1323" s="175">
        <v>6.4058000000000002</v>
      </c>
      <c r="AE1323" s="175">
        <v>8.6381999999999994</v>
      </c>
      <c r="AF1323" s="175">
        <v>7.2378</v>
      </c>
      <c r="AG1323" s="175"/>
      <c r="AH1323" s="175">
        <v>9.3963999999999999</v>
      </c>
    </row>
    <row r="1324" spans="1:34" x14ac:dyDescent="0.3">
      <c r="A1324" s="171" t="s">
        <v>1079</v>
      </c>
      <c r="B1324" s="171" t="s">
        <v>1094</v>
      </c>
      <c r="C1324" s="171">
        <v>101989</v>
      </c>
      <c r="D1324" s="174">
        <v>44302</v>
      </c>
      <c r="E1324" s="175">
        <v>43.517200000000003</v>
      </c>
      <c r="F1324" s="175">
        <v>-17.102499999999999</v>
      </c>
      <c r="G1324" s="175">
        <v>-7.5425000000000004</v>
      </c>
      <c r="H1324" s="175">
        <v>-2.0960000000000001</v>
      </c>
      <c r="I1324" s="175">
        <v>8.9044000000000008</v>
      </c>
      <c r="J1324" s="175">
        <v>15.413</v>
      </c>
      <c r="K1324" s="175">
        <v>2.7871000000000001</v>
      </c>
      <c r="L1324" s="175">
        <v>5.5034999999999998</v>
      </c>
      <c r="M1324" s="175">
        <v>6.7900999999999998</v>
      </c>
      <c r="N1324" s="175">
        <v>8.9352</v>
      </c>
      <c r="O1324" s="175">
        <v>7.8457999999999997</v>
      </c>
      <c r="P1324" s="175">
        <v>7.8090000000000002</v>
      </c>
      <c r="Q1324" s="175">
        <v>7.9589999999999996</v>
      </c>
      <c r="R1324" s="175">
        <v>8.6289999999999996</v>
      </c>
      <c r="S1324" s="171" t="s">
        <v>2024</v>
      </c>
      <c r="T1324" s="174">
        <v>44302</v>
      </c>
      <c r="U1324" s="175">
        <v>6112.7897999999996</v>
      </c>
      <c r="V1324" s="175">
        <v>-17.368200000000002</v>
      </c>
      <c r="W1324" s="175">
        <v>3.4828999999999999</v>
      </c>
      <c r="X1324" s="175">
        <v>2.6231</v>
      </c>
      <c r="Y1324" s="175">
        <v>3.9361000000000002</v>
      </c>
      <c r="Z1324" s="175">
        <v>4.0121000000000002</v>
      </c>
      <c r="AA1324" s="175">
        <v>4.1891999999999996</v>
      </c>
      <c r="AB1324" s="175">
        <v>3.5768</v>
      </c>
      <c r="AC1324" s="175">
        <v>3.4933000000000001</v>
      </c>
      <c r="AD1324" s="175">
        <v>4.4021999999999997</v>
      </c>
      <c r="AE1324" s="175">
        <v>6.4550999999999998</v>
      </c>
      <c r="AF1324" s="175">
        <v>6.4467999999999996</v>
      </c>
      <c r="AG1324" s="175"/>
      <c r="AH1324" s="175">
        <v>6.0243000000000002</v>
      </c>
    </row>
    <row r="1325" spans="1:34" x14ac:dyDescent="0.3">
      <c r="A1325" s="171" t="s">
        <v>1079</v>
      </c>
      <c r="B1325" s="171" t="s">
        <v>1095</v>
      </c>
      <c r="C1325" s="171">
        <v>119081</v>
      </c>
      <c r="D1325" s="174">
        <v>44302</v>
      </c>
      <c r="E1325" s="175">
        <v>45.859099999999998</v>
      </c>
      <c r="F1325" s="175">
        <v>-16.309000000000001</v>
      </c>
      <c r="G1325" s="175">
        <v>-6.7205000000000004</v>
      </c>
      <c r="H1325" s="175">
        <v>-1.3071999999999999</v>
      </c>
      <c r="I1325" s="175">
        <v>9.7114999999999991</v>
      </c>
      <c r="J1325" s="175">
        <v>16.234100000000002</v>
      </c>
      <c r="K1325" s="175">
        <v>3.6067999999999998</v>
      </c>
      <c r="L1325" s="175">
        <v>6.3407999999999998</v>
      </c>
      <c r="M1325" s="175">
        <v>7.6635</v>
      </c>
      <c r="N1325" s="175">
        <v>9.8345000000000002</v>
      </c>
      <c r="O1325" s="175">
        <v>8.7205999999999992</v>
      </c>
      <c r="P1325" s="175">
        <v>8.5945999999999998</v>
      </c>
      <c r="Q1325" s="175">
        <v>8.8615999999999993</v>
      </c>
      <c r="R1325" s="175">
        <v>9.5116999999999994</v>
      </c>
      <c r="S1325" s="171" t="s">
        <v>2024</v>
      </c>
      <c r="T1325" s="174">
        <v>44302</v>
      </c>
      <c r="U1325" s="175">
        <v>6112.7897999999996</v>
      </c>
      <c r="V1325" s="175">
        <v>-17.368200000000002</v>
      </c>
      <c r="W1325" s="175">
        <v>3.4828999999999999</v>
      </c>
      <c r="X1325" s="175">
        <v>2.6231</v>
      </c>
      <c r="Y1325" s="175">
        <v>3.9361000000000002</v>
      </c>
      <c r="Z1325" s="175">
        <v>4.0121000000000002</v>
      </c>
      <c r="AA1325" s="175">
        <v>4.1891999999999996</v>
      </c>
      <c r="AB1325" s="175">
        <v>3.5768</v>
      </c>
      <c r="AC1325" s="175">
        <v>3.4933000000000001</v>
      </c>
      <c r="AD1325" s="175">
        <v>4.4021999999999997</v>
      </c>
      <c r="AE1325" s="175">
        <v>6.4550999999999998</v>
      </c>
      <c r="AF1325" s="175">
        <v>6.4467999999999996</v>
      </c>
      <c r="AG1325" s="175"/>
      <c r="AH1325" s="175">
        <v>6.0243000000000002</v>
      </c>
    </row>
    <row r="1326" spans="1:34" x14ac:dyDescent="0.3">
      <c r="A1326" s="171" t="s">
        <v>1079</v>
      </c>
      <c r="B1326" s="171" t="s">
        <v>1096</v>
      </c>
      <c r="C1326" s="171">
        <v>102741</v>
      </c>
      <c r="D1326" s="174">
        <v>44302</v>
      </c>
      <c r="E1326" s="175">
        <v>34.064799999999998</v>
      </c>
      <c r="F1326" s="175">
        <v>-6.6420000000000003</v>
      </c>
      <c r="G1326" s="175">
        <v>-7.2803000000000004</v>
      </c>
      <c r="H1326" s="175">
        <v>-3.2277999999999998</v>
      </c>
      <c r="I1326" s="175">
        <v>8.5503</v>
      </c>
      <c r="J1326" s="175">
        <v>15.038399999999999</v>
      </c>
      <c r="K1326" s="175">
        <v>4.7995999999999999</v>
      </c>
      <c r="L1326" s="175">
        <v>5.8461999999999996</v>
      </c>
      <c r="M1326" s="175">
        <v>7.3894000000000002</v>
      </c>
      <c r="N1326" s="175">
        <v>10.1433</v>
      </c>
      <c r="O1326" s="175">
        <v>7.9156000000000004</v>
      </c>
      <c r="P1326" s="175">
        <v>7.9114000000000004</v>
      </c>
      <c r="Q1326" s="175">
        <v>7.6657000000000002</v>
      </c>
      <c r="R1326" s="175">
        <v>9.3727</v>
      </c>
      <c r="S1326" s="171" t="s">
        <v>2023</v>
      </c>
      <c r="T1326" s="174">
        <v>44302</v>
      </c>
      <c r="U1326" s="175">
        <v>3847.7537000000002</v>
      </c>
      <c r="V1326" s="175">
        <v>-13.5212</v>
      </c>
      <c r="W1326" s="175">
        <v>-37.631100000000004</v>
      </c>
      <c r="X1326" s="175">
        <v>-14.154400000000001</v>
      </c>
      <c r="Y1326" s="175">
        <v>5.57</v>
      </c>
      <c r="Z1326" s="175">
        <v>17.7211</v>
      </c>
      <c r="AA1326" s="175">
        <v>-0.12280000000000001</v>
      </c>
      <c r="AB1326" s="175">
        <v>2.6629999999999998</v>
      </c>
      <c r="AC1326" s="175">
        <v>3.2505000000000002</v>
      </c>
      <c r="AD1326" s="175">
        <v>8.9678000000000004</v>
      </c>
      <c r="AE1326" s="175">
        <v>9.0890000000000004</v>
      </c>
      <c r="AF1326" s="175">
        <v>8.4783000000000008</v>
      </c>
      <c r="AG1326" s="175"/>
      <c r="AH1326" s="175">
        <v>10.385400000000001</v>
      </c>
    </row>
    <row r="1327" spans="1:34" x14ac:dyDescent="0.3">
      <c r="A1327" s="171" t="s">
        <v>1079</v>
      </c>
      <c r="B1327" s="171" t="s">
        <v>1097</v>
      </c>
      <c r="C1327" s="171">
        <v>120670</v>
      </c>
      <c r="D1327" s="174">
        <v>44302</v>
      </c>
      <c r="E1327" s="175">
        <v>36.383600000000001</v>
      </c>
      <c r="F1327" s="175">
        <v>-6.0182000000000002</v>
      </c>
      <c r="G1327" s="175">
        <v>-6.6414</v>
      </c>
      <c r="H1327" s="175">
        <v>-2.5783999999999998</v>
      </c>
      <c r="I1327" s="175">
        <v>9.2036999999999995</v>
      </c>
      <c r="J1327" s="175">
        <v>15.7544</v>
      </c>
      <c r="K1327" s="175">
        <v>5.5583</v>
      </c>
      <c r="L1327" s="175">
        <v>6.6045999999999996</v>
      </c>
      <c r="M1327" s="175">
        <v>8.1374999999999993</v>
      </c>
      <c r="N1327" s="175">
        <v>10.899900000000001</v>
      </c>
      <c r="O1327" s="175">
        <v>8.6516999999999999</v>
      </c>
      <c r="P1327" s="175">
        <v>8.7528000000000006</v>
      </c>
      <c r="Q1327" s="175">
        <v>9.1609999999999996</v>
      </c>
      <c r="R1327" s="175">
        <v>10.069599999999999</v>
      </c>
      <c r="S1327" s="171" t="s">
        <v>2023</v>
      </c>
      <c r="T1327" s="174">
        <v>44302</v>
      </c>
      <c r="U1327" s="175">
        <v>3847.7537000000002</v>
      </c>
      <c r="V1327" s="175">
        <v>-13.5212</v>
      </c>
      <c r="W1327" s="175">
        <v>-37.631100000000004</v>
      </c>
      <c r="X1327" s="175">
        <v>-14.154400000000001</v>
      </c>
      <c r="Y1327" s="175">
        <v>5.57</v>
      </c>
      <c r="Z1327" s="175">
        <v>17.7211</v>
      </c>
      <c r="AA1327" s="175">
        <v>-0.12280000000000001</v>
      </c>
      <c r="AB1327" s="175">
        <v>2.6629999999999998</v>
      </c>
      <c r="AC1327" s="175">
        <v>3.2505000000000002</v>
      </c>
      <c r="AD1327" s="175">
        <v>8.9678000000000004</v>
      </c>
      <c r="AE1327" s="175">
        <v>9.0890000000000004</v>
      </c>
      <c r="AF1327" s="175">
        <v>8.4783000000000008</v>
      </c>
      <c r="AG1327" s="175"/>
      <c r="AH1327" s="175">
        <v>10.385400000000001</v>
      </c>
    </row>
    <row r="1328" spans="1:34" x14ac:dyDescent="0.3">
      <c r="A1328" s="171" t="s">
        <v>1079</v>
      </c>
      <c r="B1328" s="171" t="s">
        <v>1098</v>
      </c>
      <c r="C1328" s="171">
        <v>118401</v>
      </c>
      <c r="D1328" s="174">
        <v>44302</v>
      </c>
      <c r="E1328" s="175">
        <v>38.746200000000002</v>
      </c>
      <c r="F1328" s="175">
        <v>0.56520000000000004</v>
      </c>
      <c r="G1328" s="175">
        <v>-6.4482999999999997</v>
      </c>
      <c r="H1328" s="175">
        <v>-5.6192000000000002</v>
      </c>
      <c r="I1328" s="175">
        <v>5.8377999999999997</v>
      </c>
      <c r="J1328" s="175">
        <v>12.9246</v>
      </c>
      <c r="K1328" s="175">
        <v>-0.75529999999999997</v>
      </c>
      <c r="L1328" s="175">
        <v>2.4180000000000001</v>
      </c>
      <c r="M1328" s="175">
        <v>2.8256000000000001</v>
      </c>
      <c r="N1328" s="175">
        <v>8.1613000000000007</v>
      </c>
      <c r="O1328" s="175">
        <v>8.6515000000000004</v>
      </c>
      <c r="P1328" s="175">
        <v>8.2026000000000003</v>
      </c>
      <c r="Q1328" s="175">
        <v>8.5183999999999997</v>
      </c>
      <c r="R1328" s="175">
        <v>9.1084999999999994</v>
      </c>
      <c r="S1328" s="171" t="s">
        <v>2024</v>
      </c>
      <c r="T1328" s="174">
        <v>44302</v>
      </c>
      <c r="U1328" s="175">
        <v>6112.7897999999996</v>
      </c>
      <c r="V1328" s="175">
        <v>-17.368200000000002</v>
      </c>
      <c r="W1328" s="175">
        <v>3.4828999999999999</v>
      </c>
      <c r="X1328" s="175">
        <v>2.6231</v>
      </c>
      <c r="Y1328" s="175">
        <v>3.9361000000000002</v>
      </c>
      <c r="Z1328" s="175">
        <v>4.0121000000000002</v>
      </c>
      <c r="AA1328" s="175">
        <v>4.1891999999999996</v>
      </c>
      <c r="AB1328" s="175">
        <v>3.5768</v>
      </c>
      <c r="AC1328" s="175">
        <v>3.4933000000000001</v>
      </c>
      <c r="AD1328" s="175">
        <v>4.4021999999999997</v>
      </c>
      <c r="AE1328" s="175">
        <v>6.4550999999999998</v>
      </c>
      <c r="AF1328" s="175">
        <v>6.4467999999999996</v>
      </c>
      <c r="AG1328" s="175"/>
      <c r="AH1328" s="175">
        <v>6.0243000000000002</v>
      </c>
    </row>
    <row r="1329" spans="1:34" x14ac:dyDescent="0.3">
      <c r="A1329" s="171" t="s">
        <v>1079</v>
      </c>
      <c r="B1329" s="171" t="s">
        <v>1099</v>
      </c>
      <c r="C1329" s="171">
        <v>108728</v>
      </c>
      <c r="D1329" s="174">
        <v>44302</v>
      </c>
      <c r="E1329" s="175">
        <v>36.630499999999998</v>
      </c>
      <c r="F1329" s="175">
        <v>-9.9599999999999994E-2</v>
      </c>
      <c r="G1329" s="175">
        <v>-7.1437999999999997</v>
      </c>
      <c r="H1329" s="175">
        <v>-6.3125999999999998</v>
      </c>
      <c r="I1329" s="175">
        <v>5.1432000000000002</v>
      </c>
      <c r="J1329" s="175">
        <v>12.227600000000001</v>
      </c>
      <c r="K1329" s="175">
        <v>-1.4348000000000001</v>
      </c>
      <c r="L1329" s="175">
        <v>1.7344999999999999</v>
      </c>
      <c r="M1329" s="175">
        <v>2.1383000000000001</v>
      </c>
      <c r="N1329" s="175">
        <v>7.4349999999999996</v>
      </c>
      <c r="O1329" s="175">
        <v>7.9370000000000003</v>
      </c>
      <c r="P1329" s="175">
        <v>7.4977</v>
      </c>
      <c r="Q1329" s="175">
        <v>7.5724</v>
      </c>
      <c r="R1329" s="175">
        <v>8.3850999999999996</v>
      </c>
      <c r="S1329" s="171" t="s">
        <v>2024</v>
      </c>
      <c r="T1329" s="174">
        <v>44302</v>
      </c>
      <c r="U1329" s="175">
        <v>6112.7897999999996</v>
      </c>
      <c r="V1329" s="175">
        <v>-17.368200000000002</v>
      </c>
      <c r="W1329" s="175">
        <v>3.4828999999999999</v>
      </c>
      <c r="X1329" s="175">
        <v>2.6231</v>
      </c>
      <c r="Y1329" s="175">
        <v>3.9361000000000002</v>
      </c>
      <c r="Z1329" s="175">
        <v>4.0121000000000002</v>
      </c>
      <c r="AA1329" s="175">
        <v>4.1891999999999996</v>
      </c>
      <c r="AB1329" s="175">
        <v>3.5768</v>
      </c>
      <c r="AC1329" s="175">
        <v>3.4933000000000001</v>
      </c>
      <c r="AD1329" s="175">
        <v>4.4021999999999997</v>
      </c>
      <c r="AE1329" s="175">
        <v>6.4550999999999998</v>
      </c>
      <c r="AF1329" s="175">
        <v>6.4467999999999996</v>
      </c>
      <c r="AG1329" s="175"/>
      <c r="AH1329" s="175">
        <v>6.0243000000000002</v>
      </c>
    </row>
    <row r="1330" spans="1:34" x14ac:dyDescent="0.3">
      <c r="A1330" s="171" t="s">
        <v>1079</v>
      </c>
      <c r="B1330" s="171" t="s">
        <v>1100</v>
      </c>
      <c r="C1330" s="171">
        <v>121153</v>
      </c>
      <c r="D1330" s="174"/>
      <c r="E1330" s="175"/>
      <c r="F1330" s="175"/>
      <c r="G1330" s="175"/>
      <c r="H1330" s="175"/>
      <c r="I1330" s="175"/>
      <c r="J1330" s="175"/>
      <c r="K1330" s="175"/>
      <c r="L1330" s="175"/>
      <c r="M1330" s="175"/>
      <c r="N1330" s="175"/>
      <c r="O1330" s="175"/>
      <c r="P1330" s="175"/>
      <c r="Q1330" s="175"/>
      <c r="R1330" s="175"/>
      <c r="S1330" s="171" t="s">
        <v>2023</v>
      </c>
      <c r="T1330" s="174">
        <v>44302</v>
      </c>
      <c r="U1330" s="175">
        <v>3847.7537000000002</v>
      </c>
      <c r="V1330" s="175">
        <v>-13.5212</v>
      </c>
      <c r="W1330" s="175">
        <v>-37.631100000000004</v>
      </c>
      <c r="X1330" s="175">
        <v>-14.154400000000001</v>
      </c>
      <c r="Y1330" s="175">
        <v>5.57</v>
      </c>
      <c r="Z1330" s="175">
        <v>17.7211</v>
      </c>
      <c r="AA1330" s="175">
        <v>-0.12280000000000001</v>
      </c>
      <c r="AB1330" s="175">
        <v>2.6629999999999998</v>
      </c>
      <c r="AC1330" s="175">
        <v>3.2505000000000002</v>
      </c>
      <c r="AD1330" s="175">
        <v>8.9678000000000004</v>
      </c>
      <c r="AE1330" s="175">
        <v>9.0890000000000004</v>
      </c>
      <c r="AF1330" s="175">
        <v>8.4783000000000008</v>
      </c>
      <c r="AG1330" s="175"/>
      <c r="AH1330" s="175">
        <v>10.385400000000001</v>
      </c>
    </row>
    <row r="1331" spans="1:34" x14ac:dyDescent="0.3">
      <c r="A1331" s="171" t="s">
        <v>1079</v>
      </c>
      <c r="B1331" s="171" t="s">
        <v>1101</v>
      </c>
      <c r="C1331" s="171">
        <v>121158</v>
      </c>
      <c r="D1331" s="174"/>
      <c r="E1331" s="175"/>
      <c r="F1331" s="175"/>
      <c r="G1331" s="175"/>
      <c r="H1331" s="175"/>
      <c r="I1331" s="175"/>
      <c r="J1331" s="175"/>
      <c r="K1331" s="175"/>
      <c r="L1331" s="175"/>
      <c r="M1331" s="175"/>
      <c r="N1331" s="175"/>
      <c r="O1331" s="175"/>
      <c r="P1331" s="175"/>
      <c r="Q1331" s="175"/>
      <c r="R1331" s="175"/>
      <c r="S1331" s="171" t="s">
        <v>2023</v>
      </c>
      <c r="T1331" s="174">
        <v>44302</v>
      </c>
      <c r="U1331" s="175">
        <v>3847.7537000000002</v>
      </c>
      <c r="V1331" s="175">
        <v>-13.5212</v>
      </c>
      <c r="W1331" s="175">
        <v>-37.631100000000004</v>
      </c>
      <c r="X1331" s="175">
        <v>-14.154400000000001</v>
      </c>
      <c r="Y1331" s="175">
        <v>5.57</v>
      </c>
      <c r="Z1331" s="175">
        <v>17.7211</v>
      </c>
      <c r="AA1331" s="175">
        <v>-0.12280000000000001</v>
      </c>
      <c r="AB1331" s="175">
        <v>2.6629999999999998</v>
      </c>
      <c r="AC1331" s="175">
        <v>3.2505000000000002</v>
      </c>
      <c r="AD1331" s="175">
        <v>8.9678000000000004</v>
      </c>
      <c r="AE1331" s="175">
        <v>9.0890000000000004</v>
      </c>
      <c r="AF1331" s="175">
        <v>8.4783000000000008</v>
      </c>
      <c r="AG1331" s="175"/>
      <c r="AH1331" s="175">
        <v>10.385400000000001</v>
      </c>
    </row>
    <row r="1332" spans="1:34" x14ac:dyDescent="0.3">
      <c r="A1332" s="171" t="s">
        <v>1079</v>
      </c>
      <c r="B1332" s="171" t="s">
        <v>1102</v>
      </c>
      <c r="C1332" s="171">
        <v>128009</v>
      </c>
      <c r="D1332" s="174">
        <v>44302</v>
      </c>
      <c r="E1332" s="175">
        <v>17.4238</v>
      </c>
      <c r="F1332" s="175">
        <v>-35.7866</v>
      </c>
      <c r="G1332" s="175">
        <v>-4.0831</v>
      </c>
      <c r="H1332" s="175">
        <v>-0.35909999999999997</v>
      </c>
      <c r="I1332" s="175">
        <v>11.3024</v>
      </c>
      <c r="J1332" s="175">
        <v>19.4815</v>
      </c>
      <c r="K1332" s="175">
        <v>1.0502</v>
      </c>
      <c r="L1332" s="175">
        <v>4.6784999999999997</v>
      </c>
      <c r="M1332" s="175">
        <v>6.3712</v>
      </c>
      <c r="N1332" s="175">
        <v>9.0385000000000009</v>
      </c>
      <c r="O1332" s="175">
        <v>6.4123000000000001</v>
      </c>
      <c r="P1332" s="175">
        <v>7.1078999999999999</v>
      </c>
      <c r="Q1332" s="175">
        <v>8.1622000000000003</v>
      </c>
      <c r="R1332" s="175">
        <v>6.7683</v>
      </c>
      <c r="S1332" s="171" t="s">
        <v>2026</v>
      </c>
      <c r="T1332" s="174">
        <v>44302</v>
      </c>
      <c r="U1332" s="175">
        <v>4048.4108999999999</v>
      </c>
      <c r="V1332" s="175">
        <v>66.121200000000002</v>
      </c>
      <c r="W1332" s="175">
        <v>-60.410600000000002</v>
      </c>
      <c r="X1332" s="175">
        <v>-16.700299999999999</v>
      </c>
      <c r="Y1332" s="175">
        <v>19.863700000000001</v>
      </c>
      <c r="Z1332" s="175">
        <v>13.969099999999999</v>
      </c>
      <c r="AA1332" s="175">
        <v>1.3734999999999999</v>
      </c>
      <c r="AB1332" s="175">
        <v>3.0106000000000002</v>
      </c>
      <c r="AC1332" s="175">
        <v>2.3624999999999998</v>
      </c>
      <c r="AD1332" s="175">
        <v>6.4058000000000002</v>
      </c>
      <c r="AE1332" s="175">
        <v>8.6381999999999994</v>
      </c>
      <c r="AF1332" s="175">
        <v>7.2378</v>
      </c>
      <c r="AG1332" s="175"/>
      <c r="AH1332" s="175">
        <v>9.3963999999999999</v>
      </c>
    </row>
    <row r="1333" spans="1:34" x14ac:dyDescent="0.3">
      <c r="A1333" s="171" t="s">
        <v>1079</v>
      </c>
      <c r="B1333" s="171" t="s">
        <v>1103</v>
      </c>
      <c r="C1333" s="171">
        <v>128006</v>
      </c>
      <c r="D1333" s="174">
        <v>44302</v>
      </c>
      <c r="E1333" s="175">
        <v>18.567399999999999</v>
      </c>
      <c r="F1333" s="175">
        <v>-34.761699999999998</v>
      </c>
      <c r="G1333" s="175">
        <v>-3.0951</v>
      </c>
      <c r="H1333" s="175">
        <v>0.58979999999999999</v>
      </c>
      <c r="I1333" s="175">
        <v>12.203799999999999</v>
      </c>
      <c r="J1333" s="175">
        <v>20.372399999999999</v>
      </c>
      <c r="K1333" s="175">
        <v>1.9645999999999999</v>
      </c>
      <c r="L1333" s="175">
        <v>5.6813000000000002</v>
      </c>
      <c r="M1333" s="175">
        <v>7.3764000000000003</v>
      </c>
      <c r="N1333" s="175">
        <v>10.100199999999999</v>
      </c>
      <c r="O1333" s="175">
        <v>7.3120000000000003</v>
      </c>
      <c r="P1333" s="175">
        <v>8.048</v>
      </c>
      <c r="Q1333" s="175">
        <v>9.1381999999999994</v>
      </c>
      <c r="R1333" s="175">
        <v>7.7205000000000004</v>
      </c>
      <c r="S1333" s="171" t="s">
        <v>2026</v>
      </c>
      <c r="T1333" s="174">
        <v>44302</v>
      </c>
      <c r="U1333" s="175">
        <v>4048.4108999999999</v>
      </c>
      <c r="V1333" s="175">
        <v>66.121200000000002</v>
      </c>
      <c r="W1333" s="175">
        <v>-60.410600000000002</v>
      </c>
      <c r="X1333" s="175">
        <v>-16.700299999999999</v>
      </c>
      <c r="Y1333" s="175">
        <v>19.863700000000001</v>
      </c>
      <c r="Z1333" s="175">
        <v>13.969099999999999</v>
      </c>
      <c r="AA1333" s="175">
        <v>1.3734999999999999</v>
      </c>
      <c r="AB1333" s="175">
        <v>3.0106000000000002</v>
      </c>
      <c r="AC1333" s="175">
        <v>2.3624999999999998</v>
      </c>
      <c r="AD1333" s="175">
        <v>6.4058000000000002</v>
      </c>
      <c r="AE1333" s="175">
        <v>8.6381999999999994</v>
      </c>
      <c r="AF1333" s="175">
        <v>7.2378</v>
      </c>
      <c r="AG1333" s="175"/>
      <c r="AH1333" s="175">
        <v>9.3963999999999999</v>
      </c>
    </row>
    <row r="1334" spans="1:34" x14ac:dyDescent="0.3">
      <c r="A1334" s="171" t="s">
        <v>1079</v>
      </c>
      <c r="B1334" s="171" t="s">
        <v>1104</v>
      </c>
      <c r="C1334" s="171">
        <v>133604</v>
      </c>
      <c r="D1334" s="174">
        <v>44302</v>
      </c>
      <c r="E1334" s="175">
        <v>16.7256</v>
      </c>
      <c r="F1334" s="175">
        <v>-12.652900000000001</v>
      </c>
      <c r="G1334" s="175">
        <v>-8.5030000000000001</v>
      </c>
      <c r="H1334" s="175">
        <v>-2.524</v>
      </c>
      <c r="I1334" s="175">
        <v>6.9223999999999997</v>
      </c>
      <c r="J1334" s="175">
        <v>13.773899999999999</v>
      </c>
      <c r="K1334" s="175">
        <v>4.4615999999999998</v>
      </c>
      <c r="L1334" s="175">
        <v>7.9520999999999997</v>
      </c>
      <c r="M1334" s="175">
        <v>8.7355</v>
      </c>
      <c r="N1334" s="175">
        <v>10.0999</v>
      </c>
      <c r="O1334" s="175">
        <v>7.7435999999999998</v>
      </c>
      <c r="P1334" s="175">
        <v>8.1488999999999994</v>
      </c>
      <c r="Q1334" s="175">
        <v>8.6418999999999997</v>
      </c>
      <c r="R1334" s="175">
        <v>9.0502000000000002</v>
      </c>
      <c r="S1334" s="171" t="s">
        <v>2026</v>
      </c>
      <c r="T1334" s="174">
        <v>44302</v>
      </c>
      <c r="U1334" s="175">
        <v>4048.4108999999999</v>
      </c>
      <c r="V1334" s="175">
        <v>66.121200000000002</v>
      </c>
      <c r="W1334" s="175">
        <v>-60.410600000000002</v>
      </c>
      <c r="X1334" s="175">
        <v>-16.700299999999999</v>
      </c>
      <c r="Y1334" s="175">
        <v>19.863700000000001</v>
      </c>
      <c r="Z1334" s="175">
        <v>13.969099999999999</v>
      </c>
      <c r="AA1334" s="175">
        <v>1.3734999999999999</v>
      </c>
      <c r="AB1334" s="175">
        <v>3.0106000000000002</v>
      </c>
      <c r="AC1334" s="175">
        <v>2.3624999999999998</v>
      </c>
      <c r="AD1334" s="175">
        <v>6.4058000000000002</v>
      </c>
      <c r="AE1334" s="175">
        <v>8.6381999999999994</v>
      </c>
      <c r="AF1334" s="175">
        <v>7.2378</v>
      </c>
      <c r="AG1334" s="175"/>
      <c r="AH1334" s="175">
        <v>9.3963999999999999</v>
      </c>
    </row>
    <row r="1335" spans="1:34" x14ac:dyDescent="0.3">
      <c r="A1335" s="171" t="s">
        <v>1079</v>
      </c>
      <c r="B1335" s="171" t="s">
        <v>1105</v>
      </c>
      <c r="C1335" s="171">
        <v>133607</v>
      </c>
      <c r="D1335" s="174">
        <v>44302</v>
      </c>
      <c r="E1335" s="175">
        <v>15.835900000000001</v>
      </c>
      <c r="F1335" s="175">
        <v>-13.3635</v>
      </c>
      <c r="G1335" s="175">
        <v>-9.3827999999999996</v>
      </c>
      <c r="H1335" s="175">
        <v>-3.4222000000000001</v>
      </c>
      <c r="I1335" s="175">
        <v>6.0084999999999997</v>
      </c>
      <c r="J1335" s="175">
        <v>12.8681</v>
      </c>
      <c r="K1335" s="175">
        <v>3.5518000000000001</v>
      </c>
      <c r="L1335" s="175">
        <v>6.9471999999999996</v>
      </c>
      <c r="M1335" s="175">
        <v>7.7202999999999999</v>
      </c>
      <c r="N1335" s="175">
        <v>9.0648999999999997</v>
      </c>
      <c r="O1335" s="175">
        <v>6.7831000000000001</v>
      </c>
      <c r="P1335" s="175">
        <v>7.1901000000000002</v>
      </c>
      <c r="Q1335" s="175">
        <v>7.6891999999999996</v>
      </c>
      <c r="R1335" s="175">
        <v>8.0631000000000004</v>
      </c>
      <c r="S1335" s="171" t="s">
        <v>2026</v>
      </c>
      <c r="T1335" s="174">
        <v>44302</v>
      </c>
      <c r="U1335" s="175">
        <v>4048.4108999999999</v>
      </c>
      <c r="V1335" s="175">
        <v>66.121200000000002</v>
      </c>
      <c r="W1335" s="175">
        <v>-60.410600000000002</v>
      </c>
      <c r="X1335" s="175">
        <v>-16.700299999999999</v>
      </c>
      <c r="Y1335" s="175">
        <v>19.863700000000001</v>
      </c>
      <c r="Z1335" s="175">
        <v>13.969099999999999</v>
      </c>
      <c r="AA1335" s="175">
        <v>1.3734999999999999</v>
      </c>
      <c r="AB1335" s="175">
        <v>3.0106000000000002</v>
      </c>
      <c r="AC1335" s="175">
        <v>2.3624999999999998</v>
      </c>
      <c r="AD1335" s="175">
        <v>6.4058000000000002</v>
      </c>
      <c r="AE1335" s="175">
        <v>8.6381999999999994</v>
      </c>
      <c r="AF1335" s="175">
        <v>7.2378</v>
      </c>
      <c r="AG1335" s="175"/>
      <c r="AH1335" s="175">
        <v>9.3963999999999999</v>
      </c>
    </row>
    <row r="1336" spans="1:34" x14ac:dyDescent="0.3">
      <c r="A1336" s="171" t="s">
        <v>1079</v>
      </c>
      <c r="B1336" s="171" t="s">
        <v>1106</v>
      </c>
      <c r="C1336" s="171">
        <v>130037</v>
      </c>
      <c r="D1336" s="174">
        <v>44302</v>
      </c>
      <c r="E1336" s="175">
        <v>10.7096</v>
      </c>
      <c r="F1336" s="175">
        <v>-16.351800000000001</v>
      </c>
      <c r="G1336" s="175">
        <v>-13.442399999999999</v>
      </c>
      <c r="H1336" s="175">
        <v>-6.5646000000000004</v>
      </c>
      <c r="I1336" s="175">
        <v>4.4177999999999997</v>
      </c>
      <c r="J1336" s="175">
        <v>10.6721</v>
      </c>
      <c r="K1336" s="175">
        <v>1.3792</v>
      </c>
      <c r="L1336" s="175">
        <v>5.3841000000000001</v>
      </c>
      <c r="M1336" s="175">
        <v>3.3955000000000002</v>
      </c>
      <c r="N1336" s="175">
        <v>2.1996000000000002</v>
      </c>
      <c r="O1336" s="175">
        <v>-8.6536000000000008</v>
      </c>
      <c r="P1336" s="175">
        <v>-2.1484000000000001</v>
      </c>
      <c r="Q1336" s="175">
        <v>1.0116000000000001</v>
      </c>
      <c r="R1336" s="175">
        <v>-14.6722</v>
      </c>
      <c r="S1336" s="171" t="s">
        <v>2026</v>
      </c>
      <c r="T1336" s="174">
        <v>44302</v>
      </c>
      <c r="U1336" s="175">
        <v>4048.4108999999999</v>
      </c>
      <c r="V1336" s="175">
        <v>66.121200000000002</v>
      </c>
      <c r="W1336" s="175">
        <v>-60.410600000000002</v>
      </c>
      <c r="X1336" s="175">
        <v>-16.700299999999999</v>
      </c>
      <c r="Y1336" s="175">
        <v>19.863700000000001</v>
      </c>
      <c r="Z1336" s="175">
        <v>13.969099999999999</v>
      </c>
      <c r="AA1336" s="175">
        <v>1.3734999999999999</v>
      </c>
      <c r="AB1336" s="175">
        <v>3.0106000000000002</v>
      </c>
      <c r="AC1336" s="175">
        <v>2.3624999999999998</v>
      </c>
      <c r="AD1336" s="175">
        <v>6.4058000000000002</v>
      </c>
      <c r="AE1336" s="175">
        <v>8.6381999999999994</v>
      </c>
      <c r="AF1336" s="175">
        <v>7.2378</v>
      </c>
      <c r="AG1336" s="175"/>
      <c r="AH1336" s="175">
        <v>9.3963999999999999</v>
      </c>
    </row>
    <row r="1337" spans="1:34" x14ac:dyDescent="0.3">
      <c r="A1337" s="171" t="s">
        <v>1079</v>
      </c>
      <c r="B1337" s="171" t="s">
        <v>1107</v>
      </c>
      <c r="C1337" s="171">
        <v>130050</v>
      </c>
      <c r="D1337" s="174">
        <v>44302</v>
      </c>
      <c r="E1337" s="175">
        <v>11.3353</v>
      </c>
      <c r="F1337" s="175">
        <v>-15.7713</v>
      </c>
      <c r="G1337" s="175">
        <v>-12.862</v>
      </c>
      <c r="H1337" s="175">
        <v>-5.9732000000000003</v>
      </c>
      <c r="I1337" s="175">
        <v>4.9817999999999998</v>
      </c>
      <c r="J1337" s="175">
        <v>11.2308</v>
      </c>
      <c r="K1337" s="175">
        <v>1.9341999999999999</v>
      </c>
      <c r="L1337" s="175">
        <v>5.9516999999999998</v>
      </c>
      <c r="M1337" s="175">
        <v>3.9620000000000002</v>
      </c>
      <c r="N1337" s="175">
        <v>2.7650999999999999</v>
      </c>
      <c r="O1337" s="175">
        <v>-7.9329000000000001</v>
      </c>
      <c r="P1337" s="175">
        <v>-1.3154999999999999</v>
      </c>
      <c r="Q1337" s="175">
        <v>1.8573</v>
      </c>
      <c r="R1337" s="175">
        <v>-14.094200000000001</v>
      </c>
      <c r="S1337" s="171" t="s">
        <v>2026</v>
      </c>
      <c r="T1337" s="174">
        <v>44302</v>
      </c>
      <c r="U1337" s="175">
        <v>4048.4108999999999</v>
      </c>
      <c r="V1337" s="175">
        <v>66.121200000000002</v>
      </c>
      <c r="W1337" s="175">
        <v>-60.410600000000002</v>
      </c>
      <c r="X1337" s="175">
        <v>-16.700299999999999</v>
      </c>
      <c r="Y1337" s="175">
        <v>19.863700000000001</v>
      </c>
      <c r="Z1337" s="175">
        <v>13.969099999999999</v>
      </c>
      <c r="AA1337" s="175">
        <v>1.3734999999999999</v>
      </c>
      <c r="AB1337" s="175">
        <v>3.0106000000000002</v>
      </c>
      <c r="AC1337" s="175">
        <v>2.3624999999999998</v>
      </c>
      <c r="AD1337" s="175">
        <v>6.4058000000000002</v>
      </c>
      <c r="AE1337" s="175">
        <v>8.6381999999999994</v>
      </c>
      <c r="AF1337" s="175">
        <v>7.2378</v>
      </c>
      <c r="AG1337" s="175"/>
      <c r="AH1337" s="175">
        <v>9.3963999999999999</v>
      </c>
    </row>
    <row r="1338" spans="1:34" x14ac:dyDescent="0.3">
      <c r="A1338" s="171" t="s">
        <v>1079</v>
      </c>
      <c r="B1338" s="171" t="s">
        <v>1108</v>
      </c>
      <c r="C1338" s="171">
        <v>148083</v>
      </c>
      <c r="D1338" s="174">
        <v>44302</v>
      </c>
      <c r="E1338" s="175">
        <v>4.1799999999999997E-2</v>
      </c>
      <c r="F1338" s="175">
        <v>0</v>
      </c>
      <c r="G1338" s="175">
        <v>21.8825</v>
      </c>
      <c r="H1338" s="175">
        <v>12.504300000000001</v>
      </c>
      <c r="I1338" s="175">
        <v>10.967499999999999</v>
      </c>
      <c r="J1338" s="175">
        <v>11.375999999999999</v>
      </c>
      <c r="K1338" s="175">
        <v>-90.618600000000001</v>
      </c>
      <c r="L1338" s="175">
        <v>-41.781100000000002</v>
      </c>
      <c r="M1338" s="175">
        <v>-30.476500000000001</v>
      </c>
      <c r="N1338" s="175">
        <v>-20.983000000000001</v>
      </c>
      <c r="O1338" s="175"/>
      <c r="P1338" s="175"/>
      <c r="Q1338" s="175">
        <v>-17.272500000000001</v>
      </c>
      <c r="R1338" s="175"/>
      <c r="S1338" s="171" t="s">
        <v>2026</v>
      </c>
      <c r="T1338" s="174">
        <v>44302</v>
      </c>
      <c r="U1338" s="175">
        <v>4048.4108999999999</v>
      </c>
      <c r="V1338" s="175">
        <v>66.121200000000002</v>
      </c>
      <c r="W1338" s="175">
        <v>-60.410600000000002</v>
      </c>
      <c r="X1338" s="175">
        <v>-16.700299999999999</v>
      </c>
      <c r="Y1338" s="175">
        <v>19.863700000000001</v>
      </c>
      <c r="Z1338" s="175">
        <v>13.969099999999999</v>
      </c>
      <c r="AA1338" s="175">
        <v>1.3734999999999999</v>
      </c>
      <c r="AB1338" s="175">
        <v>3.0106000000000002</v>
      </c>
      <c r="AC1338" s="175">
        <v>2.3624999999999998</v>
      </c>
      <c r="AD1338" s="175">
        <v>6.4058000000000002</v>
      </c>
      <c r="AE1338" s="175">
        <v>8.6381999999999994</v>
      </c>
      <c r="AF1338" s="175">
        <v>7.2378</v>
      </c>
      <c r="AG1338" s="175"/>
      <c r="AH1338" s="175">
        <v>9.3963999999999999</v>
      </c>
    </row>
    <row r="1339" spans="1:34" x14ac:dyDescent="0.3">
      <c r="A1339" s="171" t="s">
        <v>1079</v>
      </c>
      <c r="B1339" s="171" t="s">
        <v>1109</v>
      </c>
      <c r="C1339" s="171">
        <v>148080</v>
      </c>
      <c r="D1339" s="174">
        <v>44302</v>
      </c>
      <c r="E1339" s="175">
        <v>4.3900000000000002E-2</v>
      </c>
      <c r="F1339" s="175">
        <v>0</v>
      </c>
      <c r="G1339" s="175">
        <v>0</v>
      </c>
      <c r="H1339" s="175">
        <v>11.9048</v>
      </c>
      <c r="I1339" s="175">
        <v>10.4405</v>
      </c>
      <c r="J1339" s="175">
        <v>10.8268</v>
      </c>
      <c r="K1339" s="175">
        <v>-91.0946</v>
      </c>
      <c r="L1339" s="175">
        <v>-41.916600000000003</v>
      </c>
      <c r="M1339" s="175">
        <v>-30.434999999999999</v>
      </c>
      <c r="N1339" s="175">
        <v>-21.184899999999999</v>
      </c>
      <c r="O1339" s="175"/>
      <c r="P1339" s="175"/>
      <c r="Q1339" s="175">
        <v>-17.379799999999999</v>
      </c>
      <c r="R1339" s="175"/>
      <c r="S1339" s="171" t="s">
        <v>2026</v>
      </c>
      <c r="T1339" s="174">
        <v>44302</v>
      </c>
      <c r="U1339" s="175">
        <v>4048.4108999999999</v>
      </c>
      <c r="V1339" s="175">
        <v>66.121200000000002</v>
      </c>
      <c r="W1339" s="175">
        <v>-60.410600000000002</v>
      </c>
      <c r="X1339" s="175">
        <v>-16.700299999999999</v>
      </c>
      <c r="Y1339" s="175">
        <v>19.863700000000001</v>
      </c>
      <c r="Z1339" s="175">
        <v>13.969099999999999</v>
      </c>
      <c r="AA1339" s="175">
        <v>1.3734999999999999</v>
      </c>
      <c r="AB1339" s="175">
        <v>3.0106000000000002</v>
      </c>
      <c r="AC1339" s="175">
        <v>2.3624999999999998</v>
      </c>
      <c r="AD1339" s="175">
        <v>6.4058000000000002</v>
      </c>
      <c r="AE1339" s="175">
        <v>8.6381999999999994</v>
      </c>
      <c r="AF1339" s="175">
        <v>7.2378</v>
      </c>
      <c r="AG1339" s="175"/>
      <c r="AH1339" s="175">
        <v>9.3963999999999999</v>
      </c>
    </row>
    <row r="1340" spans="1:34" x14ac:dyDescent="0.3">
      <c r="A1340" s="171" t="s">
        <v>1079</v>
      </c>
      <c r="B1340" s="171" t="s">
        <v>1110</v>
      </c>
      <c r="C1340" s="171">
        <v>148286</v>
      </c>
      <c r="D1340" s="174"/>
      <c r="E1340" s="175"/>
      <c r="F1340" s="175"/>
      <c r="G1340" s="175"/>
      <c r="H1340" s="175"/>
      <c r="I1340" s="175"/>
      <c r="J1340" s="175"/>
      <c r="K1340" s="175"/>
      <c r="L1340" s="175"/>
      <c r="M1340" s="175"/>
      <c r="N1340" s="175"/>
      <c r="O1340" s="175"/>
      <c r="P1340" s="175"/>
      <c r="Q1340" s="175"/>
      <c r="R1340" s="175"/>
      <c r="S1340" s="171" t="s">
        <v>2026</v>
      </c>
      <c r="T1340" s="174">
        <v>44302</v>
      </c>
      <c r="U1340" s="175">
        <v>4048.4108999999999</v>
      </c>
      <c r="V1340" s="175">
        <v>66.121200000000002</v>
      </c>
      <c r="W1340" s="175">
        <v>-60.410600000000002</v>
      </c>
      <c r="X1340" s="175">
        <v>-16.700299999999999</v>
      </c>
      <c r="Y1340" s="175">
        <v>19.863700000000001</v>
      </c>
      <c r="Z1340" s="175">
        <v>13.969099999999999</v>
      </c>
      <c r="AA1340" s="175">
        <v>1.3734999999999999</v>
      </c>
      <c r="AB1340" s="175">
        <v>3.0106000000000002</v>
      </c>
      <c r="AC1340" s="175">
        <v>2.3624999999999998</v>
      </c>
      <c r="AD1340" s="175">
        <v>6.4058000000000002</v>
      </c>
      <c r="AE1340" s="175">
        <v>8.6381999999999994</v>
      </c>
      <c r="AF1340" s="175">
        <v>7.2378</v>
      </c>
      <c r="AG1340" s="175"/>
      <c r="AH1340" s="175">
        <v>9.3963999999999999</v>
      </c>
    </row>
    <row r="1341" spans="1:34" x14ac:dyDescent="0.3">
      <c r="A1341" s="171" t="s">
        <v>1079</v>
      </c>
      <c r="B1341" s="171" t="s">
        <v>1111</v>
      </c>
      <c r="C1341" s="171">
        <v>148285</v>
      </c>
      <c r="D1341" s="174"/>
      <c r="E1341" s="175"/>
      <c r="F1341" s="175"/>
      <c r="G1341" s="175"/>
      <c r="H1341" s="175"/>
      <c r="I1341" s="175"/>
      <c r="J1341" s="175"/>
      <c r="K1341" s="175"/>
      <c r="L1341" s="175"/>
      <c r="M1341" s="175"/>
      <c r="N1341" s="175"/>
      <c r="O1341" s="175"/>
      <c r="P1341" s="175"/>
      <c r="Q1341" s="175"/>
      <c r="R1341" s="175"/>
      <c r="S1341" s="171" t="s">
        <v>2026</v>
      </c>
      <c r="T1341" s="174">
        <v>44302</v>
      </c>
      <c r="U1341" s="175">
        <v>4048.4108999999999</v>
      </c>
      <c r="V1341" s="175">
        <v>66.121200000000002</v>
      </c>
      <c r="W1341" s="175">
        <v>-60.410600000000002</v>
      </c>
      <c r="X1341" s="175">
        <v>-16.700299999999999</v>
      </c>
      <c r="Y1341" s="175">
        <v>19.863700000000001</v>
      </c>
      <c r="Z1341" s="175">
        <v>13.969099999999999</v>
      </c>
      <c r="AA1341" s="175">
        <v>1.3734999999999999</v>
      </c>
      <c r="AB1341" s="175">
        <v>3.0106000000000002</v>
      </c>
      <c r="AC1341" s="175">
        <v>2.3624999999999998</v>
      </c>
      <c r="AD1341" s="175">
        <v>6.4058000000000002</v>
      </c>
      <c r="AE1341" s="175">
        <v>8.6381999999999994</v>
      </c>
      <c r="AF1341" s="175">
        <v>7.2378</v>
      </c>
      <c r="AG1341" s="175"/>
      <c r="AH1341" s="175">
        <v>9.3963999999999999</v>
      </c>
    </row>
    <row r="1342" spans="1:34" x14ac:dyDescent="0.3">
      <c r="A1342" s="171" t="s">
        <v>1079</v>
      </c>
      <c r="B1342" s="171" t="s">
        <v>1112</v>
      </c>
      <c r="C1342" s="171">
        <v>119824</v>
      </c>
      <c r="D1342" s="174">
        <v>44302</v>
      </c>
      <c r="E1342" s="175">
        <v>41.649700000000003</v>
      </c>
      <c r="F1342" s="175">
        <v>-7.8855000000000004</v>
      </c>
      <c r="G1342" s="175">
        <v>1.2490000000000001</v>
      </c>
      <c r="H1342" s="175">
        <v>3.1943999999999999</v>
      </c>
      <c r="I1342" s="175">
        <v>7.9531999999999998</v>
      </c>
      <c r="J1342" s="175">
        <v>15.0542</v>
      </c>
      <c r="K1342" s="175">
        <v>1.8459000000000001</v>
      </c>
      <c r="L1342" s="175">
        <v>4.8295000000000003</v>
      </c>
      <c r="M1342" s="175">
        <v>6.3688000000000002</v>
      </c>
      <c r="N1342" s="175">
        <v>10.488099999999999</v>
      </c>
      <c r="O1342" s="175">
        <v>9.7264999999999997</v>
      </c>
      <c r="P1342" s="175">
        <v>10.1945</v>
      </c>
      <c r="Q1342" s="175">
        <v>10.0649</v>
      </c>
      <c r="R1342" s="175">
        <v>10.879799999999999</v>
      </c>
      <c r="S1342" s="171" t="s">
        <v>2026</v>
      </c>
      <c r="T1342" s="174">
        <v>44302</v>
      </c>
      <c r="U1342" s="175">
        <v>4048.4108999999999</v>
      </c>
      <c r="V1342" s="175">
        <v>66.121200000000002</v>
      </c>
      <c r="W1342" s="175">
        <v>-60.410600000000002</v>
      </c>
      <c r="X1342" s="175">
        <v>-16.700299999999999</v>
      </c>
      <c r="Y1342" s="175">
        <v>19.863700000000001</v>
      </c>
      <c r="Z1342" s="175">
        <v>13.969099999999999</v>
      </c>
      <c r="AA1342" s="175">
        <v>1.3734999999999999</v>
      </c>
      <c r="AB1342" s="175">
        <v>3.0106000000000002</v>
      </c>
      <c r="AC1342" s="175">
        <v>2.3624999999999998</v>
      </c>
      <c r="AD1342" s="175">
        <v>6.4058000000000002</v>
      </c>
      <c r="AE1342" s="175">
        <v>8.6381999999999994</v>
      </c>
      <c r="AF1342" s="175">
        <v>7.2378</v>
      </c>
      <c r="AG1342" s="175"/>
      <c r="AH1342" s="175">
        <v>9.3963999999999999</v>
      </c>
    </row>
    <row r="1343" spans="1:34" x14ac:dyDescent="0.3">
      <c r="A1343" s="171" t="s">
        <v>1079</v>
      </c>
      <c r="B1343" s="171" t="s">
        <v>1113</v>
      </c>
      <c r="C1343" s="171">
        <v>102053</v>
      </c>
      <c r="D1343" s="174">
        <v>44302</v>
      </c>
      <c r="E1343" s="175">
        <v>39.399900000000002</v>
      </c>
      <c r="F1343" s="175">
        <v>-8.4283000000000001</v>
      </c>
      <c r="G1343" s="175">
        <v>0.67169999999999996</v>
      </c>
      <c r="H1343" s="175">
        <v>2.6217000000000001</v>
      </c>
      <c r="I1343" s="175">
        <v>7.3712</v>
      </c>
      <c r="J1343" s="175">
        <v>14.493600000000001</v>
      </c>
      <c r="K1343" s="175">
        <v>1.2674000000000001</v>
      </c>
      <c r="L1343" s="175">
        <v>4.2614999999999998</v>
      </c>
      <c r="M1343" s="175">
        <v>5.8185000000000002</v>
      </c>
      <c r="N1343" s="175">
        <v>9.9354999999999993</v>
      </c>
      <c r="O1343" s="175">
        <v>9.1546000000000003</v>
      </c>
      <c r="P1343" s="175">
        <v>9.3734999999999999</v>
      </c>
      <c r="Q1343" s="175">
        <v>8.1710999999999991</v>
      </c>
      <c r="R1343" s="175">
        <v>10.405799999999999</v>
      </c>
      <c r="S1343" s="171" t="s">
        <v>2026</v>
      </c>
      <c r="T1343" s="174">
        <v>44302</v>
      </c>
      <c r="U1343" s="175">
        <v>4048.4108999999999</v>
      </c>
      <c r="V1343" s="175">
        <v>66.121200000000002</v>
      </c>
      <c r="W1343" s="175">
        <v>-60.410600000000002</v>
      </c>
      <c r="X1343" s="175">
        <v>-16.700299999999999</v>
      </c>
      <c r="Y1343" s="175">
        <v>19.863700000000001</v>
      </c>
      <c r="Z1343" s="175">
        <v>13.969099999999999</v>
      </c>
      <c r="AA1343" s="175">
        <v>1.3734999999999999</v>
      </c>
      <c r="AB1343" s="175">
        <v>3.0106000000000002</v>
      </c>
      <c r="AC1343" s="175">
        <v>2.3624999999999998</v>
      </c>
      <c r="AD1343" s="175">
        <v>6.4058000000000002</v>
      </c>
      <c r="AE1343" s="175">
        <v>8.6381999999999994</v>
      </c>
      <c r="AF1343" s="175">
        <v>7.2378</v>
      </c>
      <c r="AG1343" s="175"/>
      <c r="AH1343" s="175">
        <v>9.3963999999999999</v>
      </c>
    </row>
    <row r="1344" spans="1:34" x14ac:dyDescent="0.3">
      <c r="A1344" s="171" t="s">
        <v>1079</v>
      </c>
      <c r="B1344" s="171" t="s">
        <v>1114</v>
      </c>
      <c r="C1344" s="171">
        <v>100603</v>
      </c>
      <c r="D1344" s="174">
        <v>44302</v>
      </c>
      <c r="E1344" s="175">
        <v>57.806800000000003</v>
      </c>
      <c r="F1344" s="175">
        <v>10.8004</v>
      </c>
      <c r="G1344" s="175">
        <v>-9.7134</v>
      </c>
      <c r="H1344" s="175">
        <v>-4.3350999999999997</v>
      </c>
      <c r="I1344" s="175">
        <v>7.1692999999999998</v>
      </c>
      <c r="J1344" s="175">
        <v>11.910399999999999</v>
      </c>
      <c r="K1344" s="175">
        <v>1.11E-2</v>
      </c>
      <c r="L1344" s="175">
        <v>1.0515000000000001</v>
      </c>
      <c r="M1344" s="175">
        <v>1.5712999999999999</v>
      </c>
      <c r="N1344" s="175">
        <v>6.5713999999999997</v>
      </c>
      <c r="O1344" s="175">
        <v>5.7112999999999996</v>
      </c>
      <c r="P1344" s="175">
        <v>6.4077999999999999</v>
      </c>
      <c r="Q1344" s="175">
        <v>7.8060999999999998</v>
      </c>
      <c r="R1344" s="175">
        <v>5.9042000000000003</v>
      </c>
      <c r="S1344" s="171" t="s">
        <v>2026</v>
      </c>
      <c r="T1344" s="174">
        <v>44302</v>
      </c>
      <c r="U1344" s="175">
        <v>4048.4108999999999</v>
      </c>
      <c r="V1344" s="175">
        <v>66.121200000000002</v>
      </c>
      <c r="W1344" s="175">
        <v>-60.410600000000002</v>
      </c>
      <c r="X1344" s="175">
        <v>-16.700299999999999</v>
      </c>
      <c r="Y1344" s="175">
        <v>19.863700000000001</v>
      </c>
      <c r="Z1344" s="175">
        <v>13.969099999999999</v>
      </c>
      <c r="AA1344" s="175">
        <v>1.3734999999999999</v>
      </c>
      <c r="AB1344" s="175">
        <v>3.0106000000000002</v>
      </c>
      <c r="AC1344" s="175">
        <v>2.3624999999999998</v>
      </c>
      <c r="AD1344" s="175">
        <v>6.4058000000000002</v>
      </c>
      <c r="AE1344" s="175">
        <v>8.6381999999999994</v>
      </c>
      <c r="AF1344" s="175">
        <v>7.2378</v>
      </c>
      <c r="AG1344" s="175"/>
      <c r="AH1344" s="175">
        <v>9.3963999999999999</v>
      </c>
    </row>
    <row r="1345" spans="1:34" x14ac:dyDescent="0.3">
      <c r="A1345" s="171" t="s">
        <v>1079</v>
      </c>
      <c r="B1345" s="171" t="s">
        <v>1115</v>
      </c>
      <c r="C1345" s="171">
        <v>119675</v>
      </c>
      <c r="D1345" s="174">
        <v>44302</v>
      </c>
      <c r="E1345" s="175">
        <v>62.093000000000004</v>
      </c>
      <c r="F1345" s="175">
        <v>11.760300000000001</v>
      </c>
      <c r="G1345" s="175">
        <v>-8.7062000000000008</v>
      </c>
      <c r="H1345" s="175">
        <v>-3.3233000000000001</v>
      </c>
      <c r="I1345" s="175">
        <v>8.1816999999999993</v>
      </c>
      <c r="J1345" s="175">
        <v>13.4559</v>
      </c>
      <c r="K1345" s="175">
        <v>1.0947</v>
      </c>
      <c r="L1345" s="175">
        <v>2.0247000000000002</v>
      </c>
      <c r="M1345" s="175">
        <v>2.5124</v>
      </c>
      <c r="N1345" s="175">
        <v>7.5396999999999998</v>
      </c>
      <c r="O1345" s="175">
        <v>6.6741999999999999</v>
      </c>
      <c r="P1345" s="175">
        <v>7.3453999999999997</v>
      </c>
      <c r="Q1345" s="175">
        <v>7.7899000000000003</v>
      </c>
      <c r="R1345" s="175">
        <v>6.8304999999999998</v>
      </c>
      <c r="S1345" s="171" t="s">
        <v>2026</v>
      </c>
      <c r="T1345" s="174">
        <v>44302</v>
      </c>
      <c r="U1345" s="175">
        <v>4048.4108999999999</v>
      </c>
      <c r="V1345" s="175">
        <v>66.121200000000002</v>
      </c>
      <c r="W1345" s="175">
        <v>-60.410600000000002</v>
      </c>
      <c r="X1345" s="175">
        <v>-16.700299999999999</v>
      </c>
      <c r="Y1345" s="175">
        <v>19.863700000000001</v>
      </c>
      <c r="Z1345" s="175">
        <v>13.969099999999999</v>
      </c>
      <c r="AA1345" s="175">
        <v>1.3734999999999999</v>
      </c>
      <c r="AB1345" s="175">
        <v>3.0106000000000002</v>
      </c>
      <c r="AC1345" s="175">
        <v>2.3624999999999998</v>
      </c>
      <c r="AD1345" s="175">
        <v>6.4058000000000002</v>
      </c>
      <c r="AE1345" s="175">
        <v>8.6381999999999994</v>
      </c>
      <c r="AF1345" s="175">
        <v>7.2378</v>
      </c>
      <c r="AG1345" s="175"/>
      <c r="AH1345" s="175">
        <v>9.3963999999999999</v>
      </c>
    </row>
    <row r="1346" spans="1:34" x14ac:dyDescent="0.3">
      <c r="A1346" s="171" t="s">
        <v>1079</v>
      </c>
      <c r="B1346" s="171" t="s">
        <v>1116</v>
      </c>
      <c r="C1346" s="171">
        <v>119127</v>
      </c>
      <c r="D1346" s="174">
        <v>44302</v>
      </c>
      <c r="E1346" s="175">
        <v>30.689599999999999</v>
      </c>
      <c r="F1346" s="175">
        <v>-20.563800000000001</v>
      </c>
      <c r="G1346" s="175">
        <v>-12.6488</v>
      </c>
      <c r="H1346" s="175">
        <v>-6.3806000000000003</v>
      </c>
      <c r="I1346" s="175">
        <v>8.9474999999999998</v>
      </c>
      <c r="J1346" s="175">
        <v>16.995999999999999</v>
      </c>
      <c r="K1346" s="175">
        <v>3.3433999999999999</v>
      </c>
      <c r="L1346" s="175">
        <v>5.0560999999999998</v>
      </c>
      <c r="M1346" s="175">
        <v>5.8815</v>
      </c>
      <c r="N1346" s="175">
        <v>10.852</v>
      </c>
      <c r="O1346" s="175">
        <v>2.5672999999999999</v>
      </c>
      <c r="P1346" s="175">
        <v>4.827</v>
      </c>
      <c r="Q1346" s="175">
        <v>6.75</v>
      </c>
      <c r="R1346" s="175">
        <v>0.85840000000000005</v>
      </c>
      <c r="S1346" s="171" t="s">
        <v>2026</v>
      </c>
      <c r="T1346" s="174">
        <v>44302</v>
      </c>
      <c r="U1346" s="175">
        <v>4048.4108999999999</v>
      </c>
      <c r="V1346" s="175">
        <v>66.121200000000002</v>
      </c>
      <c r="W1346" s="175">
        <v>-60.410600000000002</v>
      </c>
      <c r="X1346" s="175">
        <v>-16.700299999999999</v>
      </c>
      <c r="Y1346" s="175">
        <v>19.863700000000001</v>
      </c>
      <c r="Z1346" s="175">
        <v>13.969099999999999</v>
      </c>
      <c r="AA1346" s="175">
        <v>1.3734999999999999</v>
      </c>
      <c r="AB1346" s="175">
        <v>3.0106000000000002</v>
      </c>
      <c r="AC1346" s="175">
        <v>2.3624999999999998</v>
      </c>
      <c r="AD1346" s="175">
        <v>6.4058000000000002</v>
      </c>
      <c r="AE1346" s="175">
        <v>8.6381999999999994</v>
      </c>
      <c r="AF1346" s="175">
        <v>7.2378</v>
      </c>
      <c r="AG1346" s="175"/>
      <c r="AH1346" s="175">
        <v>9.3963999999999999</v>
      </c>
    </row>
    <row r="1347" spans="1:34" x14ac:dyDescent="0.3">
      <c r="A1347" s="171" t="s">
        <v>1079</v>
      </c>
      <c r="B1347" s="171" t="s">
        <v>1117</v>
      </c>
      <c r="C1347" s="171">
        <v>147385</v>
      </c>
      <c r="D1347" s="174">
        <v>44302</v>
      </c>
      <c r="E1347" s="175">
        <v>0.83730000000000004</v>
      </c>
      <c r="F1347" s="175">
        <v>0</v>
      </c>
      <c r="G1347" s="175">
        <v>0</v>
      </c>
      <c r="H1347" s="175">
        <v>0</v>
      </c>
      <c r="I1347" s="175">
        <v>0</v>
      </c>
      <c r="J1347" s="175">
        <v>0</v>
      </c>
      <c r="K1347" s="175">
        <v>0</v>
      </c>
      <c r="L1347" s="175">
        <v>0</v>
      </c>
      <c r="M1347" s="175">
        <v>0</v>
      </c>
      <c r="N1347" s="175">
        <v>-25.026900000000001</v>
      </c>
      <c r="O1347" s="175"/>
      <c r="P1347" s="175"/>
      <c r="Q1347" s="175">
        <v>-24.4621</v>
      </c>
      <c r="R1347" s="175"/>
      <c r="S1347" s="171" t="s">
        <v>2026</v>
      </c>
      <c r="T1347" s="174">
        <v>44302</v>
      </c>
      <c r="U1347" s="175">
        <v>4048.4108999999999</v>
      </c>
      <c r="V1347" s="175">
        <v>66.121200000000002</v>
      </c>
      <c r="W1347" s="175">
        <v>-60.410600000000002</v>
      </c>
      <c r="X1347" s="175">
        <v>-16.700299999999999</v>
      </c>
      <c r="Y1347" s="175">
        <v>19.863700000000001</v>
      </c>
      <c r="Z1347" s="175">
        <v>13.969099999999999</v>
      </c>
      <c r="AA1347" s="175">
        <v>1.3734999999999999</v>
      </c>
      <c r="AB1347" s="175">
        <v>3.0106000000000002</v>
      </c>
      <c r="AC1347" s="175">
        <v>2.3624999999999998</v>
      </c>
      <c r="AD1347" s="175">
        <v>6.4058000000000002</v>
      </c>
      <c r="AE1347" s="175">
        <v>8.6381999999999994</v>
      </c>
      <c r="AF1347" s="175">
        <v>7.2378</v>
      </c>
      <c r="AG1347" s="175"/>
      <c r="AH1347" s="175">
        <v>9.3963999999999999</v>
      </c>
    </row>
    <row r="1348" spans="1:34" x14ac:dyDescent="0.3">
      <c r="A1348" s="171" t="s">
        <v>1079</v>
      </c>
      <c r="B1348" s="171" t="s">
        <v>1118</v>
      </c>
      <c r="C1348" s="171">
        <v>101703</v>
      </c>
      <c r="D1348" s="174">
        <v>44302</v>
      </c>
      <c r="E1348" s="175">
        <v>28.273700000000002</v>
      </c>
      <c r="F1348" s="175">
        <v>-21.546199999999999</v>
      </c>
      <c r="G1348" s="175">
        <v>-13.5671</v>
      </c>
      <c r="H1348" s="175">
        <v>-7.2744999999999997</v>
      </c>
      <c r="I1348" s="175">
        <v>8.0158000000000005</v>
      </c>
      <c r="J1348" s="175">
        <v>15.9503</v>
      </c>
      <c r="K1348" s="175">
        <v>2.3041999999999998</v>
      </c>
      <c r="L1348" s="175">
        <v>3.972</v>
      </c>
      <c r="M1348" s="175">
        <v>4.8129</v>
      </c>
      <c r="N1348" s="175">
        <v>9.7194000000000003</v>
      </c>
      <c r="O1348" s="175">
        <v>1.6196999999999999</v>
      </c>
      <c r="P1348" s="175">
        <v>3.8546</v>
      </c>
      <c r="Q1348" s="175">
        <v>5.8112000000000004</v>
      </c>
      <c r="R1348" s="175">
        <v>-0.1237</v>
      </c>
      <c r="S1348" s="171" t="s">
        <v>2026</v>
      </c>
      <c r="T1348" s="174">
        <v>44302</v>
      </c>
      <c r="U1348" s="175">
        <v>4048.4108999999999</v>
      </c>
      <c r="V1348" s="175">
        <v>66.121200000000002</v>
      </c>
      <c r="W1348" s="175">
        <v>-60.410600000000002</v>
      </c>
      <c r="X1348" s="175">
        <v>-16.700299999999999</v>
      </c>
      <c r="Y1348" s="175">
        <v>19.863700000000001</v>
      </c>
      <c r="Z1348" s="175">
        <v>13.969099999999999</v>
      </c>
      <c r="AA1348" s="175">
        <v>1.3734999999999999</v>
      </c>
      <c r="AB1348" s="175">
        <v>3.0106000000000002</v>
      </c>
      <c r="AC1348" s="175">
        <v>2.3624999999999998</v>
      </c>
      <c r="AD1348" s="175">
        <v>6.4058000000000002</v>
      </c>
      <c r="AE1348" s="175">
        <v>8.6381999999999994</v>
      </c>
      <c r="AF1348" s="175">
        <v>7.2378</v>
      </c>
      <c r="AG1348" s="175"/>
      <c r="AH1348" s="175">
        <v>9.3963999999999999</v>
      </c>
    </row>
    <row r="1349" spans="1:34" x14ac:dyDescent="0.3">
      <c r="A1349" s="171" t="s">
        <v>1079</v>
      </c>
      <c r="B1349" s="171" t="s">
        <v>1119</v>
      </c>
      <c r="C1349" s="171">
        <v>147384</v>
      </c>
      <c r="D1349" s="174">
        <v>44302</v>
      </c>
      <c r="E1349" s="175">
        <v>0.7853</v>
      </c>
      <c r="F1349" s="175">
        <v>0</v>
      </c>
      <c r="G1349" s="175">
        <v>0</v>
      </c>
      <c r="H1349" s="175">
        <v>0</v>
      </c>
      <c r="I1349" s="175">
        <v>0</v>
      </c>
      <c r="J1349" s="175">
        <v>0</v>
      </c>
      <c r="K1349" s="175">
        <v>0</v>
      </c>
      <c r="L1349" s="175">
        <v>0</v>
      </c>
      <c r="M1349" s="175">
        <v>0</v>
      </c>
      <c r="N1349" s="175">
        <v>-25.030999999999999</v>
      </c>
      <c r="O1349" s="175"/>
      <c r="P1349" s="175"/>
      <c r="Q1349" s="175">
        <v>-24.463999999999999</v>
      </c>
      <c r="R1349" s="175"/>
      <c r="S1349" s="171" t="s">
        <v>2026</v>
      </c>
      <c r="T1349" s="174">
        <v>44302</v>
      </c>
      <c r="U1349" s="175">
        <v>4048.4108999999999</v>
      </c>
      <c r="V1349" s="175">
        <v>66.121200000000002</v>
      </c>
      <c r="W1349" s="175">
        <v>-60.410600000000002</v>
      </c>
      <c r="X1349" s="175">
        <v>-16.700299999999999</v>
      </c>
      <c r="Y1349" s="175">
        <v>19.863700000000001</v>
      </c>
      <c r="Z1349" s="175">
        <v>13.969099999999999</v>
      </c>
      <c r="AA1349" s="175">
        <v>1.3734999999999999</v>
      </c>
      <c r="AB1349" s="175">
        <v>3.0106000000000002</v>
      </c>
      <c r="AC1349" s="175">
        <v>2.3624999999999998</v>
      </c>
      <c r="AD1349" s="175">
        <v>6.4058000000000002</v>
      </c>
      <c r="AE1349" s="175">
        <v>8.6381999999999994</v>
      </c>
      <c r="AF1349" s="175">
        <v>7.2378</v>
      </c>
      <c r="AG1349" s="175"/>
      <c r="AH1349" s="175">
        <v>9.3963999999999999</v>
      </c>
    </row>
    <row r="1350" spans="1:34" x14ac:dyDescent="0.3">
      <c r="A1350" s="171" t="s">
        <v>1079</v>
      </c>
      <c r="B1350" s="171" t="s">
        <v>1957</v>
      </c>
      <c r="C1350" s="171">
        <v>148479</v>
      </c>
      <c r="D1350" s="174">
        <v>44302</v>
      </c>
      <c r="E1350" s="175">
        <v>10.259</v>
      </c>
      <c r="F1350" s="175">
        <v>5.3376000000000001</v>
      </c>
      <c r="G1350" s="175">
        <v>-13.0564</v>
      </c>
      <c r="H1350" s="175">
        <v>-7.2580999999999998</v>
      </c>
      <c r="I1350" s="175">
        <v>5.8409000000000004</v>
      </c>
      <c r="J1350" s="175">
        <v>18.523800000000001</v>
      </c>
      <c r="K1350" s="175">
        <v>-0.21490000000000001</v>
      </c>
      <c r="L1350" s="175">
        <v>2.6882999999999999</v>
      </c>
      <c r="M1350" s="175"/>
      <c r="N1350" s="175"/>
      <c r="O1350" s="175"/>
      <c r="P1350" s="175"/>
      <c r="Q1350" s="175">
        <v>4.4175000000000004</v>
      </c>
      <c r="R1350" s="175"/>
      <c r="S1350" s="171" t="s">
        <v>2023</v>
      </c>
      <c r="T1350" s="174">
        <v>44302</v>
      </c>
      <c r="U1350" s="175">
        <v>3847.7537000000002</v>
      </c>
      <c r="V1350" s="175">
        <v>-13.5212</v>
      </c>
      <c r="W1350" s="175">
        <v>-37.631100000000004</v>
      </c>
      <c r="X1350" s="175">
        <v>-14.154400000000001</v>
      </c>
      <c r="Y1350" s="175">
        <v>5.57</v>
      </c>
      <c r="Z1350" s="175">
        <v>17.7211</v>
      </c>
      <c r="AA1350" s="175">
        <v>-0.12280000000000001</v>
      </c>
      <c r="AB1350" s="175">
        <v>2.6629999999999998</v>
      </c>
      <c r="AC1350" s="175">
        <v>3.2505000000000002</v>
      </c>
      <c r="AD1350" s="175">
        <v>8.9678000000000004</v>
      </c>
      <c r="AE1350" s="175">
        <v>9.0890000000000004</v>
      </c>
      <c r="AF1350" s="175">
        <v>8.4783000000000008</v>
      </c>
      <c r="AG1350" s="175"/>
      <c r="AH1350" s="175">
        <v>10.385400000000001</v>
      </c>
    </row>
    <row r="1351" spans="1:34" x14ac:dyDescent="0.3">
      <c r="A1351" s="171" t="s">
        <v>1079</v>
      </c>
      <c r="B1351" s="171" t="s">
        <v>1958</v>
      </c>
      <c r="C1351" s="171">
        <v>148477</v>
      </c>
      <c r="D1351" s="174">
        <v>44302</v>
      </c>
      <c r="E1351" s="175">
        <v>10.228300000000001</v>
      </c>
      <c r="F1351" s="175">
        <v>4.6397000000000004</v>
      </c>
      <c r="G1351" s="175">
        <v>-13.629200000000001</v>
      </c>
      <c r="H1351" s="175">
        <v>-7.8390000000000004</v>
      </c>
      <c r="I1351" s="175">
        <v>5.3205999999999998</v>
      </c>
      <c r="J1351" s="175">
        <v>18.1053</v>
      </c>
      <c r="K1351" s="175">
        <v>-0.64600000000000002</v>
      </c>
      <c r="L1351" s="175">
        <v>2.1863000000000001</v>
      </c>
      <c r="M1351" s="175"/>
      <c r="N1351" s="175"/>
      <c r="O1351" s="175"/>
      <c r="P1351" s="175"/>
      <c r="Q1351" s="175">
        <v>3.8938999999999999</v>
      </c>
      <c r="R1351" s="175"/>
      <c r="S1351" s="171" t="s">
        <v>2023</v>
      </c>
      <c r="T1351" s="174">
        <v>44302</v>
      </c>
      <c r="U1351" s="175">
        <v>3847.7537000000002</v>
      </c>
      <c r="V1351" s="175">
        <v>-13.5212</v>
      </c>
      <c r="W1351" s="175">
        <v>-37.631100000000004</v>
      </c>
      <c r="X1351" s="175">
        <v>-14.154400000000001</v>
      </c>
      <c r="Y1351" s="175">
        <v>5.57</v>
      </c>
      <c r="Z1351" s="175">
        <v>17.7211</v>
      </c>
      <c r="AA1351" s="175">
        <v>-0.12280000000000001</v>
      </c>
      <c r="AB1351" s="175">
        <v>2.6629999999999998</v>
      </c>
      <c r="AC1351" s="175">
        <v>3.2505000000000002</v>
      </c>
      <c r="AD1351" s="175">
        <v>8.9678000000000004</v>
      </c>
      <c r="AE1351" s="175">
        <v>9.0890000000000004</v>
      </c>
      <c r="AF1351" s="175">
        <v>8.4783000000000008</v>
      </c>
      <c r="AG1351" s="175"/>
      <c r="AH1351" s="175">
        <v>10.385400000000001</v>
      </c>
    </row>
    <row r="1352" spans="1:34" x14ac:dyDescent="0.3">
      <c r="A1352" s="171" t="s">
        <v>1079</v>
      </c>
      <c r="B1352" s="171" t="s">
        <v>1120</v>
      </c>
      <c r="C1352" s="171">
        <v>148257</v>
      </c>
      <c r="D1352" s="174"/>
      <c r="E1352" s="175"/>
      <c r="F1352" s="175"/>
      <c r="G1352" s="175"/>
      <c r="H1352" s="175"/>
      <c r="I1352" s="175"/>
      <c r="J1352" s="175"/>
      <c r="K1352" s="175"/>
      <c r="L1352" s="175"/>
      <c r="M1352" s="175"/>
      <c r="N1352" s="175"/>
      <c r="O1352" s="175"/>
      <c r="P1352" s="175"/>
      <c r="Q1352" s="175"/>
      <c r="R1352" s="175"/>
      <c r="S1352" s="171" t="s">
        <v>2024</v>
      </c>
      <c r="T1352" s="174">
        <v>44302</v>
      </c>
      <c r="U1352" s="175">
        <v>6112.7897999999996</v>
      </c>
      <c r="V1352" s="175">
        <v>-17.368200000000002</v>
      </c>
      <c r="W1352" s="175">
        <v>3.4828999999999999</v>
      </c>
      <c r="X1352" s="175">
        <v>2.6231</v>
      </c>
      <c r="Y1352" s="175">
        <v>3.9361000000000002</v>
      </c>
      <c r="Z1352" s="175">
        <v>4.0121000000000002</v>
      </c>
      <c r="AA1352" s="175">
        <v>4.1891999999999996</v>
      </c>
      <c r="AB1352" s="175">
        <v>3.5768</v>
      </c>
      <c r="AC1352" s="175">
        <v>3.4933000000000001</v>
      </c>
      <c r="AD1352" s="175">
        <v>4.4021999999999997</v>
      </c>
      <c r="AE1352" s="175">
        <v>6.4550999999999998</v>
      </c>
      <c r="AF1352" s="175">
        <v>6.4467999999999996</v>
      </c>
      <c r="AG1352" s="175"/>
      <c r="AH1352" s="175">
        <v>6.0243000000000002</v>
      </c>
    </row>
    <row r="1353" spans="1:34" x14ac:dyDescent="0.3">
      <c r="A1353" s="171" t="s">
        <v>1079</v>
      </c>
      <c r="B1353" s="171" t="s">
        <v>1121</v>
      </c>
      <c r="C1353" s="171">
        <v>148252</v>
      </c>
      <c r="D1353" s="174"/>
      <c r="E1353" s="175"/>
      <c r="F1353" s="175"/>
      <c r="G1353" s="175"/>
      <c r="H1353" s="175"/>
      <c r="I1353" s="175"/>
      <c r="J1353" s="175"/>
      <c r="K1353" s="175"/>
      <c r="L1353" s="175"/>
      <c r="M1353" s="175"/>
      <c r="N1353" s="175"/>
      <c r="O1353" s="175"/>
      <c r="P1353" s="175"/>
      <c r="Q1353" s="175"/>
      <c r="R1353" s="175"/>
      <c r="S1353" s="171" t="s">
        <v>2024</v>
      </c>
      <c r="T1353" s="174">
        <v>44302</v>
      </c>
      <c r="U1353" s="175">
        <v>6112.7897999999996</v>
      </c>
      <c r="V1353" s="175">
        <v>-17.368200000000002</v>
      </c>
      <c r="W1353" s="175">
        <v>3.4828999999999999</v>
      </c>
      <c r="X1353" s="175">
        <v>2.6231</v>
      </c>
      <c r="Y1353" s="175">
        <v>3.9361000000000002</v>
      </c>
      <c r="Z1353" s="175">
        <v>4.0121000000000002</v>
      </c>
      <c r="AA1353" s="175">
        <v>4.1891999999999996</v>
      </c>
      <c r="AB1353" s="175">
        <v>3.5768</v>
      </c>
      <c r="AC1353" s="175">
        <v>3.4933000000000001</v>
      </c>
      <c r="AD1353" s="175">
        <v>4.4021999999999997</v>
      </c>
      <c r="AE1353" s="175">
        <v>6.4550999999999998</v>
      </c>
      <c r="AF1353" s="175">
        <v>6.4467999999999996</v>
      </c>
      <c r="AG1353" s="175"/>
      <c r="AH1353" s="175">
        <v>6.0243000000000002</v>
      </c>
    </row>
    <row r="1354" spans="1:34" x14ac:dyDescent="0.3">
      <c r="A1354" s="171" t="s">
        <v>1079</v>
      </c>
      <c r="B1354" s="171" t="s">
        <v>1122</v>
      </c>
      <c r="C1354" s="171">
        <v>148136</v>
      </c>
      <c r="D1354" s="174">
        <v>44302</v>
      </c>
      <c r="E1354" s="175">
        <v>8.5599999999999996E-2</v>
      </c>
      <c r="F1354" s="175">
        <v>42.690100000000001</v>
      </c>
      <c r="G1354" s="175">
        <v>10.672499999999999</v>
      </c>
      <c r="H1354" s="175">
        <v>12.211399999999999</v>
      </c>
      <c r="I1354" s="175">
        <v>13.4033</v>
      </c>
      <c r="J1354" s="175">
        <v>11.107699999999999</v>
      </c>
      <c r="K1354" s="175">
        <v>-88.686999999999998</v>
      </c>
      <c r="L1354" s="175">
        <v>-41.0045</v>
      </c>
      <c r="M1354" s="175">
        <v>-24.921800000000001</v>
      </c>
      <c r="N1354" s="175">
        <v>-16.973800000000001</v>
      </c>
      <c r="O1354" s="175"/>
      <c r="P1354" s="175"/>
      <c r="Q1354" s="175">
        <v>-13.7149</v>
      </c>
      <c r="R1354" s="175"/>
      <c r="S1354" s="171" t="s">
        <v>2024</v>
      </c>
      <c r="T1354" s="174">
        <v>44302</v>
      </c>
      <c r="U1354" s="175">
        <v>6112.7897999999996</v>
      </c>
      <c r="V1354" s="175">
        <v>-17.368200000000002</v>
      </c>
      <c r="W1354" s="175">
        <v>3.4828999999999999</v>
      </c>
      <c r="X1354" s="175">
        <v>2.6231</v>
      </c>
      <c r="Y1354" s="175">
        <v>3.9361000000000002</v>
      </c>
      <c r="Z1354" s="175">
        <v>4.0121000000000002</v>
      </c>
      <c r="AA1354" s="175">
        <v>4.1891999999999996</v>
      </c>
      <c r="AB1354" s="175">
        <v>3.5768</v>
      </c>
      <c r="AC1354" s="175">
        <v>3.4933000000000001</v>
      </c>
      <c r="AD1354" s="175">
        <v>4.4021999999999997</v>
      </c>
      <c r="AE1354" s="175">
        <v>6.4550999999999998</v>
      </c>
      <c r="AF1354" s="175">
        <v>6.4467999999999996</v>
      </c>
      <c r="AG1354" s="175"/>
      <c r="AH1354" s="175">
        <v>6.0243000000000002</v>
      </c>
    </row>
    <row r="1355" spans="1:34" x14ac:dyDescent="0.3">
      <c r="A1355" s="171" t="s">
        <v>1079</v>
      </c>
      <c r="B1355" s="171" t="s">
        <v>1123</v>
      </c>
      <c r="C1355" s="171">
        <v>148138</v>
      </c>
      <c r="D1355" s="174">
        <v>44302</v>
      </c>
      <c r="E1355" s="175">
        <v>8.2400000000000001E-2</v>
      </c>
      <c r="F1355" s="175">
        <v>44.349899999999998</v>
      </c>
      <c r="G1355" s="175">
        <v>11.0875</v>
      </c>
      <c r="H1355" s="175">
        <v>12.6868</v>
      </c>
      <c r="I1355" s="175">
        <v>11.128</v>
      </c>
      <c r="J1355" s="175">
        <v>11.5433</v>
      </c>
      <c r="K1355" s="175">
        <v>-89.301299999999998</v>
      </c>
      <c r="L1355" s="175">
        <v>-41.346400000000003</v>
      </c>
      <c r="M1355" s="175">
        <v>-25.1739</v>
      </c>
      <c r="N1355" s="175">
        <v>-17.102599999999999</v>
      </c>
      <c r="O1355" s="175"/>
      <c r="P1355" s="175"/>
      <c r="Q1355" s="175">
        <v>-13.8651</v>
      </c>
      <c r="R1355" s="175"/>
      <c r="S1355" s="171" t="s">
        <v>2024</v>
      </c>
      <c r="T1355" s="174">
        <v>44302</v>
      </c>
      <c r="U1355" s="175">
        <v>6112.7897999999996</v>
      </c>
      <c r="V1355" s="175">
        <v>-17.368200000000002</v>
      </c>
      <c r="W1355" s="175">
        <v>3.4828999999999999</v>
      </c>
      <c r="X1355" s="175">
        <v>2.6231</v>
      </c>
      <c r="Y1355" s="175">
        <v>3.9361000000000002</v>
      </c>
      <c r="Z1355" s="175">
        <v>4.0121000000000002</v>
      </c>
      <c r="AA1355" s="175">
        <v>4.1891999999999996</v>
      </c>
      <c r="AB1355" s="175">
        <v>3.5768</v>
      </c>
      <c r="AC1355" s="175">
        <v>3.4933000000000001</v>
      </c>
      <c r="AD1355" s="175">
        <v>4.4021999999999997</v>
      </c>
      <c r="AE1355" s="175">
        <v>6.4550999999999998</v>
      </c>
      <c r="AF1355" s="175">
        <v>6.4467999999999996</v>
      </c>
      <c r="AG1355" s="175"/>
      <c r="AH1355" s="175">
        <v>6.0243000000000002</v>
      </c>
    </row>
    <row r="1356" spans="1:34" x14ac:dyDescent="0.3">
      <c r="A1356" s="171" t="s">
        <v>1079</v>
      </c>
      <c r="B1356" s="171" t="s">
        <v>1124</v>
      </c>
      <c r="C1356" s="171">
        <v>134503</v>
      </c>
      <c r="D1356" s="174">
        <v>44302</v>
      </c>
      <c r="E1356" s="175">
        <v>14.673500000000001</v>
      </c>
      <c r="F1356" s="175">
        <v>6.4686000000000003</v>
      </c>
      <c r="G1356" s="175">
        <v>-4.1646000000000001</v>
      </c>
      <c r="H1356" s="175">
        <v>1.0663</v>
      </c>
      <c r="I1356" s="175">
        <v>8.8962000000000003</v>
      </c>
      <c r="J1356" s="175">
        <v>10.2796</v>
      </c>
      <c r="K1356" s="175">
        <v>1.7571000000000001</v>
      </c>
      <c r="L1356" s="175">
        <v>3.1991999999999998</v>
      </c>
      <c r="M1356" s="175">
        <v>4.0784000000000002</v>
      </c>
      <c r="N1356" s="175">
        <v>3.9708000000000001</v>
      </c>
      <c r="O1356" s="175">
        <v>3.7431000000000001</v>
      </c>
      <c r="P1356" s="175">
        <v>5.9076000000000004</v>
      </c>
      <c r="Q1356" s="175">
        <v>6.5441000000000003</v>
      </c>
      <c r="R1356" s="175">
        <v>2.7239</v>
      </c>
      <c r="S1356" s="171" t="s">
        <v>2024</v>
      </c>
      <c r="T1356" s="174">
        <v>44302</v>
      </c>
      <c r="U1356" s="175">
        <v>6112.7897999999996</v>
      </c>
      <c r="V1356" s="175">
        <v>-17.368200000000002</v>
      </c>
      <c r="W1356" s="175">
        <v>3.4828999999999999</v>
      </c>
      <c r="X1356" s="175">
        <v>2.6231</v>
      </c>
      <c r="Y1356" s="175">
        <v>3.9361000000000002</v>
      </c>
      <c r="Z1356" s="175">
        <v>4.0121000000000002</v>
      </c>
      <c r="AA1356" s="175">
        <v>4.1891999999999996</v>
      </c>
      <c r="AB1356" s="175">
        <v>3.5768</v>
      </c>
      <c r="AC1356" s="175">
        <v>3.4933000000000001</v>
      </c>
      <c r="AD1356" s="175">
        <v>4.4021999999999997</v>
      </c>
      <c r="AE1356" s="175">
        <v>6.4550999999999998</v>
      </c>
      <c r="AF1356" s="175">
        <v>6.4467999999999996</v>
      </c>
      <c r="AG1356" s="175"/>
      <c r="AH1356" s="175">
        <v>6.0243000000000002</v>
      </c>
    </row>
    <row r="1357" spans="1:34" x14ac:dyDescent="0.3">
      <c r="A1357" s="171" t="s">
        <v>1079</v>
      </c>
      <c r="B1357" s="171" t="s">
        <v>1125</v>
      </c>
      <c r="C1357" s="171">
        <v>134499</v>
      </c>
      <c r="D1357" s="174">
        <v>44302</v>
      </c>
      <c r="E1357" s="175">
        <v>14.0639</v>
      </c>
      <c r="F1357" s="175">
        <v>5.7104999999999997</v>
      </c>
      <c r="G1357" s="175">
        <v>-4.7988</v>
      </c>
      <c r="H1357" s="175">
        <v>0.40789999999999998</v>
      </c>
      <c r="I1357" s="175">
        <v>8.2698999999999998</v>
      </c>
      <c r="J1357" s="175">
        <v>9.6475000000000009</v>
      </c>
      <c r="K1357" s="175">
        <v>1.1326000000000001</v>
      </c>
      <c r="L1357" s="175">
        <v>2.5840000000000001</v>
      </c>
      <c r="M1357" s="175">
        <v>3.4794999999999998</v>
      </c>
      <c r="N1357" s="175">
        <v>3.3799000000000001</v>
      </c>
      <c r="O1357" s="175">
        <v>3.0617000000000001</v>
      </c>
      <c r="P1357" s="175">
        <v>5.2180999999999997</v>
      </c>
      <c r="Q1357" s="175">
        <v>5.7994000000000003</v>
      </c>
      <c r="R1357" s="175">
        <v>2.0371000000000001</v>
      </c>
      <c r="S1357" s="171" t="s">
        <v>2024</v>
      </c>
      <c r="T1357" s="174">
        <v>44302</v>
      </c>
      <c r="U1357" s="175">
        <v>6112.7897999999996</v>
      </c>
      <c r="V1357" s="175">
        <v>-17.368200000000002</v>
      </c>
      <c r="W1357" s="175">
        <v>3.4828999999999999</v>
      </c>
      <c r="X1357" s="175">
        <v>2.6231</v>
      </c>
      <c r="Y1357" s="175">
        <v>3.9361000000000002</v>
      </c>
      <c r="Z1357" s="175">
        <v>4.0121000000000002</v>
      </c>
      <c r="AA1357" s="175">
        <v>4.1891999999999996</v>
      </c>
      <c r="AB1357" s="175">
        <v>3.5768</v>
      </c>
      <c r="AC1357" s="175">
        <v>3.4933000000000001</v>
      </c>
      <c r="AD1357" s="175">
        <v>4.4021999999999997</v>
      </c>
      <c r="AE1357" s="175">
        <v>6.4550999999999998</v>
      </c>
      <c r="AF1357" s="175">
        <v>6.4467999999999996</v>
      </c>
      <c r="AG1357" s="175"/>
      <c r="AH1357" s="175">
        <v>6.0243000000000002</v>
      </c>
    </row>
    <row r="1358" spans="1:34" x14ac:dyDescent="0.3">
      <c r="A1358" s="176" t="s">
        <v>27</v>
      </c>
      <c r="B1358" s="171"/>
      <c r="C1358" s="171"/>
      <c r="D1358" s="171"/>
      <c r="E1358" s="171"/>
      <c r="F1358" s="177">
        <v>-6.9217853658536574</v>
      </c>
      <c r="G1358" s="177">
        <v>-5.6973487804878049</v>
      </c>
      <c r="H1358" s="177">
        <v>-1.0809487804878053</v>
      </c>
      <c r="I1358" s="177">
        <v>8.2889195121951218</v>
      </c>
      <c r="J1358" s="177">
        <v>13.68008292682927</v>
      </c>
      <c r="K1358" s="177">
        <v>-5.9770975609756096</v>
      </c>
      <c r="L1358" s="177">
        <v>0.60067804878048692</v>
      </c>
      <c r="M1358" s="177">
        <v>1.5379282051282042</v>
      </c>
      <c r="N1358" s="177">
        <v>3.2780923076923072</v>
      </c>
      <c r="O1358" s="177">
        <v>5.008167741935484</v>
      </c>
      <c r="P1358" s="177">
        <v>6.3879870967741947</v>
      </c>
      <c r="Q1358" s="177">
        <v>2.2336048780487801</v>
      </c>
      <c r="R1358" s="177">
        <v>4.694229032258062</v>
      </c>
      <c r="S1358" s="171"/>
      <c r="T1358" s="171"/>
      <c r="U1358" s="177">
        <v>4445.142446938773</v>
      </c>
      <c r="V1358" s="177">
        <v>39.330416326530646</v>
      </c>
      <c r="W1358" s="177">
        <v>-44.581783673469388</v>
      </c>
      <c r="X1358" s="177">
        <v>-12.445006122448966</v>
      </c>
      <c r="Y1358" s="177">
        <v>14.862920408163268</v>
      </c>
      <c r="Z1358" s="177">
        <v>12.396487755102051</v>
      </c>
      <c r="AA1358" s="177">
        <v>1.7649122448979591</v>
      </c>
      <c r="AB1358" s="177">
        <v>3.0835877551020379</v>
      </c>
      <c r="AC1358" s="177">
        <v>2.7020102040816325</v>
      </c>
      <c r="AD1358" s="177">
        <v>6.3106163265306119</v>
      </c>
      <c r="AE1358" s="177">
        <v>8.2478693877551006</v>
      </c>
      <c r="AF1358" s="177">
        <v>7.2282693877550965</v>
      </c>
      <c r="AG1358" s="177" t="e">
        <v>#DIV/0!</v>
      </c>
      <c r="AH1358" s="177">
        <v>8.8293183673469304</v>
      </c>
    </row>
    <row r="1359" spans="1:34" x14ac:dyDescent="0.3">
      <c r="A1359" s="176" t="s">
        <v>408</v>
      </c>
      <c r="B1359" s="171"/>
      <c r="C1359" s="171"/>
      <c r="D1359" s="171"/>
      <c r="E1359" s="171"/>
      <c r="F1359" s="177">
        <v>-2.8519000000000001</v>
      </c>
      <c r="G1359" s="177">
        <v>-6.4482999999999997</v>
      </c>
      <c r="H1359" s="177">
        <v>-1.3071999999999999</v>
      </c>
      <c r="I1359" s="177">
        <v>8.1816999999999993</v>
      </c>
      <c r="J1359" s="177">
        <v>13.4559</v>
      </c>
      <c r="K1359" s="177">
        <v>1.2674000000000001</v>
      </c>
      <c r="L1359" s="177">
        <v>3.8292000000000002</v>
      </c>
      <c r="M1359" s="177">
        <v>3.9620000000000002</v>
      </c>
      <c r="N1359" s="177">
        <v>8.1613000000000007</v>
      </c>
      <c r="O1359" s="177">
        <v>5.7112999999999996</v>
      </c>
      <c r="P1359" s="177">
        <v>6.7544000000000004</v>
      </c>
      <c r="Q1359" s="177">
        <v>7.6136999999999997</v>
      </c>
      <c r="R1359" s="177">
        <v>5.9042000000000003</v>
      </c>
      <c r="S1359" s="171"/>
      <c r="T1359" s="171"/>
      <c r="U1359" s="177">
        <v>4048.4108999999999</v>
      </c>
      <c r="V1359" s="177">
        <v>66.121200000000002</v>
      </c>
      <c r="W1359" s="177">
        <v>-60.410600000000002</v>
      </c>
      <c r="X1359" s="177">
        <v>-16.700299999999999</v>
      </c>
      <c r="Y1359" s="177">
        <v>19.863700000000001</v>
      </c>
      <c r="Z1359" s="177">
        <v>13.969099999999999</v>
      </c>
      <c r="AA1359" s="177">
        <v>1.3734999999999999</v>
      </c>
      <c r="AB1359" s="177">
        <v>3.0106000000000002</v>
      </c>
      <c r="AC1359" s="177">
        <v>2.3624999999999998</v>
      </c>
      <c r="AD1359" s="177">
        <v>6.4058000000000002</v>
      </c>
      <c r="AE1359" s="177">
        <v>8.6381999999999994</v>
      </c>
      <c r="AF1359" s="177">
        <v>7.2378</v>
      </c>
      <c r="AG1359" s="177" t="e">
        <v>#NUM!</v>
      </c>
      <c r="AH1359" s="177">
        <v>9.3963999999999999</v>
      </c>
    </row>
    <row r="1360" spans="1:34" x14ac:dyDescent="0.3">
      <c r="A1360" s="119"/>
      <c r="B1360" s="119"/>
      <c r="C1360" s="119"/>
      <c r="D1360" s="121"/>
      <c r="E1360" s="122"/>
      <c r="F1360" s="122"/>
      <c r="G1360" s="122"/>
      <c r="H1360" s="122"/>
      <c r="I1360" s="122"/>
      <c r="J1360" s="122"/>
      <c r="K1360" s="122"/>
      <c r="L1360" s="122"/>
      <c r="M1360" s="122"/>
      <c r="N1360" s="122"/>
      <c r="O1360" s="122"/>
      <c r="P1360" s="122"/>
      <c r="Q1360" s="122"/>
      <c r="R1360" s="122"/>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73" t="s">
        <v>1126</v>
      </c>
      <c r="B1361" s="173"/>
      <c r="C1361" s="173"/>
      <c r="D1361" s="173"/>
      <c r="E1361" s="173"/>
      <c r="F1361" s="173"/>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3"/>
      <c r="AD1361" s="173"/>
      <c r="AE1361" s="173"/>
      <c r="AF1361" s="173"/>
      <c r="AG1361" s="173"/>
      <c r="AH1361" s="173"/>
    </row>
    <row r="1362" spans="1:34" x14ac:dyDescent="0.3">
      <c r="A1362" s="171" t="s">
        <v>1127</v>
      </c>
      <c r="B1362" s="171" t="s">
        <v>1128</v>
      </c>
      <c r="C1362" s="171">
        <v>100038</v>
      </c>
      <c r="D1362" s="174">
        <v>44302</v>
      </c>
      <c r="E1362" s="175">
        <v>97.920599999999993</v>
      </c>
      <c r="F1362" s="175">
        <v>-46.943399999999997</v>
      </c>
      <c r="G1362" s="175">
        <v>-26.5185</v>
      </c>
      <c r="H1362" s="175">
        <v>-10.3101</v>
      </c>
      <c r="I1362" s="175">
        <v>7.7609000000000004</v>
      </c>
      <c r="J1362" s="175">
        <v>22.061399999999999</v>
      </c>
      <c r="K1362" s="175">
        <v>-0.42309999999999998</v>
      </c>
      <c r="L1362" s="175">
        <v>3.3938000000000001</v>
      </c>
      <c r="M1362" s="175">
        <v>2.9889999999999999</v>
      </c>
      <c r="N1362" s="175">
        <v>10.542899999999999</v>
      </c>
      <c r="O1362" s="175">
        <v>8.8699999999999992</v>
      </c>
      <c r="P1362" s="175">
        <v>7.9512</v>
      </c>
      <c r="Q1362" s="175">
        <v>9.3582000000000001</v>
      </c>
      <c r="R1362" s="175">
        <v>9.9640000000000004</v>
      </c>
      <c r="S1362" s="171" t="s">
        <v>2023</v>
      </c>
      <c r="T1362" s="174">
        <v>44302</v>
      </c>
      <c r="U1362" s="175">
        <v>3847.7537000000002</v>
      </c>
      <c r="V1362" s="175">
        <v>-13.5212</v>
      </c>
      <c r="W1362" s="175">
        <v>-37.631100000000004</v>
      </c>
      <c r="X1362" s="175">
        <v>-14.154400000000001</v>
      </c>
      <c r="Y1362" s="175">
        <v>5.57</v>
      </c>
      <c r="Z1362" s="175">
        <v>17.7211</v>
      </c>
      <c r="AA1362" s="175">
        <v>-0.12280000000000001</v>
      </c>
      <c r="AB1362" s="175">
        <v>2.6629999999999998</v>
      </c>
      <c r="AC1362" s="175">
        <v>3.2505000000000002</v>
      </c>
      <c r="AD1362" s="175">
        <v>8.9678000000000004</v>
      </c>
      <c r="AE1362" s="175">
        <v>9.0890000000000004</v>
      </c>
      <c r="AF1362" s="175">
        <v>8.4783000000000008</v>
      </c>
      <c r="AG1362" s="175"/>
      <c r="AH1362" s="175">
        <v>10.385400000000001</v>
      </c>
    </row>
    <row r="1363" spans="1:34" x14ac:dyDescent="0.3">
      <c r="A1363" s="171" t="s">
        <v>1127</v>
      </c>
      <c r="B1363" s="171" t="s">
        <v>1129</v>
      </c>
      <c r="C1363" s="171">
        <v>119657</v>
      </c>
      <c r="D1363" s="174">
        <v>44302</v>
      </c>
      <c r="E1363" s="175">
        <v>103.6995</v>
      </c>
      <c r="F1363" s="175">
        <v>-46.507399999999997</v>
      </c>
      <c r="G1363" s="175">
        <v>-26.120999999999999</v>
      </c>
      <c r="H1363" s="175">
        <v>-9.9069000000000003</v>
      </c>
      <c r="I1363" s="175">
        <v>8.1620000000000008</v>
      </c>
      <c r="J1363" s="175">
        <v>22.464700000000001</v>
      </c>
      <c r="K1363" s="175">
        <v>-2.5100000000000001E-2</v>
      </c>
      <c r="L1363" s="175">
        <v>3.8340000000000001</v>
      </c>
      <c r="M1363" s="175">
        <v>3.4445000000000001</v>
      </c>
      <c r="N1363" s="175">
        <v>11.0435</v>
      </c>
      <c r="O1363" s="175">
        <v>9.5884</v>
      </c>
      <c r="P1363" s="175">
        <v>8.7125000000000004</v>
      </c>
      <c r="Q1363" s="175">
        <v>8.7086000000000006</v>
      </c>
      <c r="R1363" s="175">
        <v>10.611000000000001</v>
      </c>
      <c r="S1363" s="171" t="s">
        <v>2023</v>
      </c>
      <c r="T1363" s="174">
        <v>44302</v>
      </c>
      <c r="U1363" s="175">
        <v>3847.7537000000002</v>
      </c>
      <c r="V1363" s="175">
        <v>-13.5212</v>
      </c>
      <c r="W1363" s="175">
        <v>-37.631100000000004</v>
      </c>
      <c r="X1363" s="175">
        <v>-14.154400000000001</v>
      </c>
      <c r="Y1363" s="175">
        <v>5.57</v>
      </c>
      <c r="Z1363" s="175">
        <v>17.7211</v>
      </c>
      <c r="AA1363" s="175">
        <v>-0.12280000000000001</v>
      </c>
      <c r="AB1363" s="175">
        <v>2.6629999999999998</v>
      </c>
      <c r="AC1363" s="175">
        <v>3.2505000000000002</v>
      </c>
      <c r="AD1363" s="175">
        <v>8.9678000000000004</v>
      </c>
      <c r="AE1363" s="175">
        <v>9.0890000000000004</v>
      </c>
      <c r="AF1363" s="175">
        <v>8.4783000000000008</v>
      </c>
      <c r="AG1363" s="175"/>
      <c r="AH1363" s="175">
        <v>10.385400000000001</v>
      </c>
    </row>
    <row r="1364" spans="1:34" x14ac:dyDescent="0.3">
      <c r="A1364" s="171" t="s">
        <v>1127</v>
      </c>
      <c r="B1364" s="171" t="s">
        <v>1130</v>
      </c>
      <c r="C1364" s="171">
        <v>118282</v>
      </c>
      <c r="D1364" s="174">
        <v>44302</v>
      </c>
      <c r="E1364" s="175">
        <v>48.459699999999998</v>
      </c>
      <c r="F1364" s="175">
        <v>10.4725</v>
      </c>
      <c r="G1364" s="175">
        <v>-8.0334000000000003</v>
      </c>
      <c r="H1364" s="175">
        <v>-4.2359999999999998</v>
      </c>
      <c r="I1364" s="175">
        <v>8.7375000000000007</v>
      </c>
      <c r="J1364" s="175">
        <v>13.114100000000001</v>
      </c>
      <c r="K1364" s="175">
        <v>1.153</v>
      </c>
      <c r="L1364" s="175">
        <v>2.8294999999999999</v>
      </c>
      <c r="M1364" s="175">
        <v>2.7985000000000002</v>
      </c>
      <c r="N1364" s="175">
        <v>8.6972000000000005</v>
      </c>
      <c r="O1364" s="175">
        <v>9.0208999999999993</v>
      </c>
      <c r="P1364" s="175">
        <v>8.5786999999999995</v>
      </c>
      <c r="Q1364" s="175">
        <v>8.7626000000000008</v>
      </c>
      <c r="R1364" s="175">
        <v>9.9710000000000001</v>
      </c>
      <c r="S1364" s="171" t="s">
        <v>2023</v>
      </c>
      <c r="T1364" s="174">
        <v>44302</v>
      </c>
      <c r="U1364" s="175">
        <v>3847.7537000000002</v>
      </c>
      <c r="V1364" s="175">
        <v>-13.5212</v>
      </c>
      <c r="W1364" s="175">
        <v>-37.631100000000004</v>
      </c>
      <c r="X1364" s="175">
        <v>-14.154400000000001</v>
      </c>
      <c r="Y1364" s="175">
        <v>5.57</v>
      </c>
      <c r="Z1364" s="175">
        <v>17.7211</v>
      </c>
      <c r="AA1364" s="175">
        <v>-0.12280000000000001</v>
      </c>
      <c r="AB1364" s="175">
        <v>2.6629999999999998</v>
      </c>
      <c r="AC1364" s="175">
        <v>3.2505000000000002</v>
      </c>
      <c r="AD1364" s="175">
        <v>8.9678000000000004</v>
      </c>
      <c r="AE1364" s="175">
        <v>9.0890000000000004</v>
      </c>
      <c r="AF1364" s="175">
        <v>8.4783000000000008</v>
      </c>
      <c r="AG1364" s="175"/>
      <c r="AH1364" s="175">
        <v>10.385400000000001</v>
      </c>
    </row>
    <row r="1365" spans="1:34" x14ac:dyDescent="0.3">
      <c r="A1365" s="171" t="s">
        <v>1127</v>
      </c>
      <c r="B1365" s="171" t="s">
        <v>1131</v>
      </c>
      <c r="C1365" s="171">
        <v>101588</v>
      </c>
      <c r="D1365" s="174">
        <v>44302</v>
      </c>
      <c r="E1365" s="175">
        <v>45.319800000000001</v>
      </c>
      <c r="F1365" s="175">
        <v>9.3449000000000009</v>
      </c>
      <c r="G1365" s="175">
        <v>-9.1922999999999995</v>
      </c>
      <c r="H1365" s="175">
        <v>-5.2298</v>
      </c>
      <c r="I1365" s="175">
        <v>7.6414999999999997</v>
      </c>
      <c r="J1365" s="175">
        <v>11.980700000000001</v>
      </c>
      <c r="K1365" s="175">
        <v>1.5900000000000001E-2</v>
      </c>
      <c r="L1365" s="175">
        <v>1.6840999999999999</v>
      </c>
      <c r="M1365" s="175">
        <v>1.6495</v>
      </c>
      <c r="N1365" s="175">
        <v>7.4893999999999998</v>
      </c>
      <c r="O1365" s="175">
        <v>7.9008000000000003</v>
      </c>
      <c r="P1365" s="175">
        <v>7.5667</v>
      </c>
      <c r="Q1365" s="175">
        <v>8.4702000000000002</v>
      </c>
      <c r="R1365" s="175">
        <v>8.7751999999999999</v>
      </c>
      <c r="S1365" s="171" t="s">
        <v>2023</v>
      </c>
      <c r="T1365" s="174">
        <v>44302</v>
      </c>
      <c r="U1365" s="175">
        <v>3847.7537000000002</v>
      </c>
      <c r="V1365" s="175">
        <v>-13.5212</v>
      </c>
      <c r="W1365" s="175">
        <v>-37.631100000000004</v>
      </c>
      <c r="X1365" s="175">
        <v>-14.154400000000001</v>
      </c>
      <c r="Y1365" s="175">
        <v>5.57</v>
      </c>
      <c r="Z1365" s="175">
        <v>17.7211</v>
      </c>
      <c r="AA1365" s="175">
        <v>-0.12280000000000001</v>
      </c>
      <c r="AB1365" s="175">
        <v>2.6629999999999998</v>
      </c>
      <c r="AC1365" s="175">
        <v>3.2505000000000002</v>
      </c>
      <c r="AD1365" s="175">
        <v>8.9678000000000004</v>
      </c>
      <c r="AE1365" s="175">
        <v>9.0890000000000004</v>
      </c>
      <c r="AF1365" s="175">
        <v>8.4783000000000008</v>
      </c>
      <c r="AG1365" s="175"/>
      <c r="AH1365" s="175">
        <v>10.385400000000001</v>
      </c>
    </row>
    <row r="1366" spans="1:34" x14ac:dyDescent="0.3">
      <c r="A1366" s="171" t="s">
        <v>1127</v>
      </c>
      <c r="B1366" s="171" t="s">
        <v>1132</v>
      </c>
      <c r="C1366" s="171">
        <v>100124</v>
      </c>
      <c r="D1366" s="174">
        <v>44302</v>
      </c>
      <c r="E1366" s="175">
        <v>46.609099999999998</v>
      </c>
      <c r="F1366" s="175">
        <v>-12.1342</v>
      </c>
      <c r="G1366" s="175">
        <v>-18.170999999999999</v>
      </c>
      <c r="H1366" s="175">
        <v>-7.8193000000000001</v>
      </c>
      <c r="I1366" s="175">
        <v>6.4839000000000002</v>
      </c>
      <c r="J1366" s="175">
        <v>13.121499999999999</v>
      </c>
      <c r="K1366" s="175">
        <v>-1.8016000000000001</v>
      </c>
      <c r="L1366" s="175">
        <v>1.9379999999999999</v>
      </c>
      <c r="M1366" s="175">
        <v>2.4721000000000002</v>
      </c>
      <c r="N1366" s="175">
        <v>6.9286000000000003</v>
      </c>
      <c r="O1366" s="175">
        <v>6.7545999999999999</v>
      </c>
      <c r="P1366" s="175">
        <v>6.3925999999999998</v>
      </c>
      <c r="Q1366" s="175">
        <v>7.7549000000000001</v>
      </c>
      <c r="R1366" s="175">
        <v>7.7968000000000002</v>
      </c>
      <c r="S1366" s="171" t="s">
        <v>2026</v>
      </c>
      <c r="T1366" s="174">
        <v>44302</v>
      </c>
      <c r="U1366" s="175">
        <v>4048.4108999999999</v>
      </c>
      <c r="V1366" s="175">
        <v>66.121200000000002</v>
      </c>
      <c r="W1366" s="175">
        <v>-60.410600000000002</v>
      </c>
      <c r="X1366" s="175">
        <v>-16.700299999999999</v>
      </c>
      <c r="Y1366" s="175">
        <v>19.863700000000001</v>
      </c>
      <c r="Z1366" s="175">
        <v>13.969099999999999</v>
      </c>
      <c r="AA1366" s="175">
        <v>1.3734999999999999</v>
      </c>
      <c r="AB1366" s="175">
        <v>3.0106000000000002</v>
      </c>
      <c r="AC1366" s="175">
        <v>2.3624999999999998</v>
      </c>
      <c r="AD1366" s="175">
        <v>6.4058000000000002</v>
      </c>
      <c r="AE1366" s="175">
        <v>8.6381999999999994</v>
      </c>
      <c r="AF1366" s="175">
        <v>7.2378</v>
      </c>
      <c r="AG1366" s="175"/>
      <c r="AH1366" s="175">
        <v>9.3963999999999999</v>
      </c>
    </row>
    <row r="1367" spans="1:34" x14ac:dyDescent="0.3">
      <c r="A1367" s="171" t="s">
        <v>1127</v>
      </c>
      <c r="B1367" s="171" t="s">
        <v>1133</v>
      </c>
      <c r="C1367" s="171">
        <v>119069</v>
      </c>
      <c r="D1367" s="174">
        <v>44302</v>
      </c>
      <c r="E1367" s="175">
        <v>49.47</v>
      </c>
      <c r="F1367" s="175">
        <v>-10.769</v>
      </c>
      <c r="G1367" s="175">
        <v>-16.846499999999999</v>
      </c>
      <c r="H1367" s="175">
        <v>-6.5477999999999996</v>
      </c>
      <c r="I1367" s="175">
        <v>7.6946000000000003</v>
      </c>
      <c r="J1367" s="175">
        <v>14.3874</v>
      </c>
      <c r="K1367" s="175">
        <v>-0.79620000000000002</v>
      </c>
      <c r="L1367" s="175">
        <v>2.7892999999999999</v>
      </c>
      <c r="M1367" s="175">
        <v>3.2212000000000001</v>
      </c>
      <c r="N1367" s="175">
        <v>7.6475999999999997</v>
      </c>
      <c r="O1367" s="175">
        <v>7.3471000000000002</v>
      </c>
      <c r="P1367" s="175">
        <v>7.0491999999999999</v>
      </c>
      <c r="Q1367" s="175">
        <v>7.8312999999999997</v>
      </c>
      <c r="R1367" s="175">
        <v>8.4236000000000004</v>
      </c>
      <c r="S1367" s="171" t="s">
        <v>2026</v>
      </c>
      <c r="T1367" s="174">
        <v>44302</v>
      </c>
      <c r="U1367" s="175">
        <v>4048.4108999999999</v>
      </c>
      <c r="V1367" s="175">
        <v>66.121200000000002</v>
      </c>
      <c r="W1367" s="175">
        <v>-60.410600000000002</v>
      </c>
      <c r="X1367" s="175">
        <v>-16.700299999999999</v>
      </c>
      <c r="Y1367" s="175">
        <v>19.863700000000001</v>
      </c>
      <c r="Z1367" s="175">
        <v>13.969099999999999</v>
      </c>
      <c r="AA1367" s="175">
        <v>1.3734999999999999</v>
      </c>
      <c r="AB1367" s="175">
        <v>3.0106000000000002</v>
      </c>
      <c r="AC1367" s="175">
        <v>2.3624999999999998</v>
      </c>
      <c r="AD1367" s="175">
        <v>6.4058000000000002</v>
      </c>
      <c r="AE1367" s="175">
        <v>8.6381999999999994</v>
      </c>
      <c r="AF1367" s="175">
        <v>7.2378</v>
      </c>
      <c r="AG1367" s="175"/>
      <c r="AH1367" s="175">
        <v>9.3963999999999999</v>
      </c>
    </row>
    <row r="1368" spans="1:34" x14ac:dyDescent="0.3">
      <c r="A1368" s="171" t="s">
        <v>1127</v>
      </c>
      <c r="B1368" s="171" t="s">
        <v>1134</v>
      </c>
      <c r="C1368" s="171">
        <v>101685</v>
      </c>
      <c r="D1368" s="174">
        <v>44302</v>
      </c>
      <c r="E1368" s="175">
        <v>34.331200000000003</v>
      </c>
      <c r="F1368" s="175">
        <v>-11.4787</v>
      </c>
      <c r="G1368" s="175">
        <v>-26.1586</v>
      </c>
      <c r="H1368" s="175">
        <v>-14.0717</v>
      </c>
      <c r="I1368" s="175">
        <v>5.5486000000000004</v>
      </c>
      <c r="J1368" s="175">
        <v>15.9023</v>
      </c>
      <c r="K1368" s="175">
        <v>-4.3647</v>
      </c>
      <c r="L1368" s="175">
        <v>0.1111</v>
      </c>
      <c r="M1368" s="175">
        <v>0.44850000000000001</v>
      </c>
      <c r="N1368" s="175">
        <v>5.39</v>
      </c>
      <c r="O1368" s="175">
        <v>7.4724000000000004</v>
      </c>
      <c r="P1368" s="175">
        <v>6.4219999999999997</v>
      </c>
      <c r="Q1368" s="175">
        <v>6.9484000000000004</v>
      </c>
      <c r="R1368" s="175">
        <v>7.7618999999999998</v>
      </c>
      <c r="S1368" s="171" t="s">
        <v>2023</v>
      </c>
      <c r="T1368" s="174">
        <v>44302</v>
      </c>
      <c r="U1368" s="175">
        <v>3847.7537000000002</v>
      </c>
      <c r="V1368" s="175">
        <v>-13.5212</v>
      </c>
      <c r="W1368" s="175">
        <v>-37.631100000000004</v>
      </c>
      <c r="X1368" s="175">
        <v>-14.154400000000001</v>
      </c>
      <c r="Y1368" s="175">
        <v>5.57</v>
      </c>
      <c r="Z1368" s="175">
        <v>17.7211</v>
      </c>
      <c r="AA1368" s="175">
        <v>-0.12280000000000001</v>
      </c>
      <c r="AB1368" s="175">
        <v>2.6629999999999998</v>
      </c>
      <c r="AC1368" s="175">
        <v>3.2505000000000002</v>
      </c>
      <c r="AD1368" s="175">
        <v>8.9678000000000004</v>
      </c>
      <c r="AE1368" s="175">
        <v>9.0890000000000004</v>
      </c>
      <c r="AF1368" s="175">
        <v>8.4783000000000008</v>
      </c>
      <c r="AG1368" s="175"/>
      <c r="AH1368" s="175">
        <v>10.385400000000001</v>
      </c>
    </row>
    <row r="1369" spans="1:34" x14ac:dyDescent="0.3">
      <c r="A1369" s="171" t="s">
        <v>1127</v>
      </c>
      <c r="B1369" s="171" t="s">
        <v>1135</v>
      </c>
      <c r="C1369" s="171">
        <v>120059</v>
      </c>
      <c r="D1369" s="174">
        <v>44302</v>
      </c>
      <c r="E1369" s="175">
        <v>36.649299999999997</v>
      </c>
      <c r="F1369" s="175">
        <v>-10.553800000000001</v>
      </c>
      <c r="G1369" s="175">
        <v>-25.325600000000001</v>
      </c>
      <c r="H1369" s="175">
        <v>-13.2264</v>
      </c>
      <c r="I1369" s="175">
        <v>6.3917999999999999</v>
      </c>
      <c r="J1369" s="175">
        <v>16.751300000000001</v>
      </c>
      <c r="K1369" s="175">
        <v>-3.5364</v>
      </c>
      <c r="L1369" s="175">
        <v>0.95009999999999994</v>
      </c>
      <c r="M1369" s="175">
        <v>1.2907</v>
      </c>
      <c r="N1369" s="175">
        <v>6.2747999999999999</v>
      </c>
      <c r="O1369" s="175">
        <v>8.3374000000000006</v>
      </c>
      <c r="P1369" s="175">
        <v>7.2561999999999998</v>
      </c>
      <c r="Q1369" s="175">
        <v>7.5673000000000004</v>
      </c>
      <c r="R1369" s="175">
        <v>8.6575000000000006</v>
      </c>
      <c r="S1369" s="171" t="s">
        <v>2023</v>
      </c>
      <c r="T1369" s="174">
        <v>44302</v>
      </c>
      <c r="U1369" s="175">
        <v>3847.7537000000002</v>
      </c>
      <c r="V1369" s="175">
        <v>-13.5212</v>
      </c>
      <c r="W1369" s="175">
        <v>-37.631100000000004</v>
      </c>
      <c r="X1369" s="175">
        <v>-14.154400000000001</v>
      </c>
      <c r="Y1369" s="175">
        <v>5.57</v>
      </c>
      <c r="Z1369" s="175">
        <v>17.7211</v>
      </c>
      <c r="AA1369" s="175">
        <v>-0.12280000000000001</v>
      </c>
      <c r="AB1369" s="175">
        <v>2.6629999999999998</v>
      </c>
      <c r="AC1369" s="175">
        <v>3.2505000000000002</v>
      </c>
      <c r="AD1369" s="175">
        <v>8.9678000000000004</v>
      </c>
      <c r="AE1369" s="175">
        <v>9.0890000000000004</v>
      </c>
      <c r="AF1369" s="175">
        <v>8.4783000000000008</v>
      </c>
      <c r="AG1369" s="175"/>
      <c r="AH1369" s="175">
        <v>10.385400000000001</v>
      </c>
    </row>
    <row r="1370" spans="1:34" x14ac:dyDescent="0.3">
      <c r="A1370" s="171" t="s">
        <v>1127</v>
      </c>
      <c r="B1370" s="171" t="s">
        <v>1136</v>
      </c>
      <c r="C1370" s="171">
        <v>109740</v>
      </c>
      <c r="D1370" s="174">
        <v>44302</v>
      </c>
      <c r="E1370" s="175">
        <v>30.9206</v>
      </c>
      <c r="F1370" s="175">
        <v>-17.580100000000002</v>
      </c>
      <c r="G1370" s="175">
        <v>-25.72</v>
      </c>
      <c r="H1370" s="175">
        <v>-17.010200000000001</v>
      </c>
      <c r="I1370" s="175">
        <v>4.9538000000000002</v>
      </c>
      <c r="J1370" s="175">
        <v>17.953399999999998</v>
      </c>
      <c r="K1370" s="175">
        <v>-0.13619999999999999</v>
      </c>
      <c r="L1370" s="175">
        <v>2.31</v>
      </c>
      <c r="M1370" s="175">
        <v>3.1465000000000001</v>
      </c>
      <c r="N1370" s="175">
        <v>9.2600999999999996</v>
      </c>
      <c r="O1370" s="175">
        <v>8.4062000000000001</v>
      </c>
      <c r="P1370" s="175">
        <v>7.9222000000000001</v>
      </c>
      <c r="Q1370" s="175">
        <v>9.3195999999999994</v>
      </c>
      <c r="R1370" s="175">
        <v>9.6921999999999997</v>
      </c>
      <c r="S1370" s="171" t="s">
        <v>2026</v>
      </c>
      <c r="T1370" s="174">
        <v>44302</v>
      </c>
      <c r="U1370" s="175">
        <v>4048.4108999999999</v>
      </c>
      <c r="V1370" s="175">
        <v>66.121200000000002</v>
      </c>
      <c r="W1370" s="175">
        <v>-60.410600000000002</v>
      </c>
      <c r="X1370" s="175">
        <v>-16.700299999999999</v>
      </c>
      <c r="Y1370" s="175">
        <v>19.863700000000001</v>
      </c>
      <c r="Z1370" s="175">
        <v>13.969099999999999</v>
      </c>
      <c r="AA1370" s="175">
        <v>1.3734999999999999</v>
      </c>
      <c r="AB1370" s="175">
        <v>3.0106000000000002</v>
      </c>
      <c r="AC1370" s="175">
        <v>2.3624999999999998</v>
      </c>
      <c r="AD1370" s="175">
        <v>6.4058000000000002</v>
      </c>
      <c r="AE1370" s="175">
        <v>8.6381999999999994</v>
      </c>
      <c r="AF1370" s="175">
        <v>7.2378</v>
      </c>
      <c r="AG1370" s="175"/>
      <c r="AH1370" s="175">
        <v>9.3963999999999999</v>
      </c>
    </row>
    <row r="1371" spans="1:34" x14ac:dyDescent="0.3">
      <c r="A1371" s="171" t="s">
        <v>1127</v>
      </c>
      <c r="B1371" s="171" t="s">
        <v>1137</v>
      </c>
      <c r="C1371" s="171">
        <v>120619</v>
      </c>
      <c r="D1371" s="174">
        <v>44302</v>
      </c>
      <c r="E1371" s="175">
        <v>32.0794</v>
      </c>
      <c r="F1371" s="175">
        <v>-16.945399999999999</v>
      </c>
      <c r="G1371" s="175">
        <v>-25.104600000000001</v>
      </c>
      <c r="H1371" s="175">
        <v>-16.381499999999999</v>
      </c>
      <c r="I1371" s="175">
        <v>5.5960000000000001</v>
      </c>
      <c r="J1371" s="175">
        <v>18.6005</v>
      </c>
      <c r="K1371" s="175">
        <v>0.50449999999999995</v>
      </c>
      <c r="L1371" s="175">
        <v>2.9369000000000001</v>
      </c>
      <c r="M1371" s="175">
        <v>3.7643</v>
      </c>
      <c r="N1371" s="175">
        <v>9.8884000000000007</v>
      </c>
      <c r="O1371" s="175">
        <v>9.0184999999999995</v>
      </c>
      <c r="P1371" s="175">
        <v>8.52</v>
      </c>
      <c r="Q1371" s="175">
        <v>8.8811</v>
      </c>
      <c r="R1371" s="175">
        <v>10.296900000000001</v>
      </c>
      <c r="S1371" s="171" t="s">
        <v>2026</v>
      </c>
      <c r="T1371" s="174">
        <v>44302</v>
      </c>
      <c r="U1371" s="175">
        <v>4048.4108999999999</v>
      </c>
      <c r="V1371" s="175">
        <v>66.121200000000002</v>
      </c>
      <c r="W1371" s="175">
        <v>-60.410600000000002</v>
      </c>
      <c r="X1371" s="175">
        <v>-16.700299999999999</v>
      </c>
      <c r="Y1371" s="175">
        <v>19.863700000000001</v>
      </c>
      <c r="Z1371" s="175">
        <v>13.969099999999999</v>
      </c>
      <c r="AA1371" s="175">
        <v>1.3734999999999999</v>
      </c>
      <c r="AB1371" s="175">
        <v>3.0106000000000002</v>
      </c>
      <c r="AC1371" s="175">
        <v>2.3624999999999998</v>
      </c>
      <c r="AD1371" s="175">
        <v>6.4058000000000002</v>
      </c>
      <c r="AE1371" s="175">
        <v>8.6381999999999994</v>
      </c>
      <c r="AF1371" s="175">
        <v>7.2378</v>
      </c>
      <c r="AG1371" s="175"/>
      <c r="AH1371" s="175">
        <v>9.3963999999999999</v>
      </c>
    </row>
    <row r="1372" spans="1:34" x14ac:dyDescent="0.3">
      <c r="A1372" s="171" t="s">
        <v>1127</v>
      </c>
      <c r="B1372" s="171" t="s">
        <v>1138</v>
      </c>
      <c r="C1372" s="171">
        <v>118394</v>
      </c>
      <c r="D1372" s="174">
        <v>44302</v>
      </c>
      <c r="E1372" s="175">
        <v>56.381900000000002</v>
      </c>
      <c r="F1372" s="175">
        <v>-13.136900000000001</v>
      </c>
      <c r="G1372" s="175">
        <v>-3.7046999999999999</v>
      </c>
      <c r="H1372" s="175">
        <v>-7.9782000000000002</v>
      </c>
      <c r="I1372" s="175">
        <v>6.6670999999999996</v>
      </c>
      <c r="J1372" s="175">
        <v>15.671799999999999</v>
      </c>
      <c r="K1372" s="175">
        <v>-3.5607000000000002</v>
      </c>
      <c r="L1372" s="175">
        <v>0.5403</v>
      </c>
      <c r="M1372" s="175">
        <v>1.0504</v>
      </c>
      <c r="N1372" s="175">
        <v>7.4023000000000003</v>
      </c>
      <c r="O1372" s="175">
        <v>9.3267000000000007</v>
      </c>
      <c r="P1372" s="175">
        <v>8.7722999999999995</v>
      </c>
      <c r="Q1372" s="175">
        <v>8.9957999999999991</v>
      </c>
      <c r="R1372" s="175">
        <v>10.105499999999999</v>
      </c>
      <c r="S1372" s="171" t="s">
        <v>2023</v>
      </c>
      <c r="T1372" s="174">
        <v>44302</v>
      </c>
      <c r="U1372" s="175">
        <v>3847.7537000000002</v>
      </c>
      <c r="V1372" s="175">
        <v>-13.5212</v>
      </c>
      <c r="W1372" s="175">
        <v>-37.631100000000004</v>
      </c>
      <c r="X1372" s="175">
        <v>-14.154400000000001</v>
      </c>
      <c r="Y1372" s="175">
        <v>5.57</v>
      </c>
      <c r="Z1372" s="175">
        <v>17.7211</v>
      </c>
      <c r="AA1372" s="175">
        <v>-0.12280000000000001</v>
      </c>
      <c r="AB1372" s="175">
        <v>2.6629999999999998</v>
      </c>
      <c r="AC1372" s="175">
        <v>3.2505000000000002</v>
      </c>
      <c r="AD1372" s="175">
        <v>8.9678000000000004</v>
      </c>
      <c r="AE1372" s="175">
        <v>9.0890000000000004</v>
      </c>
      <c r="AF1372" s="175">
        <v>8.4783000000000008</v>
      </c>
      <c r="AG1372" s="175"/>
      <c r="AH1372" s="175">
        <v>10.385400000000001</v>
      </c>
    </row>
    <row r="1373" spans="1:34" x14ac:dyDescent="0.3">
      <c r="A1373" s="171" t="s">
        <v>1127</v>
      </c>
      <c r="B1373" s="171" t="s">
        <v>1139</v>
      </c>
      <c r="C1373" s="171">
        <v>108765</v>
      </c>
      <c r="D1373" s="174">
        <v>44302</v>
      </c>
      <c r="E1373" s="175">
        <v>52.985399999999998</v>
      </c>
      <c r="F1373" s="175">
        <v>-13.7722</v>
      </c>
      <c r="G1373" s="175">
        <v>-4.3550000000000004</v>
      </c>
      <c r="H1373" s="175">
        <v>-8.6163000000000007</v>
      </c>
      <c r="I1373" s="175">
        <v>5.9786999999999999</v>
      </c>
      <c r="J1373" s="175">
        <v>14.951499999999999</v>
      </c>
      <c r="K1373" s="175">
        <v>-4.2333999999999996</v>
      </c>
      <c r="L1373" s="175">
        <v>-0.112</v>
      </c>
      <c r="M1373" s="175">
        <v>0.4047</v>
      </c>
      <c r="N1373" s="175">
        <v>6.7192999999999996</v>
      </c>
      <c r="O1373" s="175">
        <v>8.6344999999999992</v>
      </c>
      <c r="P1373" s="175">
        <v>7.9760999999999997</v>
      </c>
      <c r="Q1373" s="175">
        <v>8.3591999999999995</v>
      </c>
      <c r="R1373" s="175">
        <v>9.4242000000000008</v>
      </c>
      <c r="S1373" s="171" t="s">
        <v>2023</v>
      </c>
      <c r="T1373" s="174">
        <v>44302</v>
      </c>
      <c r="U1373" s="175">
        <v>3847.7537000000002</v>
      </c>
      <c r="V1373" s="175">
        <v>-13.5212</v>
      </c>
      <c r="W1373" s="175">
        <v>-37.631100000000004</v>
      </c>
      <c r="X1373" s="175">
        <v>-14.154400000000001</v>
      </c>
      <c r="Y1373" s="175">
        <v>5.57</v>
      </c>
      <c r="Z1373" s="175">
        <v>17.7211</v>
      </c>
      <c r="AA1373" s="175">
        <v>-0.12280000000000001</v>
      </c>
      <c r="AB1373" s="175">
        <v>2.6629999999999998</v>
      </c>
      <c r="AC1373" s="175">
        <v>3.2505000000000002</v>
      </c>
      <c r="AD1373" s="175">
        <v>8.9678000000000004</v>
      </c>
      <c r="AE1373" s="175">
        <v>9.0890000000000004</v>
      </c>
      <c r="AF1373" s="175">
        <v>8.4783000000000008</v>
      </c>
      <c r="AG1373" s="175"/>
      <c r="AH1373" s="175">
        <v>10.385400000000001</v>
      </c>
    </row>
    <row r="1374" spans="1:34" x14ac:dyDescent="0.3">
      <c r="A1374" s="171" t="s">
        <v>1127</v>
      </c>
      <c r="B1374" s="171" t="s">
        <v>1140</v>
      </c>
      <c r="C1374" s="171">
        <v>100223</v>
      </c>
      <c r="D1374" s="174">
        <v>44302</v>
      </c>
      <c r="E1374" s="175">
        <v>49.678100000000001</v>
      </c>
      <c r="F1374" s="175">
        <v>31.105599999999999</v>
      </c>
      <c r="G1374" s="175">
        <v>-0.78979999999999995</v>
      </c>
      <c r="H1374" s="175">
        <v>0.99729999999999996</v>
      </c>
      <c r="I1374" s="175">
        <v>8.4437999999999995</v>
      </c>
      <c r="J1374" s="175">
        <v>9.3285999999999998</v>
      </c>
      <c r="K1374" s="175">
        <v>-3.7402000000000002</v>
      </c>
      <c r="L1374" s="175">
        <v>-0.29099999999999998</v>
      </c>
      <c r="M1374" s="175">
        <v>8.3199999999999996E-2</v>
      </c>
      <c r="N1374" s="175">
        <v>6.1661000000000001</v>
      </c>
      <c r="O1374" s="175">
        <v>1.8257000000000001</v>
      </c>
      <c r="P1374" s="175">
        <v>3.2242999999999999</v>
      </c>
      <c r="Q1374" s="175">
        <v>6.3037999999999998</v>
      </c>
      <c r="R1374" s="175">
        <v>-0.216</v>
      </c>
      <c r="S1374" s="171" t="s">
        <v>2023</v>
      </c>
      <c r="T1374" s="174">
        <v>44302</v>
      </c>
      <c r="U1374" s="175">
        <v>3847.7537000000002</v>
      </c>
      <c r="V1374" s="175">
        <v>-13.5212</v>
      </c>
      <c r="W1374" s="175">
        <v>-37.631100000000004</v>
      </c>
      <c r="X1374" s="175">
        <v>-14.154400000000001</v>
      </c>
      <c r="Y1374" s="175">
        <v>5.57</v>
      </c>
      <c r="Z1374" s="175">
        <v>17.7211</v>
      </c>
      <c r="AA1374" s="175">
        <v>-0.12280000000000001</v>
      </c>
      <c r="AB1374" s="175">
        <v>2.6629999999999998</v>
      </c>
      <c r="AC1374" s="175">
        <v>3.2505000000000002</v>
      </c>
      <c r="AD1374" s="175">
        <v>8.9678000000000004</v>
      </c>
      <c r="AE1374" s="175">
        <v>9.0890000000000004</v>
      </c>
      <c r="AF1374" s="175">
        <v>8.4783000000000008</v>
      </c>
      <c r="AG1374" s="175"/>
      <c r="AH1374" s="175">
        <v>10.385400000000001</v>
      </c>
    </row>
    <row r="1375" spans="1:34" x14ac:dyDescent="0.3">
      <c r="A1375" s="171" t="s">
        <v>1127</v>
      </c>
      <c r="B1375" s="171" t="s">
        <v>1141</v>
      </c>
      <c r="C1375" s="171">
        <v>120430</v>
      </c>
      <c r="D1375" s="174">
        <v>44302</v>
      </c>
      <c r="E1375" s="175">
        <v>53.962299999999999</v>
      </c>
      <c r="F1375" s="175">
        <v>32.089500000000001</v>
      </c>
      <c r="G1375" s="175">
        <v>0.2198</v>
      </c>
      <c r="H1375" s="175">
        <v>2.0009999999999999</v>
      </c>
      <c r="I1375" s="175">
        <v>9.4494000000000007</v>
      </c>
      <c r="J1375" s="175">
        <v>10.3363</v>
      </c>
      <c r="K1375" s="175">
        <v>-2.7475999999999998</v>
      </c>
      <c r="L1375" s="175">
        <v>0.71050000000000002</v>
      </c>
      <c r="M1375" s="175">
        <v>1.0875999999999999</v>
      </c>
      <c r="N1375" s="175">
        <v>7.2333999999999996</v>
      </c>
      <c r="O1375" s="175">
        <v>2.8496000000000001</v>
      </c>
      <c r="P1375" s="175">
        <v>4.2621000000000002</v>
      </c>
      <c r="Q1375" s="175">
        <v>5.6566000000000001</v>
      </c>
      <c r="R1375" s="175">
        <v>0.78759999999999997</v>
      </c>
      <c r="S1375" s="171" t="s">
        <v>2023</v>
      </c>
      <c r="T1375" s="174">
        <v>44302</v>
      </c>
      <c r="U1375" s="175">
        <v>3847.7537000000002</v>
      </c>
      <c r="V1375" s="175">
        <v>-13.5212</v>
      </c>
      <c r="W1375" s="175">
        <v>-37.631100000000004</v>
      </c>
      <c r="X1375" s="175">
        <v>-14.154400000000001</v>
      </c>
      <c r="Y1375" s="175">
        <v>5.57</v>
      </c>
      <c r="Z1375" s="175">
        <v>17.7211</v>
      </c>
      <c r="AA1375" s="175">
        <v>-0.12280000000000001</v>
      </c>
      <c r="AB1375" s="175">
        <v>2.6629999999999998</v>
      </c>
      <c r="AC1375" s="175">
        <v>3.2505000000000002</v>
      </c>
      <c r="AD1375" s="175">
        <v>8.9678000000000004</v>
      </c>
      <c r="AE1375" s="175">
        <v>9.0890000000000004</v>
      </c>
      <c r="AF1375" s="175">
        <v>8.4783000000000008</v>
      </c>
      <c r="AG1375" s="175"/>
      <c r="AH1375" s="175">
        <v>10.385400000000001</v>
      </c>
    </row>
    <row r="1376" spans="1:34" x14ac:dyDescent="0.3">
      <c r="A1376" s="171" t="s">
        <v>1127</v>
      </c>
      <c r="B1376" s="171" t="s">
        <v>1142</v>
      </c>
      <c r="C1376" s="171">
        <v>119735</v>
      </c>
      <c r="D1376" s="174">
        <v>44302</v>
      </c>
      <c r="E1376" s="175">
        <v>64.944800000000001</v>
      </c>
      <c r="F1376" s="175">
        <v>-9.2147000000000006</v>
      </c>
      <c r="G1376" s="175">
        <v>-0.40739999999999998</v>
      </c>
      <c r="H1376" s="175">
        <v>-1.6293</v>
      </c>
      <c r="I1376" s="175">
        <v>6.5663</v>
      </c>
      <c r="J1376" s="175">
        <v>16.467600000000001</v>
      </c>
      <c r="K1376" s="175">
        <v>-4.0823999999999998</v>
      </c>
      <c r="L1376" s="175">
        <v>3.5914999999999999</v>
      </c>
      <c r="M1376" s="175">
        <v>3.4502000000000002</v>
      </c>
      <c r="N1376" s="175">
        <v>9.0757999999999992</v>
      </c>
      <c r="O1376" s="175">
        <v>9.4001999999999999</v>
      </c>
      <c r="P1376" s="175">
        <v>8.2873999999999999</v>
      </c>
      <c r="Q1376" s="175">
        <v>8.3818999999999999</v>
      </c>
      <c r="R1376" s="175">
        <v>10.3871</v>
      </c>
      <c r="S1376" s="171" t="s">
        <v>2026</v>
      </c>
      <c r="T1376" s="174">
        <v>44302</v>
      </c>
      <c r="U1376" s="175">
        <v>4048.4108999999999</v>
      </c>
      <c r="V1376" s="175">
        <v>66.121200000000002</v>
      </c>
      <c r="W1376" s="175">
        <v>-60.410600000000002</v>
      </c>
      <c r="X1376" s="175">
        <v>-16.700299999999999</v>
      </c>
      <c r="Y1376" s="175">
        <v>19.863700000000001</v>
      </c>
      <c r="Z1376" s="175">
        <v>13.969099999999999</v>
      </c>
      <c r="AA1376" s="175">
        <v>1.3734999999999999</v>
      </c>
      <c r="AB1376" s="175">
        <v>3.0106000000000002</v>
      </c>
      <c r="AC1376" s="175">
        <v>2.3624999999999998</v>
      </c>
      <c r="AD1376" s="175">
        <v>6.4058000000000002</v>
      </c>
      <c r="AE1376" s="175">
        <v>8.6381999999999994</v>
      </c>
      <c r="AF1376" s="175">
        <v>7.2378</v>
      </c>
      <c r="AG1376" s="175"/>
      <c r="AH1376" s="175">
        <v>9.3963999999999999</v>
      </c>
    </row>
    <row r="1377" spans="1:34" x14ac:dyDescent="0.3">
      <c r="A1377" s="171" t="s">
        <v>1127</v>
      </c>
      <c r="B1377" s="171" t="s">
        <v>1143</v>
      </c>
      <c r="C1377" s="171">
        <v>100299</v>
      </c>
      <c r="D1377" s="174">
        <v>44302</v>
      </c>
      <c r="E1377" s="175">
        <v>60.475299999999997</v>
      </c>
      <c r="F1377" s="175">
        <v>-10.3178</v>
      </c>
      <c r="G1377" s="175">
        <v>-1.5085999999999999</v>
      </c>
      <c r="H1377" s="175">
        <v>-2.7317999999999998</v>
      </c>
      <c r="I1377" s="175">
        <v>5.4562999999999997</v>
      </c>
      <c r="J1377" s="175">
        <v>15.3226</v>
      </c>
      <c r="K1377" s="175">
        <v>-5.2043999999999997</v>
      </c>
      <c r="L1377" s="175">
        <v>2.4929000000000001</v>
      </c>
      <c r="M1377" s="175">
        <v>2.3344</v>
      </c>
      <c r="N1377" s="175">
        <v>7.8868</v>
      </c>
      <c r="O1377" s="175">
        <v>8.2865000000000002</v>
      </c>
      <c r="P1377" s="175">
        <v>7.2533000000000003</v>
      </c>
      <c r="Q1377" s="175">
        <v>8.7710000000000008</v>
      </c>
      <c r="R1377" s="175">
        <v>9.2149000000000001</v>
      </c>
      <c r="S1377" s="171" t="s">
        <v>2026</v>
      </c>
      <c r="T1377" s="174">
        <v>44302</v>
      </c>
      <c r="U1377" s="175">
        <v>4048.4108999999999</v>
      </c>
      <c r="V1377" s="175">
        <v>66.121200000000002</v>
      </c>
      <c r="W1377" s="175">
        <v>-60.410600000000002</v>
      </c>
      <c r="X1377" s="175">
        <v>-16.700299999999999</v>
      </c>
      <c r="Y1377" s="175">
        <v>19.863700000000001</v>
      </c>
      <c r="Z1377" s="175">
        <v>13.969099999999999</v>
      </c>
      <c r="AA1377" s="175">
        <v>1.3734999999999999</v>
      </c>
      <c r="AB1377" s="175">
        <v>3.0106000000000002</v>
      </c>
      <c r="AC1377" s="175">
        <v>2.3624999999999998</v>
      </c>
      <c r="AD1377" s="175">
        <v>6.4058000000000002</v>
      </c>
      <c r="AE1377" s="175">
        <v>8.6381999999999994</v>
      </c>
      <c r="AF1377" s="175">
        <v>7.2378</v>
      </c>
      <c r="AG1377" s="175"/>
      <c r="AH1377" s="175">
        <v>9.3963999999999999</v>
      </c>
    </row>
    <row r="1378" spans="1:34" x14ac:dyDescent="0.3">
      <c r="A1378" s="171" t="s">
        <v>1127</v>
      </c>
      <c r="B1378" s="171" t="s">
        <v>1144</v>
      </c>
      <c r="C1378" s="171">
        <v>100315</v>
      </c>
      <c r="D1378" s="174">
        <v>44302</v>
      </c>
      <c r="E1378" s="175">
        <v>56.9039</v>
      </c>
      <c r="F1378" s="175">
        <v>14.951499999999999</v>
      </c>
      <c r="G1378" s="175">
        <v>9.6199999999999994E-2</v>
      </c>
      <c r="H1378" s="175">
        <v>1.7416</v>
      </c>
      <c r="I1378" s="175">
        <v>6.7428999999999997</v>
      </c>
      <c r="J1378" s="175">
        <v>12.335800000000001</v>
      </c>
      <c r="K1378" s="175">
        <v>-0.48230000000000001</v>
      </c>
      <c r="L1378" s="175">
        <v>1.3815</v>
      </c>
      <c r="M1378" s="175">
        <v>0.70109999999999995</v>
      </c>
      <c r="N1378" s="175">
        <v>6.6177000000000001</v>
      </c>
      <c r="O1378" s="175">
        <v>7.3242000000000003</v>
      </c>
      <c r="P1378" s="175">
        <v>6.9168000000000003</v>
      </c>
      <c r="Q1378" s="175">
        <v>8.1572999999999993</v>
      </c>
      <c r="R1378" s="175">
        <v>8.109</v>
      </c>
      <c r="S1378" s="171" t="s">
        <v>2023</v>
      </c>
      <c r="T1378" s="174">
        <v>44302</v>
      </c>
      <c r="U1378" s="175">
        <v>3847.7537000000002</v>
      </c>
      <c r="V1378" s="175">
        <v>-13.5212</v>
      </c>
      <c r="W1378" s="175">
        <v>-37.631100000000004</v>
      </c>
      <c r="X1378" s="175">
        <v>-14.154400000000001</v>
      </c>
      <c r="Y1378" s="175">
        <v>5.57</v>
      </c>
      <c r="Z1378" s="175">
        <v>17.7211</v>
      </c>
      <c r="AA1378" s="175">
        <v>-0.12280000000000001</v>
      </c>
      <c r="AB1378" s="175">
        <v>2.6629999999999998</v>
      </c>
      <c r="AC1378" s="175">
        <v>3.2505000000000002</v>
      </c>
      <c r="AD1378" s="175">
        <v>8.9678000000000004</v>
      </c>
      <c r="AE1378" s="175">
        <v>9.0890000000000004</v>
      </c>
      <c r="AF1378" s="175">
        <v>8.4783000000000008</v>
      </c>
      <c r="AG1378" s="175"/>
      <c r="AH1378" s="175">
        <v>10.385400000000001</v>
      </c>
    </row>
    <row r="1379" spans="1:34" x14ac:dyDescent="0.3">
      <c r="A1379" s="171" t="s">
        <v>1127</v>
      </c>
      <c r="B1379" s="171" t="s">
        <v>1145</v>
      </c>
      <c r="C1379" s="171">
        <v>120279</v>
      </c>
      <c r="D1379" s="174">
        <v>44302</v>
      </c>
      <c r="E1379" s="175">
        <v>59.5839</v>
      </c>
      <c r="F1379" s="175">
        <v>15.137</v>
      </c>
      <c r="G1379" s="175">
        <v>0.26040000000000002</v>
      </c>
      <c r="H1379" s="175">
        <v>1.9085000000000001</v>
      </c>
      <c r="I1379" s="175">
        <v>6.9162999999999997</v>
      </c>
      <c r="J1379" s="175">
        <v>12.5076</v>
      </c>
      <c r="K1379" s="175">
        <v>-0.32219999999999999</v>
      </c>
      <c r="L1379" s="175">
        <v>1.8571</v>
      </c>
      <c r="M1379" s="175">
        <v>1.3218000000000001</v>
      </c>
      <c r="N1379" s="175">
        <v>7.3528000000000002</v>
      </c>
      <c r="O1379" s="175">
        <v>8.0047999999999995</v>
      </c>
      <c r="P1379" s="175">
        <v>7.5101000000000004</v>
      </c>
      <c r="Q1379" s="175">
        <v>7.6829000000000001</v>
      </c>
      <c r="R1379" s="175">
        <v>8.8445999999999998</v>
      </c>
      <c r="S1379" s="171" t="s">
        <v>2023</v>
      </c>
      <c r="T1379" s="174">
        <v>44302</v>
      </c>
      <c r="U1379" s="175">
        <v>3847.7537000000002</v>
      </c>
      <c r="V1379" s="175">
        <v>-13.5212</v>
      </c>
      <c r="W1379" s="175">
        <v>-37.631100000000004</v>
      </c>
      <c r="X1379" s="175">
        <v>-14.154400000000001</v>
      </c>
      <c r="Y1379" s="175">
        <v>5.57</v>
      </c>
      <c r="Z1379" s="175">
        <v>17.7211</v>
      </c>
      <c r="AA1379" s="175">
        <v>-0.12280000000000001</v>
      </c>
      <c r="AB1379" s="175">
        <v>2.6629999999999998</v>
      </c>
      <c r="AC1379" s="175">
        <v>3.2505000000000002</v>
      </c>
      <c r="AD1379" s="175">
        <v>8.9678000000000004</v>
      </c>
      <c r="AE1379" s="175">
        <v>9.0890000000000004</v>
      </c>
      <c r="AF1379" s="175">
        <v>8.4783000000000008</v>
      </c>
      <c r="AG1379" s="175"/>
      <c r="AH1379" s="175">
        <v>10.385400000000001</v>
      </c>
    </row>
    <row r="1380" spans="1:34" x14ac:dyDescent="0.3">
      <c r="A1380" s="171" t="s">
        <v>1127</v>
      </c>
      <c r="B1380" s="171" t="s">
        <v>1146</v>
      </c>
      <c r="C1380" s="171">
        <v>100387</v>
      </c>
      <c r="D1380" s="174">
        <v>44302</v>
      </c>
      <c r="E1380" s="175">
        <v>70.551000000000002</v>
      </c>
      <c r="F1380" s="175">
        <v>-20.837599999999998</v>
      </c>
      <c r="G1380" s="175">
        <v>-34.647199999999998</v>
      </c>
      <c r="H1380" s="175">
        <v>-21.91</v>
      </c>
      <c r="I1380" s="175">
        <v>6.5145999999999997</v>
      </c>
      <c r="J1380" s="175">
        <v>17.1676</v>
      </c>
      <c r="K1380" s="175">
        <v>-2.9773000000000001</v>
      </c>
      <c r="L1380" s="175">
        <v>0.62329999999999997</v>
      </c>
      <c r="M1380" s="175">
        <v>0.82150000000000001</v>
      </c>
      <c r="N1380" s="175">
        <v>6.0044000000000004</v>
      </c>
      <c r="O1380" s="175">
        <v>8.6959999999999997</v>
      </c>
      <c r="P1380" s="175">
        <v>7.7826000000000004</v>
      </c>
      <c r="Q1380" s="175">
        <v>8.7591999999999999</v>
      </c>
      <c r="R1380" s="175">
        <v>9.3613</v>
      </c>
      <c r="S1380" s="171" t="s">
        <v>2026</v>
      </c>
      <c r="T1380" s="174">
        <v>44302</v>
      </c>
      <c r="U1380" s="175">
        <v>4048.4108999999999</v>
      </c>
      <c r="V1380" s="175">
        <v>66.121200000000002</v>
      </c>
      <c r="W1380" s="175">
        <v>-60.410600000000002</v>
      </c>
      <c r="X1380" s="175">
        <v>-16.700299999999999</v>
      </c>
      <c r="Y1380" s="175">
        <v>19.863700000000001</v>
      </c>
      <c r="Z1380" s="175">
        <v>13.969099999999999</v>
      </c>
      <c r="AA1380" s="175">
        <v>1.3734999999999999</v>
      </c>
      <c r="AB1380" s="175">
        <v>3.0106000000000002</v>
      </c>
      <c r="AC1380" s="175">
        <v>2.3624999999999998</v>
      </c>
      <c r="AD1380" s="175">
        <v>6.4058000000000002</v>
      </c>
      <c r="AE1380" s="175">
        <v>8.6381999999999994</v>
      </c>
      <c r="AF1380" s="175">
        <v>7.2378</v>
      </c>
      <c r="AG1380" s="175"/>
      <c r="AH1380" s="175">
        <v>9.3963999999999999</v>
      </c>
    </row>
    <row r="1381" spans="1:34" x14ac:dyDescent="0.3">
      <c r="A1381" s="171" t="s">
        <v>1127</v>
      </c>
      <c r="B1381" s="171" t="s">
        <v>1147</v>
      </c>
      <c r="C1381" s="171">
        <v>118687</v>
      </c>
      <c r="D1381" s="174">
        <v>44302</v>
      </c>
      <c r="E1381" s="175">
        <v>75.715500000000006</v>
      </c>
      <c r="F1381" s="175">
        <v>-19.802199999999999</v>
      </c>
      <c r="G1381" s="175">
        <v>-33.572600000000001</v>
      </c>
      <c r="H1381" s="175">
        <v>-20.8245</v>
      </c>
      <c r="I1381" s="175">
        <v>7.6482999999999999</v>
      </c>
      <c r="J1381" s="175">
        <v>18.296900000000001</v>
      </c>
      <c r="K1381" s="175">
        <v>-1.802</v>
      </c>
      <c r="L1381" s="175">
        <v>1.7886</v>
      </c>
      <c r="M1381" s="175">
        <v>1.9113</v>
      </c>
      <c r="N1381" s="175">
        <v>7.0612000000000004</v>
      </c>
      <c r="O1381" s="175">
        <v>9.6021000000000001</v>
      </c>
      <c r="P1381" s="175">
        <v>8.6937999999999995</v>
      </c>
      <c r="Q1381" s="175">
        <v>8.7090999999999994</v>
      </c>
      <c r="R1381" s="175">
        <v>10.3147</v>
      </c>
      <c r="S1381" s="171" t="s">
        <v>2026</v>
      </c>
      <c r="T1381" s="174">
        <v>44302</v>
      </c>
      <c r="U1381" s="175">
        <v>4048.4108999999999</v>
      </c>
      <c r="V1381" s="175">
        <v>66.121200000000002</v>
      </c>
      <c r="W1381" s="175">
        <v>-60.410600000000002</v>
      </c>
      <c r="X1381" s="175">
        <v>-16.700299999999999</v>
      </c>
      <c r="Y1381" s="175">
        <v>19.863700000000001</v>
      </c>
      <c r="Z1381" s="175">
        <v>13.969099999999999</v>
      </c>
      <c r="AA1381" s="175">
        <v>1.3734999999999999</v>
      </c>
      <c r="AB1381" s="175">
        <v>3.0106000000000002</v>
      </c>
      <c r="AC1381" s="175">
        <v>2.3624999999999998</v>
      </c>
      <c r="AD1381" s="175">
        <v>6.4058000000000002</v>
      </c>
      <c r="AE1381" s="175">
        <v>8.6381999999999994</v>
      </c>
      <c r="AF1381" s="175">
        <v>7.2378</v>
      </c>
      <c r="AG1381" s="175"/>
      <c r="AH1381" s="175">
        <v>9.3963999999999999</v>
      </c>
    </row>
    <row r="1382" spans="1:34" x14ac:dyDescent="0.3">
      <c r="A1382" s="171" t="s">
        <v>1127</v>
      </c>
      <c r="B1382" s="171" t="s">
        <v>1148</v>
      </c>
      <c r="C1382" s="171">
        <v>119714</v>
      </c>
      <c r="D1382" s="174">
        <v>44302</v>
      </c>
      <c r="E1382" s="175">
        <v>57.629100000000001</v>
      </c>
      <c r="F1382" s="175">
        <v>-9.7510999999999992</v>
      </c>
      <c r="G1382" s="175">
        <v>-0.66500000000000004</v>
      </c>
      <c r="H1382" s="175">
        <v>2.4079000000000002</v>
      </c>
      <c r="I1382" s="175">
        <v>9.2208000000000006</v>
      </c>
      <c r="J1382" s="175">
        <v>14.2201</v>
      </c>
      <c r="K1382" s="175">
        <v>2.4502000000000002</v>
      </c>
      <c r="L1382" s="175">
        <v>4.4675000000000002</v>
      </c>
      <c r="M1382" s="175">
        <v>5.4189999999999996</v>
      </c>
      <c r="N1382" s="175">
        <v>10.337400000000001</v>
      </c>
      <c r="O1382" s="175">
        <v>9.6633999999999993</v>
      </c>
      <c r="P1382" s="175">
        <v>9.5484000000000009</v>
      </c>
      <c r="Q1382" s="175">
        <v>8.9097000000000008</v>
      </c>
      <c r="R1382" s="175">
        <v>11.483499999999999</v>
      </c>
      <c r="S1382" s="171" t="s">
        <v>2026</v>
      </c>
      <c r="T1382" s="174">
        <v>44302</v>
      </c>
      <c r="U1382" s="175">
        <v>4048.4108999999999</v>
      </c>
      <c r="V1382" s="175">
        <v>66.121200000000002</v>
      </c>
      <c r="W1382" s="175">
        <v>-60.410600000000002</v>
      </c>
      <c r="X1382" s="175">
        <v>-16.700299999999999</v>
      </c>
      <c r="Y1382" s="175">
        <v>19.863700000000001</v>
      </c>
      <c r="Z1382" s="175">
        <v>13.969099999999999</v>
      </c>
      <c r="AA1382" s="175">
        <v>1.3734999999999999</v>
      </c>
      <c r="AB1382" s="175">
        <v>3.0106000000000002</v>
      </c>
      <c r="AC1382" s="175">
        <v>2.3624999999999998</v>
      </c>
      <c r="AD1382" s="175">
        <v>6.4058000000000002</v>
      </c>
      <c r="AE1382" s="175">
        <v>8.6381999999999994</v>
      </c>
      <c r="AF1382" s="175">
        <v>7.2378</v>
      </c>
      <c r="AG1382" s="175"/>
      <c r="AH1382" s="175">
        <v>9.3963999999999999</v>
      </c>
    </row>
    <row r="1383" spans="1:34" x14ac:dyDescent="0.3">
      <c r="A1383" s="171" t="s">
        <v>1127</v>
      </c>
      <c r="B1383" s="171" t="s">
        <v>1149</v>
      </c>
      <c r="C1383" s="171">
        <v>100639</v>
      </c>
      <c r="D1383" s="174">
        <v>44302</v>
      </c>
      <c r="E1383" s="175">
        <v>54.935299999999998</v>
      </c>
      <c r="F1383" s="175">
        <v>-10.4284</v>
      </c>
      <c r="G1383" s="175">
        <v>-1.3286</v>
      </c>
      <c r="H1383" s="175">
        <v>1.7471000000000001</v>
      </c>
      <c r="I1383" s="175">
        <v>8.5572999999999997</v>
      </c>
      <c r="J1383" s="175">
        <v>13.5541</v>
      </c>
      <c r="K1383" s="175">
        <v>1.7983</v>
      </c>
      <c r="L1383" s="175">
        <v>3.8165</v>
      </c>
      <c r="M1383" s="175">
        <v>4.7657999999999996</v>
      </c>
      <c r="N1383" s="175">
        <v>9.6510999999999996</v>
      </c>
      <c r="O1383" s="175">
        <v>8.9224999999999994</v>
      </c>
      <c r="P1383" s="175">
        <v>8.7768999999999995</v>
      </c>
      <c r="Q1383" s="175">
        <v>7.8715999999999999</v>
      </c>
      <c r="R1383" s="175">
        <v>10.806900000000001</v>
      </c>
      <c r="S1383" s="171" t="s">
        <v>2026</v>
      </c>
      <c r="T1383" s="174">
        <v>44302</v>
      </c>
      <c r="U1383" s="175">
        <v>4048.4108999999999</v>
      </c>
      <c r="V1383" s="175">
        <v>66.121200000000002</v>
      </c>
      <c r="W1383" s="175">
        <v>-60.410600000000002</v>
      </c>
      <c r="X1383" s="175">
        <v>-16.700299999999999</v>
      </c>
      <c r="Y1383" s="175">
        <v>19.863700000000001</v>
      </c>
      <c r="Z1383" s="175">
        <v>13.969099999999999</v>
      </c>
      <c r="AA1383" s="175">
        <v>1.3734999999999999</v>
      </c>
      <c r="AB1383" s="175">
        <v>3.0106000000000002</v>
      </c>
      <c r="AC1383" s="175">
        <v>2.3624999999999998</v>
      </c>
      <c r="AD1383" s="175">
        <v>6.4058000000000002</v>
      </c>
      <c r="AE1383" s="175">
        <v>8.6381999999999994</v>
      </c>
      <c r="AF1383" s="175">
        <v>7.2378</v>
      </c>
      <c r="AG1383" s="175"/>
      <c r="AH1383" s="175">
        <v>9.3963999999999999</v>
      </c>
    </row>
    <row r="1384" spans="1:34" x14ac:dyDescent="0.3">
      <c r="A1384" s="171" t="s">
        <v>1127</v>
      </c>
      <c r="B1384" s="171" t="s">
        <v>1150</v>
      </c>
      <c r="C1384" s="171">
        <v>119876</v>
      </c>
      <c r="D1384" s="174">
        <v>44302</v>
      </c>
      <c r="E1384" s="175">
        <v>69.760900000000007</v>
      </c>
      <c r="F1384" s="175">
        <v>-62.365200000000002</v>
      </c>
      <c r="G1384" s="175">
        <v>-34.038499999999999</v>
      </c>
      <c r="H1384" s="175">
        <v>-14.348800000000001</v>
      </c>
      <c r="I1384" s="175">
        <v>7.0426000000000002</v>
      </c>
      <c r="J1384" s="175">
        <v>19.694800000000001</v>
      </c>
      <c r="K1384" s="175">
        <v>-0.59819999999999995</v>
      </c>
      <c r="L1384" s="175">
        <v>2.238</v>
      </c>
      <c r="M1384" s="175">
        <v>3.3067000000000002</v>
      </c>
      <c r="N1384" s="175">
        <v>9.5092999999999996</v>
      </c>
      <c r="O1384" s="175">
        <v>8.5493000000000006</v>
      </c>
      <c r="P1384" s="175">
        <v>8.1653000000000002</v>
      </c>
      <c r="Q1384" s="175">
        <v>8.7239000000000004</v>
      </c>
      <c r="R1384" s="175">
        <v>10.2326</v>
      </c>
      <c r="S1384" s="171" t="s">
        <v>2026</v>
      </c>
      <c r="T1384" s="174">
        <v>44302</v>
      </c>
      <c r="U1384" s="175">
        <v>4048.4108999999999</v>
      </c>
      <c r="V1384" s="175">
        <v>66.121200000000002</v>
      </c>
      <c r="W1384" s="175">
        <v>-60.410600000000002</v>
      </c>
      <c r="X1384" s="175">
        <v>-16.700299999999999</v>
      </c>
      <c r="Y1384" s="175">
        <v>19.863700000000001</v>
      </c>
      <c r="Z1384" s="175">
        <v>13.969099999999999</v>
      </c>
      <c r="AA1384" s="175">
        <v>1.3734999999999999</v>
      </c>
      <c r="AB1384" s="175">
        <v>3.0106000000000002</v>
      </c>
      <c r="AC1384" s="175">
        <v>2.3624999999999998</v>
      </c>
      <c r="AD1384" s="175">
        <v>6.4058000000000002</v>
      </c>
      <c r="AE1384" s="175">
        <v>8.6381999999999994</v>
      </c>
      <c r="AF1384" s="175">
        <v>7.2378</v>
      </c>
      <c r="AG1384" s="175"/>
      <c r="AH1384" s="175">
        <v>9.3963999999999999</v>
      </c>
    </row>
    <row r="1385" spans="1:34" x14ac:dyDescent="0.3">
      <c r="A1385" s="171" t="s">
        <v>1127</v>
      </c>
      <c r="B1385" s="171" t="s">
        <v>1151</v>
      </c>
      <c r="C1385" s="171">
        <v>100418</v>
      </c>
      <c r="D1385" s="174">
        <v>44302</v>
      </c>
      <c r="E1385" s="175">
        <v>65.039199999999994</v>
      </c>
      <c r="F1385" s="175">
        <v>-63.081899999999997</v>
      </c>
      <c r="G1385" s="175">
        <v>-34.7318</v>
      </c>
      <c r="H1385" s="175">
        <v>-15.0288</v>
      </c>
      <c r="I1385" s="175">
        <v>6.3169000000000004</v>
      </c>
      <c r="J1385" s="175">
        <v>18.852900000000002</v>
      </c>
      <c r="K1385" s="175">
        <v>-1.4543999999999999</v>
      </c>
      <c r="L1385" s="175">
        <v>1.3660000000000001</v>
      </c>
      <c r="M1385" s="175">
        <v>2.4178000000000002</v>
      </c>
      <c r="N1385" s="175">
        <v>8.6036000000000001</v>
      </c>
      <c r="O1385" s="175">
        <v>7.5213999999999999</v>
      </c>
      <c r="P1385" s="175">
        <v>7.0815999999999999</v>
      </c>
      <c r="Q1385" s="175">
        <v>8.1198999999999995</v>
      </c>
      <c r="R1385" s="175">
        <v>9.2776999999999994</v>
      </c>
      <c r="S1385" s="171" t="s">
        <v>2026</v>
      </c>
      <c r="T1385" s="174">
        <v>44302</v>
      </c>
      <c r="U1385" s="175">
        <v>4048.4108999999999</v>
      </c>
      <c r="V1385" s="175">
        <v>66.121200000000002</v>
      </c>
      <c r="W1385" s="175">
        <v>-60.410600000000002</v>
      </c>
      <c r="X1385" s="175">
        <v>-16.700299999999999</v>
      </c>
      <c r="Y1385" s="175">
        <v>19.863700000000001</v>
      </c>
      <c r="Z1385" s="175">
        <v>13.969099999999999</v>
      </c>
      <c r="AA1385" s="175">
        <v>1.3734999999999999</v>
      </c>
      <c r="AB1385" s="175">
        <v>3.0106000000000002</v>
      </c>
      <c r="AC1385" s="175">
        <v>2.3624999999999998</v>
      </c>
      <c r="AD1385" s="175">
        <v>6.4058000000000002</v>
      </c>
      <c r="AE1385" s="175">
        <v>8.6381999999999994</v>
      </c>
      <c r="AF1385" s="175">
        <v>7.2378</v>
      </c>
      <c r="AG1385" s="175"/>
      <c r="AH1385" s="175">
        <v>9.3963999999999999</v>
      </c>
    </row>
    <row r="1386" spans="1:34" x14ac:dyDescent="0.3">
      <c r="A1386" s="171" t="s">
        <v>1127</v>
      </c>
      <c r="B1386" s="171" t="s">
        <v>1152</v>
      </c>
      <c r="C1386" s="171">
        <v>148086</v>
      </c>
      <c r="D1386" s="174">
        <v>44302</v>
      </c>
      <c r="E1386" s="175">
        <v>1.7175</v>
      </c>
      <c r="F1386" s="175">
        <v>10.629</v>
      </c>
      <c r="G1386" s="175">
        <v>11.1709</v>
      </c>
      <c r="H1386" s="175">
        <v>11.257400000000001</v>
      </c>
      <c r="I1386" s="175">
        <v>11.212</v>
      </c>
      <c r="J1386" s="175">
        <v>11.2814</v>
      </c>
      <c r="K1386" s="175">
        <v>-88.536600000000007</v>
      </c>
      <c r="L1386" s="175">
        <v>-40.996099999999998</v>
      </c>
      <c r="M1386" s="175">
        <v>-24.933800000000002</v>
      </c>
      <c r="N1386" s="175">
        <v>-16.936699999999998</v>
      </c>
      <c r="O1386" s="175"/>
      <c r="P1386" s="175"/>
      <c r="Q1386" s="175">
        <v>-13.7248</v>
      </c>
      <c r="R1386" s="175"/>
      <c r="S1386" s="171" t="s">
        <v>2026</v>
      </c>
      <c r="T1386" s="174">
        <v>44302</v>
      </c>
      <c r="U1386" s="175">
        <v>4048.4108999999999</v>
      </c>
      <c r="V1386" s="175">
        <v>66.121200000000002</v>
      </c>
      <c r="W1386" s="175">
        <v>-60.410600000000002</v>
      </c>
      <c r="X1386" s="175">
        <v>-16.700299999999999</v>
      </c>
      <c r="Y1386" s="175">
        <v>19.863700000000001</v>
      </c>
      <c r="Z1386" s="175">
        <v>13.969099999999999</v>
      </c>
      <c r="AA1386" s="175">
        <v>1.3734999999999999</v>
      </c>
      <c r="AB1386" s="175">
        <v>3.0106000000000002</v>
      </c>
      <c r="AC1386" s="175">
        <v>2.3624999999999998</v>
      </c>
      <c r="AD1386" s="175">
        <v>6.4058000000000002</v>
      </c>
      <c r="AE1386" s="175">
        <v>8.6381999999999994</v>
      </c>
      <c r="AF1386" s="175">
        <v>7.2378</v>
      </c>
      <c r="AG1386" s="175"/>
      <c r="AH1386" s="175">
        <v>9.3963999999999999</v>
      </c>
    </row>
    <row r="1387" spans="1:34" x14ac:dyDescent="0.3">
      <c r="A1387" s="171" t="s">
        <v>1127</v>
      </c>
      <c r="B1387" s="171" t="s">
        <v>1153</v>
      </c>
      <c r="C1387" s="171">
        <v>148085</v>
      </c>
      <c r="D1387" s="174">
        <v>44302</v>
      </c>
      <c r="E1387" s="175">
        <v>1.6072</v>
      </c>
      <c r="F1387" s="175">
        <v>9.0863999999999994</v>
      </c>
      <c r="G1387" s="175">
        <v>10.8002</v>
      </c>
      <c r="H1387" s="175">
        <v>11.0541</v>
      </c>
      <c r="I1387" s="175">
        <v>11.125299999999999</v>
      </c>
      <c r="J1387" s="175">
        <v>11.2417</v>
      </c>
      <c r="K1387" s="175">
        <v>-89.208600000000004</v>
      </c>
      <c r="L1387" s="175">
        <v>-41.330399999999997</v>
      </c>
      <c r="M1387" s="175">
        <v>-25.1633</v>
      </c>
      <c r="N1387" s="175">
        <v>-17.111899999999999</v>
      </c>
      <c r="O1387" s="175"/>
      <c r="P1387" s="175"/>
      <c r="Q1387" s="175">
        <v>-13.8855</v>
      </c>
      <c r="R1387" s="175"/>
      <c r="S1387" s="171" t="s">
        <v>2026</v>
      </c>
      <c r="T1387" s="174">
        <v>44302</v>
      </c>
      <c r="U1387" s="175">
        <v>4048.4108999999999</v>
      </c>
      <c r="V1387" s="175">
        <v>66.121200000000002</v>
      </c>
      <c r="W1387" s="175">
        <v>-60.410600000000002</v>
      </c>
      <c r="X1387" s="175">
        <v>-16.700299999999999</v>
      </c>
      <c r="Y1387" s="175">
        <v>19.863700000000001</v>
      </c>
      <c r="Z1387" s="175">
        <v>13.969099999999999</v>
      </c>
      <c r="AA1387" s="175">
        <v>1.3734999999999999</v>
      </c>
      <c r="AB1387" s="175">
        <v>3.0106000000000002</v>
      </c>
      <c r="AC1387" s="175">
        <v>2.3624999999999998</v>
      </c>
      <c r="AD1387" s="175">
        <v>6.4058000000000002</v>
      </c>
      <c r="AE1387" s="175">
        <v>8.6381999999999994</v>
      </c>
      <c r="AF1387" s="175">
        <v>7.2378</v>
      </c>
      <c r="AG1387" s="175"/>
      <c r="AH1387" s="175">
        <v>9.3963999999999999</v>
      </c>
    </row>
    <row r="1388" spans="1:34" x14ac:dyDescent="0.3">
      <c r="A1388" s="171" t="s">
        <v>1127</v>
      </c>
      <c r="B1388" s="171" t="s">
        <v>1154</v>
      </c>
      <c r="C1388" s="171">
        <v>120689</v>
      </c>
      <c r="D1388" s="174">
        <v>44302</v>
      </c>
      <c r="E1388" s="175">
        <v>54.253500000000003</v>
      </c>
      <c r="F1388" s="175">
        <v>3.9698000000000002</v>
      </c>
      <c r="G1388" s="175">
        <v>-2.9256000000000002</v>
      </c>
      <c r="H1388" s="175">
        <v>-2.3248000000000002</v>
      </c>
      <c r="I1388" s="175">
        <v>7.1622000000000003</v>
      </c>
      <c r="J1388" s="175">
        <v>11.3789</v>
      </c>
      <c r="K1388" s="175">
        <v>0.20119999999999999</v>
      </c>
      <c r="L1388" s="175">
        <v>2.0931999999999999</v>
      </c>
      <c r="M1388" s="175">
        <v>1.748</v>
      </c>
      <c r="N1388" s="175">
        <v>7.8209999999999997</v>
      </c>
      <c r="O1388" s="175">
        <v>-0.28970000000000001</v>
      </c>
      <c r="P1388" s="175">
        <v>3.4138000000000002</v>
      </c>
      <c r="Q1388" s="175">
        <v>5.7393999999999998</v>
      </c>
      <c r="R1388" s="175">
        <v>-1.3501000000000001</v>
      </c>
      <c r="S1388" s="171" t="s">
        <v>2026</v>
      </c>
      <c r="T1388" s="174">
        <v>44302</v>
      </c>
      <c r="U1388" s="175">
        <v>4048.4108999999999</v>
      </c>
      <c r="V1388" s="175">
        <v>66.121200000000002</v>
      </c>
      <c r="W1388" s="175">
        <v>-60.410600000000002</v>
      </c>
      <c r="X1388" s="175">
        <v>-16.700299999999999</v>
      </c>
      <c r="Y1388" s="175">
        <v>19.863700000000001</v>
      </c>
      <c r="Z1388" s="175">
        <v>13.969099999999999</v>
      </c>
      <c r="AA1388" s="175">
        <v>1.3734999999999999</v>
      </c>
      <c r="AB1388" s="175">
        <v>3.0106000000000002</v>
      </c>
      <c r="AC1388" s="175">
        <v>2.3624999999999998</v>
      </c>
      <c r="AD1388" s="175">
        <v>6.4058000000000002</v>
      </c>
      <c r="AE1388" s="175">
        <v>8.6381999999999994</v>
      </c>
      <c r="AF1388" s="175">
        <v>7.2378</v>
      </c>
      <c r="AG1388" s="175"/>
      <c r="AH1388" s="175">
        <v>9.3963999999999999</v>
      </c>
    </row>
    <row r="1389" spans="1:34" x14ac:dyDescent="0.3">
      <c r="A1389" s="171" t="s">
        <v>1127</v>
      </c>
      <c r="B1389" s="171" t="s">
        <v>1155</v>
      </c>
      <c r="C1389" s="171">
        <v>100741</v>
      </c>
      <c r="D1389" s="174">
        <v>44302</v>
      </c>
      <c r="E1389" s="175">
        <v>50.555999999999997</v>
      </c>
      <c r="F1389" s="175">
        <v>3.5379999999999998</v>
      </c>
      <c r="G1389" s="175">
        <v>-3.3559000000000001</v>
      </c>
      <c r="H1389" s="175">
        <v>-2.7730000000000001</v>
      </c>
      <c r="I1389" s="175">
        <v>6.7069000000000001</v>
      </c>
      <c r="J1389" s="175">
        <v>10.918200000000001</v>
      </c>
      <c r="K1389" s="175">
        <v>-0.25769999999999998</v>
      </c>
      <c r="L1389" s="175">
        <v>1.6114999999999999</v>
      </c>
      <c r="M1389" s="175">
        <v>1.238</v>
      </c>
      <c r="N1389" s="175">
        <v>7.2519999999999998</v>
      </c>
      <c r="O1389" s="175">
        <v>-1.0224</v>
      </c>
      <c r="P1389" s="175">
        <v>2.6282000000000001</v>
      </c>
      <c r="Q1389" s="175">
        <v>7.3506</v>
      </c>
      <c r="R1389" s="175">
        <v>-2.1032999999999999</v>
      </c>
      <c r="S1389" s="171" t="s">
        <v>2026</v>
      </c>
      <c r="T1389" s="174">
        <v>44302</v>
      </c>
      <c r="U1389" s="175">
        <v>4048.4108999999999</v>
      </c>
      <c r="V1389" s="175">
        <v>66.121200000000002</v>
      </c>
      <c r="W1389" s="175">
        <v>-60.410600000000002</v>
      </c>
      <c r="X1389" s="175">
        <v>-16.700299999999999</v>
      </c>
      <c r="Y1389" s="175">
        <v>19.863700000000001</v>
      </c>
      <c r="Z1389" s="175">
        <v>13.969099999999999</v>
      </c>
      <c r="AA1389" s="175">
        <v>1.3734999999999999</v>
      </c>
      <c r="AB1389" s="175">
        <v>3.0106000000000002</v>
      </c>
      <c r="AC1389" s="175">
        <v>2.3624999999999998</v>
      </c>
      <c r="AD1389" s="175">
        <v>6.4058000000000002</v>
      </c>
      <c r="AE1389" s="175">
        <v>8.6381999999999994</v>
      </c>
      <c r="AF1389" s="175">
        <v>7.2378</v>
      </c>
      <c r="AG1389" s="175"/>
      <c r="AH1389" s="175">
        <v>9.3963999999999999</v>
      </c>
    </row>
    <row r="1390" spans="1:34" x14ac:dyDescent="0.3">
      <c r="A1390" s="176" t="s">
        <v>27</v>
      </c>
      <c r="B1390" s="171"/>
      <c r="C1390" s="171"/>
      <c r="D1390" s="171"/>
      <c r="E1390" s="171"/>
      <c r="F1390" s="177">
        <v>-9.47485</v>
      </c>
      <c r="G1390" s="177">
        <v>-12.166953571428573</v>
      </c>
      <c r="H1390" s="177">
        <v>-6.0639392857142855</v>
      </c>
      <c r="I1390" s="177">
        <v>7.3820821428571435</v>
      </c>
      <c r="J1390" s="177">
        <v>14.99520357142857</v>
      </c>
      <c r="K1390" s="177">
        <v>-7.6488642857142866</v>
      </c>
      <c r="L1390" s="177">
        <v>-1.1205107142857142</v>
      </c>
      <c r="M1390" s="177">
        <v>0.25675714285714235</v>
      </c>
      <c r="N1390" s="177">
        <v>6.2074321428571446</v>
      </c>
      <c r="O1390" s="177">
        <v>7.30811923076923</v>
      </c>
      <c r="P1390" s="177">
        <v>7.179396153846155</v>
      </c>
      <c r="Q1390" s="177">
        <v>6.5172785714285704</v>
      </c>
      <c r="R1390" s="177">
        <v>7.9473192307692324</v>
      </c>
      <c r="S1390" s="171"/>
      <c r="T1390" s="171"/>
      <c r="U1390" s="177">
        <v>3962.4149571428584</v>
      </c>
      <c r="V1390" s="177">
        <v>31.988742857142864</v>
      </c>
      <c r="W1390" s="177">
        <v>-50.647957142857145</v>
      </c>
      <c r="X1390" s="177">
        <v>-15.609199999999991</v>
      </c>
      <c r="Y1390" s="177">
        <v>13.737828571428567</v>
      </c>
      <c r="Z1390" s="177">
        <v>15.57710000000001</v>
      </c>
      <c r="AA1390" s="177">
        <v>0.73222857142857145</v>
      </c>
      <c r="AB1390" s="177">
        <v>2.8616285714285694</v>
      </c>
      <c r="AC1390" s="177">
        <v>2.7430714285714282</v>
      </c>
      <c r="AD1390" s="177">
        <v>7.5038</v>
      </c>
      <c r="AE1390" s="177">
        <v>8.8314000000000039</v>
      </c>
      <c r="AF1390" s="177">
        <v>7.7694428571428542</v>
      </c>
      <c r="AG1390" s="177" t="e">
        <v>#DIV/0!</v>
      </c>
      <c r="AH1390" s="177">
        <v>9.820257142857141</v>
      </c>
    </row>
    <row r="1391" spans="1:34" x14ac:dyDescent="0.3">
      <c r="A1391" s="176" t="s">
        <v>408</v>
      </c>
      <c r="B1391" s="171"/>
      <c r="C1391" s="171"/>
      <c r="D1391" s="171"/>
      <c r="E1391" s="171"/>
      <c r="F1391" s="177">
        <v>-10.491099999999999</v>
      </c>
      <c r="G1391" s="177">
        <v>-6.1942000000000004</v>
      </c>
      <c r="H1391" s="177">
        <v>-5.8887999999999998</v>
      </c>
      <c r="I1391" s="177">
        <v>6.9794499999999999</v>
      </c>
      <c r="J1391" s="177">
        <v>14.669449999999999</v>
      </c>
      <c r="K1391" s="177">
        <v>-1.1253</v>
      </c>
      <c r="L1391" s="177">
        <v>1.8228499999999999</v>
      </c>
      <c r="M1391" s="177">
        <v>1.82965</v>
      </c>
      <c r="N1391" s="177">
        <v>7.4458500000000001</v>
      </c>
      <c r="O1391" s="177">
        <v>8.3718000000000004</v>
      </c>
      <c r="P1391" s="177">
        <v>7.6746499999999997</v>
      </c>
      <c r="Q1391" s="177">
        <v>8.2582500000000003</v>
      </c>
      <c r="R1391" s="177">
        <v>9.3194999999999997</v>
      </c>
      <c r="S1391" s="171"/>
      <c r="T1391" s="171"/>
      <c r="U1391" s="177">
        <v>4048.4108999999999</v>
      </c>
      <c r="V1391" s="177">
        <v>66.121200000000002</v>
      </c>
      <c r="W1391" s="177">
        <v>-60.410600000000002</v>
      </c>
      <c r="X1391" s="177">
        <v>-16.700299999999999</v>
      </c>
      <c r="Y1391" s="177">
        <v>19.863700000000001</v>
      </c>
      <c r="Z1391" s="177">
        <v>13.969099999999999</v>
      </c>
      <c r="AA1391" s="177">
        <v>1.3734999999999999</v>
      </c>
      <c r="AB1391" s="177">
        <v>3.0106000000000002</v>
      </c>
      <c r="AC1391" s="177">
        <v>2.3624999999999998</v>
      </c>
      <c r="AD1391" s="177">
        <v>6.4058000000000002</v>
      </c>
      <c r="AE1391" s="177">
        <v>8.6381999999999994</v>
      </c>
      <c r="AF1391" s="177">
        <v>7.2378</v>
      </c>
      <c r="AG1391" s="177" t="e">
        <v>#NUM!</v>
      </c>
      <c r="AH1391" s="177">
        <v>9.3963999999999999</v>
      </c>
    </row>
    <row r="1392" spans="1:34" x14ac:dyDescent="0.3">
      <c r="A1392" s="119"/>
      <c r="B1392" s="119"/>
      <c r="C1392" s="119"/>
      <c r="D1392" s="121"/>
      <c r="E1392" s="122"/>
      <c r="F1392" s="122"/>
      <c r="G1392" s="122"/>
      <c r="H1392" s="122"/>
      <c r="I1392" s="122"/>
      <c r="J1392" s="122"/>
      <c r="K1392" s="122"/>
      <c r="L1392" s="122"/>
      <c r="M1392" s="122"/>
      <c r="N1392" s="122"/>
      <c r="O1392" s="122"/>
      <c r="P1392" s="122"/>
      <c r="Q1392" s="122"/>
      <c r="R1392" s="122"/>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73" t="s">
        <v>1156</v>
      </c>
      <c r="B1393" s="173"/>
      <c r="C1393" s="173"/>
      <c r="D1393" s="173"/>
      <c r="E1393" s="173"/>
      <c r="F1393" s="173"/>
      <c r="G1393" s="173"/>
      <c r="H1393" s="173"/>
      <c r="I1393" s="173"/>
      <c r="J1393" s="173"/>
      <c r="K1393" s="173"/>
      <c r="L1393" s="173"/>
      <c r="M1393" s="173"/>
      <c r="N1393" s="173"/>
      <c r="O1393" s="173"/>
      <c r="P1393" s="173"/>
      <c r="Q1393" s="173"/>
      <c r="R1393" s="173"/>
      <c r="S1393" s="173"/>
      <c r="T1393" s="173"/>
      <c r="U1393" s="173"/>
      <c r="V1393" s="173"/>
      <c r="W1393" s="173"/>
      <c r="X1393" s="173"/>
      <c r="Y1393" s="173"/>
      <c r="Z1393" s="173"/>
      <c r="AA1393" s="173"/>
      <c r="AB1393" s="173"/>
      <c r="AC1393" s="173"/>
      <c r="AD1393" s="173"/>
      <c r="AE1393" s="173"/>
      <c r="AF1393" s="173"/>
      <c r="AG1393" s="173"/>
      <c r="AH1393" s="173"/>
    </row>
    <row r="1394" spans="1:34" x14ac:dyDescent="0.3">
      <c r="A1394" s="171" t="s">
        <v>1157</v>
      </c>
      <c r="B1394" s="171" t="s">
        <v>1158</v>
      </c>
      <c r="C1394" s="171">
        <v>101592</v>
      </c>
      <c r="D1394" s="174">
        <v>44302</v>
      </c>
      <c r="E1394" s="175">
        <v>350.05</v>
      </c>
      <c r="F1394" s="175">
        <v>0.69320000000000004</v>
      </c>
      <c r="G1394" s="175">
        <v>0.75119999999999998</v>
      </c>
      <c r="H1394" s="175">
        <v>-2.9176000000000002</v>
      </c>
      <c r="I1394" s="175">
        <v>-1.4332</v>
      </c>
      <c r="J1394" s="175">
        <v>-1.9988999999999999</v>
      </c>
      <c r="K1394" s="175">
        <v>5.8895999999999997</v>
      </c>
      <c r="L1394" s="175">
        <v>32.775799999999997</v>
      </c>
      <c r="M1394" s="175">
        <v>46.9255</v>
      </c>
      <c r="N1394" s="175">
        <v>68.358000000000004</v>
      </c>
      <c r="O1394" s="175">
        <v>3.5268000000000002</v>
      </c>
      <c r="P1394" s="175">
        <v>10.6312</v>
      </c>
      <c r="Q1394" s="175">
        <v>21.1297</v>
      </c>
      <c r="R1394" s="175">
        <v>9.6883999999999997</v>
      </c>
      <c r="S1394" s="171"/>
      <c r="T1394" s="174"/>
      <c r="U1394" s="175"/>
      <c r="V1394" s="175"/>
      <c r="W1394" s="175"/>
      <c r="X1394" s="175"/>
      <c r="Y1394" s="175"/>
      <c r="Z1394" s="175"/>
      <c r="AA1394" s="175"/>
      <c r="AB1394" s="175"/>
      <c r="AC1394" s="175"/>
      <c r="AD1394" s="175"/>
      <c r="AE1394" s="175"/>
      <c r="AF1394" s="175"/>
      <c r="AG1394" s="175"/>
      <c r="AH1394" s="175"/>
    </row>
    <row r="1395" spans="1:34" x14ac:dyDescent="0.3">
      <c r="A1395" s="171" t="s">
        <v>1157</v>
      </c>
      <c r="B1395" s="171" t="s">
        <v>1159</v>
      </c>
      <c r="C1395" s="171">
        <v>119620</v>
      </c>
      <c r="D1395" s="174">
        <v>44302</v>
      </c>
      <c r="E1395" s="175">
        <v>375.81</v>
      </c>
      <c r="F1395" s="175">
        <v>0.69669999999999999</v>
      </c>
      <c r="G1395" s="175">
        <v>0.75880000000000003</v>
      </c>
      <c r="H1395" s="175">
        <v>-2.899</v>
      </c>
      <c r="I1395" s="175">
        <v>-1.3933</v>
      </c>
      <c r="J1395" s="175">
        <v>-1.9258999999999999</v>
      </c>
      <c r="K1395" s="175">
        <v>6.1071</v>
      </c>
      <c r="L1395" s="175">
        <v>33.365299999999998</v>
      </c>
      <c r="M1395" s="175">
        <v>47.950899999999997</v>
      </c>
      <c r="N1395" s="175">
        <v>69.965199999999996</v>
      </c>
      <c r="O1395" s="175">
        <v>4.4621000000000004</v>
      </c>
      <c r="P1395" s="175">
        <v>11.6517</v>
      </c>
      <c r="Q1395" s="175">
        <v>14.764900000000001</v>
      </c>
      <c r="R1395" s="175">
        <v>10.7119</v>
      </c>
      <c r="S1395" s="171"/>
      <c r="T1395" s="174"/>
      <c r="U1395" s="175"/>
      <c r="V1395" s="175"/>
      <c r="W1395" s="175"/>
      <c r="X1395" s="175"/>
      <c r="Y1395" s="175"/>
      <c r="Z1395" s="175"/>
      <c r="AA1395" s="175"/>
      <c r="AB1395" s="175"/>
      <c r="AC1395" s="175"/>
      <c r="AD1395" s="175"/>
      <c r="AE1395" s="175"/>
      <c r="AF1395" s="175"/>
      <c r="AG1395" s="175"/>
      <c r="AH1395" s="175"/>
    </row>
    <row r="1396" spans="1:34" x14ac:dyDescent="0.3">
      <c r="A1396" s="171" t="s">
        <v>1157</v>
      </c>
      <c r="B1396" s="171" t="s">
        <v>1160</v>
      </c>
      <c r="C1396" s="171">
        <v>120505</v>
      </c>
      <c r="D1396" s="174">
        <v>44302</v>
      </c>
      <c r="E1396" s="175">
        <v>60.24</v>
      </c>
      <c r="F1396" s="175">
        <v>1.2948</v>
      </c>
      <c r="G1396" s="175">
        <v>1.6366000000000001</v>
      </c>
      <c r="H1396" s="175">
        <v>-1.9850000000000001</v>
      </c>
      <c r="I1396" s="175">
        <v>-0.9536</v>
      </c>
      <c r="J1396" s="175">
        <v>-1.8252999999999999</v>
      </c>
      <c r="K1396" s="175">
        <v>7.1886000000000001</v>
      </c>
      <c r="L1396" s="175">
        <v>29.883600000000001</v>
      </c>
      <c r="M1396" s="175">
        <v>43.942700000000002</v>
      </c>
      <c r="N1396" s="175">
        <v>60</v>
      </c>
      <c r="O1396" s="175">
        <v>17.0684</v>
      </c>
      <c r="P1396" s="175">
        <v>19.1281</v>
      </c>
      <c r="Q1396" s="175">
        <v>19.561699999999998</v>
      </c>
      <c r="R1396" s="175">
        <v>23.849799999999998</v>
      </c>
      <c r="S1396" s="171"/>
      <c r="T1396" s="174"/>
      <c r="U1396" s="175"/>
      <c r="V1396" s="175"/>
      <c r="W1396" s="175"/>
      <c r="X1396" s="175"/>
      <c r="Y1396" s="175"/>
      <c r="Z1396" s="175"/>
      <c r="AA1396" s="175"/>
      <c r="AB1396" s="175"/>
      <c r="AC1396" s="175"/>
      <c r="AD1396" s="175"/>
      <c r="AE1396" s="175"/>
      <c r="AF1396" s="175"/>
      <c r="AG1396" s="175"/>
      <c r="AH1396" s="175"/>
    </row>
    <row r="1397" spans="1:34" x14ac:dyDescent="0.3">
      <c r="A1397" s="171" t="s">
        <v>1157</v>
      </c>
      <c r="B1397" s="171" t="s">
        <v>1161</v>
      </c>
      <c r="C1397" s="171">
        <v>114564</v>
      </c>
      <c r="D1397" s="174">
        <v>44302</v>
      </c>
      <c r="E1397" s="175">
        <v>54.44</v>
      </c>
      <c r="F1397" s="175">
        <v>1.2837000000000001</v>
      </c>
      <c r="G1397" s="175">
        <v>1.6240000000000001</v>
      </c>
      <c r="H1397" s="175">
        <v>-2.0158</v>
      </c>
      <c r="I1397" s="175">
        <v>-1.0002</v>
      </c>
      <c r="J1397" s="175">
        <v>-1.9276</v>
      </c>
      <c r="K1397" s="175">
        <v>6.8498999999999999</v>
      </c>
      <c r="L1397" s="175">
        <v>29.035299999999999</v>
      </c>
      <c r="M1397" s="175">
        <v>42.4758</v>
      </c>
      <c r="N1397" s="175">
        <v>57.8429</v>
      </c>
      <c r="O1397" s="175">
        <v>15.563599999999999</v>
      </c>
      <c r="P1397" s="175">
        <v>17.688300000000002</v>
      </c>
      <c r="Q1397" s="175">
        <v>18.141300000000001</v>
      </c>
      <c r="R1397" s="175">
        <v>22.194199999999999</v>
      </c>
      <c r="S1397" s="171"/>
      <c r="T1397" s="174"/>
      <c r="U1397" s="175"/>
      <c r="V1397" s="175"/>
      <c r="W1397" s="175"/>
      <c r="X1397" s="175"/>
      <c r="Y1397" s="175"/>
      <c r="Z1397" s="175"/>
      <c r="AA1397" s="175"/>
      <c r="AB1397" s="175"/>
      <c r="AC1397" s="175"/>
      <c r="AD1397" s="175"/>
      <c r="AE1397" s="175"/>
      <c r="AF1397" s="175"/>
      <c r="AG1397" s="175"/>
      <c r="AH1397" s="175"/>
    </row>
    <row r="1398" spans="1:34" x14ac:dyDescent="0.3">
      <c r="A1398" s="171" t="s">
        <v>1157</v>
      </c>
      <c r="B1398" s="171" t="s">
        <v>1162</v>
      </c>
      <c r="C1398" s="171">
        <v>113327</v>
      </c>
      <c r="D1398" s="174">
        <v>44302</v>
      </c>
      <c r="E1398" s="175">
        <v>12.7</v>
      </c>
      <c r="F1398" s="175">
        <v>1.2759</v>
      </c>
      <c r="G1398" s="175">
        <v>1.6</v>
      </c>
      <c r="H1398" s="175">
        <v>-2.7565</v>
      </c>
      <c r="I1398" s="175">
        <v>-1.9305000000000001</v>
      </c>
      <c r="J1398" s="175">
        <v>-2.9051999999999998</v>
      </c>
      <c r="K1398" s="175">
        <v>6.3651999999999997</v>
      </c>
      <c r="L1398" s="175">
        <v>31.606200000000001</v>
      </c>
      <c r="M1398" s="175">
        <v>47.846299999999999</v>
      </c>
      <c r="N1398" s="175">
        <v>72.3202</v>
      </c>
      <c r="O1398" s="175">
        <v>7.5034000000000001</v>
      </c>
      <c r="P1398" s="175">
        <v>13.782</v>
      </c>
      <c r="Q1398" s="175">
        <v>2.2936999999999999</v>
      </c>
      <c r="R1398" s="175">
        <v>18.696400000000001</v>
      </c>
      <c r="S1398" s="171"/>
      <c r="T1398" s="174"/>
      <c r="U1398" s="175"/>
      <c r="V1398" s="175"/>
      <c r="W1398" s="175"/>
      <c r="X1398" s="175"/>
      <c r="Y1398" s="175"/>
      <c r="Z1398" s="175"/>
      <c r="AA1398" s="175"/>
      <c r="AB1398" s="175"/>
      <c r="AC1398" s="175"/>
      <c r="AD1398" s="175"/>
      <c r="AE1398" s="175"/>
      <c r="AF1398" s="175"/>
      <c r="AG1398" s="175"/>
      <c r="AH1398" s="175"/>
    </row>
    <row r="1399" spans="1:34" x14ac:dyDescent="0.3">
      <c r="A1399" s="171" t="s">
        <v>1157</v>
      </c>
      <c r="B1399" s="171" t="s">
        <v>1163</v>
      </c>
      <c r="C1399" s="171">
        <v>119392</v>
      </c>
      <c r="D1399" s="174">
        <v>44302</v>
      </c>
      <c r="E1399" s="175">
        <v>13.59</v>
      </c>
      <c r="F1399" s="175">
        <v>1.2667999999999999</v>
      </c>
      <c r="G1399" s="175">
        <v>1.5694999999999999</v>
      </c>
      <c r="H1399" s="175">
        <v>-2.7896999999999998</v>
      </c>
      <c r="I1399" s="175">
        <v>-1.8773</v>
      </c>
      <c r="J1399" s="175">
        <v>-2.7896999999999998</v>
      </c>
      <c r="K1399" s="175">
        <v>6.5881999999999996</v>
      </c>
      <c r="L1399" s="175">
        <v>32.198399999999999</v>
      </c>
      <c r="M1399" s="175">
        <v>48.687100000000001</v>
      </c>
      <c r="N1399" s="175">
        <v>73.563199999999995</v>
      </c>
      <c r="O1399" s="175">
        <v>8.4570000000000007</v>
      </c>
      <c r="P1399" s="175">
        <v>14.7509</v>
      </c>
      <c r="Q1399" s="175">
        <v>7.5698999999999996</v>
      </c>
      <c r="R1399" s="175">
        <v>19.638200000000001</v>
      </c>
      <c r="S1399" s="171"/>
      <c r="T1399" s="174"/>
      <c r="U1399" s="175"/>
      <c r="V1399" s="175"/>
      <c r="W1399" s="175"/>
      <c r="X1399" s="175"/>
      <c r="Y1399" s="175"/>
      <c r="Z1399" s="175"/>
      <c r="AA1399" s="175"/>
      <c r="AB1399" s="175"/>
      <c r="AC1399" s="175"/>
      <c r="AD1399" s="175"/>
      <c r="AE1399" s="175"/>
      <c r="AF1399" s="175"/>
      <c r="AG1399" s="175"/>
      <c r="AH1399" s="175"/>
    </row>
    <row r="1400" spans="1:34" x14ac:dyDescent="0.3">
      <c r="A1400" s="171" t="s">
        <v>1157</v>
      </c>
      <c r="B1400" s="171" t="s">
        <v>1164</v>
      </c>
      <c r="C1400" s="171">
        <v>113566</v>
      </c>
      <c r="D1400" s="174">
        <v>44302</v>
      </c>
      <c r="E1400" s="175">
        <v>46.57</v>
      </c>
      <c r="F1400" s="175">
        <v>1.4818</v>
      </c>
      <c r="G1400" s="175">
        <v>1.5415000000000001</v>
      </c>
      <c r="H1400" s="175">
        <v>-2.6425000000000001</v>
      </c>
      <c r="I1400" s="175">
        <v>-1.2615000000000001</v>
      </c>
      <c r="J1400" s="175">
        <v>-1.9041999999999999</v>
      </c>
      <c r="K1400" s="175">
        <v>10.6228</v>
      </c>
      <c r="L1400" s="175">
        <v>37.176400000000001</v>
      </c>
      <c r="M1400" s="175">
        <v>51.142400000000002</v>
      </c>
      <c r="N1400" s="175">
        <v>70.661100000000005</v>
      </c>
      <c r="O1400" s="175">
        <v>10.700699999999999</v>
      </c>
      <c r="P1400" s="175">
        <v>13.746700000000001</v>
      </c>
      <c r="Q1400" s="175">
        <v>10.825100000000001</v>
      </c>
      <c r="R1400" s="175">
        <v>21.236999999999998</v>
      </c>
      <c r="S1400" s="171"/>
      <c r="T1400" s="174"/>
      <c r="U1400" s="175"/>
      <c r="V1400" s="175"/>
      <c r="W1400" s="175"/>
      <c r="X1400" s="175"/>
      <c r="Y1400" s="175"/>
      <c r="Z1400" s="175"/>
      <c r="AA1400" s="175"/>
      <c r="AB1400" s="175"/>
      <c r="AC1400" s="175"/>
      <c r="AD1400" s="175"/>
      <c r="AE1400" s="175"/>
      <c r="AF1400" s="175"/>
      <c r="AG1400" s="175"/>
      <c r="AH1400" s="175"/>
    </row>
    <row r="1401" spans="1:34" x14ac:dyDescent="0.3">
      <c r="A1401" s="171" t="s">
        <v>1157</v>
      </c>
      <c r="B1401" s="171" t="s">
        <v>1165</v>
      </c>
      <c r="C1401" s="171">
        <v>120002</v>
      </c>
      <c r="D1401" s="174">
        <v>44302</v>
      </c>
      <c r="E1401" s="175">
        <v>52.006999999999998</v>
      </c>
      <c r="F1401" s="175">
        <v>1.4850000000000001</v>
      </c>
      <c r="G1401" s="175">
        <v>1.5524</v>
      </c>
      <c r="H1401" s="175">
        <v>-2.6177000000000001</v>
      </c>
      <c r="I1401" s="175">
        <v>-1.2043999999999999</v>
      </c>
      <c r="J1401" s="175">
        <v>-1.7883</v>
      </c>
      <c r="K1401" s="175">
        <v>11.040699999999999</v>
      </c>
      <c r="L1401" s="175">
        <v>38.228299999999997</v>
      </c>
      <c r="M1401" s="175">
        <v>52.876300000000001</v>
      </c>
      <c r="N1401" s="175">
        <v>73.212299999999999</v>
      </c>
      <c r="O1401" s="175">
        <v>12.3622</v>
      </c>
      <c r="P1401" s="175">
        <v>15.483499999999999</v>
      </c>
      <c r="Q1401" s="175">
        <v>18.801300000000001</v>
      </c>
      <c r="R1401" s="175">
        <v>22.991399999999999</v>
      </c>
      <c r="S1401" s="171"/>
      <c r="T1401" s="174"/>
      <c r="U1401" s="175"/>
      <c r="V1401" s="175"/>
      <c r="W1401" s="175"/>
      <c r="X1401" s="175"/>
      <c r="Y1401" s="175"/>
      <c r="Z1401" s="175"/>
      <c r="AA1401" s="175"/>
      <c r="AB1401" s="175"/>
      <c r="AC1401" s="175"/>
      <c r="AD1401" s="175"/>
      <c r="AE1401" s="175"/>
      <c r="AF1401" s="175"/>
      <c r="AG1401" s="175"/>
      <c r="AH1401" s="175"/>
    </row>
    <row r="1402" spans="1:34" x14ac:dyDescent="0.3">
      <c r="A1402" s="171" t="s">
        <v>1157</v>
      </c>
      <c r="B1402" s="171" t="s">
        <v>1166</v>
      </c>
      <c r="C1402" s="171">
        <v>119071</v>
      </c>
      <c r="D1402" s="174">
        <v>44302</v>
      </c>
      <c r="E1402" s="175">
        <v>81.438999999999993</v>
      </c>
      <c r="F1402" s="175">
        <v>0.83079999999999998</v>
      </c>
      <c r="G1402" s="175">
        <v>0.33510000000000001</v>
      </c>
      <c r="H1402" s="175">
        <v>-2.4775999999999998</v>
      </c>
      <c r="I1402" s="175">
        <v>-1.0846</v>
      </c>
      <c r="J1402" s="175">
        <v>-0.98839999999999995</v>
      </c>
      <c r="K1402" s="175">
        <v>4.0315000000000003</v>
      </c>
      <c r="L1402" s="175">
        <v>24.826000000000001</v>
      </c>
      <c r="M1402" s="175">
        <v>39.262</v>
      </c>
      <c r="N1402" s="175">
        <v>61.543599999999998</v>
      </c>
      <c r="O1402" s="175">
        <v>11.139099999999999</v>
      </c>
      <c r="P1402" s="175">
        <v>17.072199999999999</v>
      </c>
      <c r="Q1402" s="175">
        <v>18.3186</v>
      </c>
      <c r="R1402" s="175">
        <v>18.984500000000001</v>
      </c>
      <c r="S1402" s="171"/>
      <c r="T1402" s="174"/>
      <c r="U1402" s="175"/>
      <c r="V1402" s="175"/>
      <c r="W1402" s="175"/>
      <c r="X1402" s="175"/>
      <c r="Y1402" s="175"/>
      <c r="Z1402" s="175"/>
      <c r="AA1402" s="175"/>
      <c r="AB1402" s="175"/>
      <c r="AC1402" s="175"/>
      <c r="AD1402" s="175"/>
      <c r="AE1402" s="175"/>
      <c r="AF1402" s="175"/>
      <c r="AG1402" s="175"/>
      <c r="AH1402" s="175"/>
    </row>
    <row r="1403" spans="1:34" x14ac:dyDescent="0.3">
      <c r="A1403" s="171" t="s">
        <v>1157</v>
      </c>
      <c r="B1403" s="171" t="s">
        <v>1167</v>
      </c>
      <c r="C1403" s="171">
        <v>104481</v>
      </c>
      <c r="D1403" s="174">
        <v>44302</v>
      </c>
      <c r="E1403" s="175">
        <v>76.299000000000007</v>
      </c>
      <c r="F1403" s="175">
        <v>0.8286</v>
      </c>
      <c r="G1403" s="175">
        <v>0.32740000000000002</v>
      </c>
      <c r="H1403" s="175">
        <v>-2.4958</v>
      </c>
      <c r="I1403" s="175">
        <v>-1.1248</v>
      </c>
      <c r="J1403" s="175">
        <v>-1.0723</v>
      </c>
      <c r="K1403" s="175">
        <v>3.7728999999999999</v>
      </c>
      <c r="L1403" s="175">
        <v>24.2088</v>
      </c>
      <c r="M1403" s="175">
        <v>38.250399999999999</v>
      </c>
      <c r="N1403" s="175">
        <v>59.996200000000002</v>
      </c>
      <c r="O1403" s="175">
        <v>10.132400000000001</v>
      </c>
      <c r="P1403" s="175">
        <v>16.044</v>
      </c>
      <c r="Q1403" s="175">
        <v>15.1219</v>
      </c>
      <c r="R1403" s="175">
        <v>17.880700000000001</v>
      </c>
      <c r="S1403" s="171"/>
      <c r="T1403" s="174"/>
      <c r="U1403" s="175"/>
      <c r="V1403" s="175"/>
      <c r="W1403" s="175"/>
      <c r="X1403" s="175"/>
      <c r="Y1403" s="175"/>
      <c r="Z1403" s="175"/>
      <c r="AA1403" s="175"/>
      <c r="AB1403" s="175"/>
      <c r="AC1403" s="175"/>
      <c r="AD1403" s="175"/>
      <c r="AE1403" s="175"/>
      <c r="AF1403" s="175"/>
      <c r="AG1403" s="175"/>
      <c r="AH1403" s="175"/>
    </row>
    <row r="1404" spans="1:34" x14ac:dyDescent="0.3">
      <c r="A1404" s="171" t="s">
        <v>1157</v>
      </c>
      <c r="B1404" s="171" t="s">
        <v>1168</v>
      </c>
      <c r="C1404" s="171">
        <v>140228</v>
      </c>
      <c r="D1404" s="174">
        <v>44302</v>
      </c>
      <c r="E1404" s="175">
        <v>43.103999999999999</v>
      </c>
      <c r="F1404" s="175">
        <v>1.2211000000000001</v>
      </c>
      <c r="G1404" s="175">
        <v>1.1736</v>
      </c>
      <c r="H1404" s="175">
        <v>-2.4089999999999998</v>
      </c>
      <c r="I1404" s="175">
        <v>-1.1648000000000001</v>
      </c>
      <c r="J1404" s="175">
        <v>-1.7214</v>
      </c>
      <c r="K1404" s="175">
        <v>9.3676999999999992</v>
      </c>
      <c r="L1404" s="175">
        <v>40.913400000000003</v>
      </c>
      <c r="M1404" s="175">
        <v>59.857599999999998</v>
      </c>
      <c r="N1404" s="175">
        <v>84.189400000000006</v>
      </c>
      <c r="O1404" s="175">
        <v>11.0779</v>
      </c>
      <c r="P1404" s="175">
        <v>17.313500000000001</v>
      </c>
      <c r="Q1404" s="175">
        <v>20.496500000000001</v>
      </c>
      <c r="R1404" s="175">
        <v>23.103300000000001</v>
      </c>
      <c r="S1404" s="171"/>
      <c r="T1404" s="174"/>
      <c r="U1404" s="175"/>
      <c r="V1404" s="175"/>
      <c r="W1404" s="175"/>
      <c r="X1404" s="175"/>
      <c r="Y1404" s="175"/>
      <c r="Z1404" s="175"/>
      <c r="AA1404" s="175"/>
      <c r="AB1404" s="175"/>
      <c r="AC1404" s="175"/>
      <c r="AD1404" s="175"/>
      <c r="AE1404" s="175"/>
      <c r="AF1404" s="175"/>
      <c r="AG1404" s="175"/>
      <c r="AH1404" s="175"/>
    </row>
    <row r="1405" spans="1:34" x14ac:dyDescent="0.3">
      <c r="A1405" s="171" t="s">
        <v>1157</v>
      </c>
      <c r="B1405" s="171" t="s">
        <v>1169</v>
      </c>
      <c r="C1405" s="171">
        <v>140225</v>
      </c>
      <c r="D1405" s="174">
        <v>44302</v>
      </c>
      <c r="E1405" s="175">
        <v>39.265999999999998</v>
      </c>
      <c r="F1405" s="175">
        <v>1.2166999999999999</v>
      </c>
      <c r="G1405" s="175">
        <v>1.1593</v>
      </c>
      <c r="H1405" s="175">
        <v>-2.4373999999999998</v>
      </c>
      <c r="I1405" s="175">
        <v>-1.2251000000000001</v>
      </c>
      <c r="J1405" s="175">
        <v>-1.8374999999999999</v>
      </c>
      <c r="K1405" s="175">
        <v>8.9995999999999992</v>
      </c>
      <c r="L1405" s="175">
        <v>39.960799999999999</v>
      </c>
      <c r="M1405" s="175">
        <v>58.133000000000003</v>
      </c>
      <c r="N1405" s="175">
        <v>81.450999999999993</v>
      </c>
      <c r="O1405" s="175">
        <v>9.4155999999999995</v>
      </c>
      <c r="P1405" s="175">
        <v>15.943899999999999</v>
      </c>
      <c r="Q1405" s="175">
        <v>10.8185</v>
      </c>
      <c r="R1405" s="175">
        <v>21.206099999999999</v>
      </c>
      <c r="S1405" s="171"/>
      <c r="T1405" s="174"/>
      <c r="U1405" s="175"/>
      <c r="V1405" s="175"/>
      <c r="W1405" s="175"/>
      <c r="X1405" s="175"/>
      <c r="Y1405" s="175"/>
      <c r="Z1405" s="175"/>
      <c r="AA1405" s="175"/>
      <c r="AB1405" s="175"/>
      <c r="AC1405" s="175"/>
      <c r="AD1405" s="175"/>
      <c r="AE1405" s="175"/>
      <c r="AF1405" s="175"/>
      <c r="AG1405" s="175"/>
      <c r="AH1405" s="175"/>
    </row>
    <row r="1406" spans="1:34" x14ac:dyDescent="0.3">
      <c r="A1406" s="171" t="s">
        <v>1157</v>
      </c>
      <c r="B1406" s="171" t="s">
        <v>1170</v>
      </c>
      <c r="C1406" s="171">
        <v>100473</v>
      </c>
      <c r="D1406" s="174">
        <v>44302</v>
      </c>
      <c r="E1406" s="175">
        <v>1235.5306</v>
      </c>
      <c r="F1406" s="175">
        <v>0.65369999999999995</v>
      </c>
      <c r="G1406" s="175">
        <v>0.29799999999999999</v>
      </c>
      <c r="H1406" s="175">
        <v>-3.0461</v>
      </c>
      <c r="I1406" s="175">
        <v>-2.2818999999999998</v>
      </c>
      <c r="J1406" s="175">
        <v>-3.4698000000000002</v>
      </c>
      <c r="K1406" s="175">
        <v>4.8832000000000004</v>
      </c>
      <c r="L1406" s="175">
        <v>33.936300000000003</v>
      </c>
      <c r="M1406" s="175">
        <v>47.6449</v>
      </c>
      <c r="N1406" s="175">
        <v>68.749600000000001</v>
      </c>
      <c r="O1406" s="175">
        <v>7.6326999999999998</v>
      </c>
      <c r="P1406" s="175">
        <v>13.0543</v>
      </c>
      <c r="Q1406" s="175">
        <v>19.225200000000001</v>
      </c>
      <c r="R1406" s="175">
        <v>12.5459</v>
      </c>
      <c r="S1406" s="171"/>
      <c r="T1406" s="174"/>
      <c r="U1406" s="175"/>
      <c r="V1406" s="175"/>
      <c r="W1406" s="175"/>
      <c r="X1406" s="175"/>
      <c r="Y1406" s="175"/>
      <c r="Z1406" s="175"/>
      <c r="AA1406" s="175"/>
      <c r="AB1406" s="175"/>
      <c r="AC1406" s="175"/>
      <c r="AD1406" s="175"/>
      <c r="AE1406" s="175"/>
      <c r="AF1406" s="175"/>
      <c r="AG1406" s="175"/>
      <c r="AH1406" s="175"/>
    </row>
    <row r="1407" spans="1:34" x14ac:dyDescent="0.3">
      <c r="A1407" s="171" t="s">
        <v>1157</v>
      </c>
      <c r="B1407" s="171" t="s">
        <v>1171</v>
      </c>
      <c r="C1407" s="171">
        <v>118533</v>
      </c>
      <c r="D1407" s="174">
        <v>44302</v>
      </c>
      <c r="E1407" s="175">
        <v>1341.4394</v>
      </c>
      <c r="F1407" s="175">
        <v>0.65590000000000004</v>
      </c>
      <c r="G1407" s="175">
        <v>0.30480000000000002</v>
      </c>
      <c r="H1407" s="175">
        <v>-3.0312999999999999</v>
      </c>
      <c r="I1407" s="175">
        <v>-2.2498999999999998</v>
      </c>
      <c r="J1407" s="175">
        <v>-3.4039999999999999</v>
      </c>
      <c r="K1407" s="175">
        <v>5.0963000000000003</v>
      </c>
      <c r="L1407" s="175">
        <v>34.4818</v>
      </c>
      <c r="M1407" s="175">
        <v>48.547400000000003</v>
      </c>
      <c r="N1407" s="175">
        <v>70.134</v>
      </c>
      <c r="O1407" s="175">
        <v>8.6041000000000007</v>
      </c>
      <c r="P1407" s="175">
        <v>14.1313</v>
      </c>
      <c r="Q1407" s="175">
        <v>18.287600000000001</v>
      </c>
      <c r="R1407" s="175">
        <v>13.498799999999999</v>
      </c>
      <c r="S1407" s="171"/>
      <c r="T1407" s="174"/>
      <c r="U1407" s="175"/>
      <c r="V1407" s="175"/>
      <c r="W1407" s="175"/>
      <c r="X1407" s="175"/>
      <c r="Y1407" s="175"/>
      <c r="Z1407" s="175"/>
      <c r="AA1407" s="175"/>
      <c r="AB1407" s="175"/>
      <c r="AC1407" s="175"/>
      <c r="AD1407" s="175"/>
      <c r="AE1407" s="175"/>
      <c r="AF1407" s="175"/>
      <c r="AG1407" s="175"/>
      <c r="AH1407" s="175"/>
    </row>
    <row r="1408" spans="1:34" x14ac:dyDescent="0.3">
      <c r="A1408" s="171" t="s">
        <v>1157</v>
      </c>
      <c r="B1408" s="171" t="s">
        <v>1172</v>
      </c>
      <c r="C1408" s="171">
        <v>105758</v>
      </c>
      <c r="D1408" s="174">
        <v>44302</v>
      </c>
      <c r="E1408" s="175">
        <v>73.201999999999998</v>
      </c>
      <c r="F1408" s="175">
        <v>0.83479999999999999</v>
      </c>
      <c r="G1408" s="175">
        <v>0.53700000000000003</v>
      </c>
      <c r="H1408" s="175">
        <v>-2.4468000000000001</v>
      </c>
      <c r="I1408" s="175">
        <v>-1.548</v>
      </c>
      <c r="J1408" s="175">
        <v>-1.9292</v>
      </c>
      <c r="K1408" s="175">
        <v>8.6164000000000005</v>
      </c>
      <c r="L1408" s="175">
        <v>35.838500000000003</v>
      </c>
      <c r="M1408" s="175">
        <v>51.134500000000003</v>
      </c>
      <c r="N1408" s="175">
        <v>75.481200000000001</v>
      </c>
      <c r="O1408" s="175">
        <v>7.5553999999999997</v>
      </c>
      <c r="P1408" s="175">
        <v>14.504799999999999</v>
      </c>
      <c r="Q1408" s="175">
        <v>15.4941</v>
      </c>
      <c r="R1408" s="175">
        <v>14.5205</v>
      </c>
      <c r="S1408" s="171"/>
      <c r="T1408" s="174"/>
      <c r="U1408" s="175"/>
      <c r="V1408" s="175"/>
      <c r="W1408" s="175"/>
      <c r="X1408" s="175"/>
      <c r="Y1408" s="175"/>
      <c r="Z1408" s="175"/>
      <c r="AA1408" s="175"/>
      <c r="AB1408" s="175"/>
      <c r="AC1408" s="175"/>
      <c r="AD1408" s="175"/>
      <c r="AE1408" s="175"/>
      <c r="AF1408" s="175"/>
      <c r="AG1408" s="175"/>
      <c r="AH1408" s="175"/>
    </row>
    <row r="1409" spans="1:34" x14ac:dyDescent="0.3">
      <c r="A1409" s="171" t="s">
        <v>1157</v>
      </c>
      <c r="B1409" s="171" t="s">
        <v>1173</v>
      </c>
      <c r="C1409" s="171">
        <v>118989</v>
      </c>
      <c r="D1409" s="174">
        <v>44302</v>
      </c>
      <c r="E1409" s="175">
        <v>78.331999999999994</v>
      </c>
      <c r="F1409" s="175">
        <v>0.8367</v>
      </c>
      <c r="G1409" s="175">
        <v>0.54290000000000005</v>
      </c>
      <c r="H1409" s="175">
        <v>-2.4338000000000002</v>
      </c>
      <c r="I1409" s="175">
        <v>-1.5212000000000001</v>
      </c>
      <c r="J1409" s="175">
        <v>-1.8740000000000001</v>
      </c>
      <c r="K1409" s="175">
        <v>8.8125999999999998</v>
      </c>
      <c r="L1409" s="175">
        <v>36.295900000000003</v>
      </c>
      <c r="M1409" s="175">
        <v>51.906300000000002</v>
      </c>
      <c r="N1409" s="175">
        <v>76.686099999999996</v>
      </c>
      <c r="O1409" s="175">
        <v>8.4206000000000003</v>
      </c>
      <c r="P1409" s="175">
        <v>15.5115</v>
      </c>
      <c r="Q1409" s="175">
        <v>18.8932</v>
      </c>
      <c r="R1409" s="175">
        <v>15.286799999999999</v>
      </c>
      <c r="S1409" s="171"/>
      <c r="T1409" s="174"/>
      <c r="U1409" s="175"/>
      <c r="V1409" s="175"/>
      <c r="W1409" s="175"/>
      <c r="X1409" s="175"/>
      <c r="Y1409" s="175"/>
      <c r="Z1409" s="175"/>
      <c r="AA1409" s="175"/>
      <c r="AB1409" s="175"/>
      <c r="AC1409" s="175"/>
      <c r="AD1409" s="175"/>
      <c r="AE1409" s="175"/>
      <c r="AF1409" s="175"/>
      <c r="AG1409" s="175"/>
      <c r="AH1409" s="175"/>
    </row>
    <row r="1410" spans="1:34" x14ac:dyDescent="0.3">
      <c r="A1410" s="171" t="s">
        <v>1157</v>
      </c>
      <c r="B1410" s="171" t="s">
        <v>1174</v>
      </c>
      <c r="C1410" s="171">
        <v>102528</v>
      </c>
      <c r="D1410" s="174">
        <v>44302</v>
      </c>
      <c r="E1410" s="175">
        <v>125.86</v>
      </c>
      <c r="F1410" s="175">
        <v>0.89790000000000003</v>
      </c>
      <c r="G1410" s="175">
        <v>0.65580000000000005</v>
      </c>
      <c r="H1410" s="175">
        <v>-3.1398999999999999</v>
      </c>
      <c r="I1410" s="175">
        <v>-1.8712</v>
      </c>
      <c r="J1410" s="175">
        <v>-2.8408000000000002</v>
      </c>
      <c r="K1410" s="175">
        <v>6.1482999999999999</v>
      </c>
      <c r="L1410" s="175">
        <v>36.492800000000003</v>
      </c>
      <c r="M1410" s="175">
        <v>53.769100000000002</v>
      </c>
      <c r="N1410" s="175">
        <v>81.485200000000006</v>
      </c>
      <c r="O1410" s="175">
        <v>6.9550000000000001</v>
      </c>
      <c r="P1410" s="175">
        <v>13.956099999999999</v>
      </c>
      <c r="Q1410" s="175">
        <v>16.614899999999999</v>
      </c>
      <c r="R1410" s="175">
        <v>13.7249</v>
      </c>
      <c r="S1410" s="171"/>
      <c r="T1410" s="174"/>
      <c r="U1410" s="175"/>
      <c r="V1410" s="175"/>
      <c r="W1410" s="175"/>
      <c r="X1410" s="175"/>
      <c r="Y1410" s="175"/>
      <c r="Z1410" s="175"/>
      <c r="AA1410" s="175"/>
      <c r="AB1410" s="175"/>
      <c r="AC1410" s="175"/>
      <c r="AD1410" s="175"/>
      <c r="AE1410" s="175"/>
      <c r="AF1410" s="175"/>
      <c r="AG1410" s="175"/>
      <c r="AH1410" s="175"/>
    </row>
    <row r="1411" spans="1:34" x14ac:dyDescent="0.3">
      <c r="A1411" s="171" t="s">
        <v>1157</v>
      </c>
      <c r="B1411" s="171" t="s">
        <v>1175</v>
      </c>
      <c r="C1411" s="171">
        <v>120381</v>
      </c>
      <c r="D1411" s="174">
        <v>44302</v>
      </c>
      <c r="E1411" s="175">
        <v>135.79</v>
      </c>
      <c r="F1411" s="175">
        <v>0.89910000000000001</v>
      </c>
      <c r="G1411" s="175">
        <v>0.65969999999999995</v>
      </c>
      <c r="H1411" s="175">
        <v>-3.1248</v>
      </c>
      <c r="I1411" s="175">
        <v>-1.8432999999999999</v>
      </c>
      <c r="J1411" s="175">
        <v>-2.7709999999999999</v>
      </c>
      <c r="K1411" s="175">
        <v>6.3685</v>
      </c>
      <c r="L1411" s="175">
        <v>37.078499999999998</v>
      </c>
      <c r="M1411" s="175">
        <v>54.799399999999999</v>
      </c>
      <c r="N1411" s="175">
        <v>83.128799999999998</v>
      </c>
      <c r="O1411" s="175">
        <v>8.0106000000000002</v>
      </c>
      <c r="P1411" s="175">
        <v>15.115500000000001</v>
      </c>
      <c r="Q1411" s="175">
        <v>18.1265</v>
      </c>
      <c r="R1411" s="175">
        <v>14.7699</v>
      </c>
      <c r="S1411" s="171"/>
      <c r="T1411" s="174"/>
      <c r="U1411" s="175"/>
      <c r="V1411" s="175"/>
      <c r="W1411" s="175"/>
      <c r="X1411" s="175"/>
      <c r="Y1411" s="175"/>
      <c r="Z1411" s="175"/>
      <c r="AA1411" s="175"/>
      <c r="AB1411" s="175"/>
      <c r="AC1411" s="175"/>
      <c r="AD1411" s="175"/>
      <c r="AE1411" s="175"/>
      <c r="AF1411" s="175"/>
      <c r="AG1411" s="175"/>
      <c r="AH1411" s="175"/>
    </row>
    <row r="1412" spans="1:34" x14ac:dyDescent="0.3">
      <c r="A1412" s="171" t="s">
        <v>1157</v>
      </c>
      <c r="B1412" s="171" t="s">
        <v>1176</v>
      </c>
      <c r="C1412" s="171">
        <v>140460</v>
      </c>
      <c r="D1412" s="174">
        <v>44302</v>
      </c>
      <c r="E1412" s="175">
        <v>14.17</v>
      </c>
      <c r="F1412" s="175">
        <v>1.2866</v>
      </c>
      <c r="G1412" s="175">
        <v>1.4316</v>
      </c>
      <c r="H1412" s="175">
        <v>-2.2084000000000001</v>
      </c>
      <c r="I1412" s="175">
        <v>-1.1855</v>
      </c>
      <c r="J1412" s="175">
        <v>-2.2084000000000001</v>
      </c>
      <c r="K1412" s="175">
        <v>7.1051000000000002</v>
      </c>
      <c r="L1412" s="175">
        <v>31.447099999999999</v>
      </c>
      <c r="M1412" s="175">
        <v>44.591799999999999</v>
      </c>
      <c r="N1412" s="175">
        <v>70.928799999999995</v>
      </c>
      <c r="O1412" s="175">
        <v>5.8388</v>
      </c>
      <c r="P1412" s="175"/>
      <c r="Q1412" s="175">
        <v>8.6000999999999994</v>
      </c>
      <c r="R1412" s="175">
        <v>13.53</v>
      </c>
      <c r="S1412" s="171"/>
      <c r="T1412" s="174"/>
      <c r="U1412" s="175"/>
      <c r="V1412" s="175"/>
      <c r="W1412" s="175"/>
      <c r="X1412" s="175"/>
      <c r="Y1412" s="175"/>
      <c r="Z1412" s="175"/>
      <c r="AA1412" s="175"/>
      <c r="AB1412" s="175"/>
      <c r="AC1412" s="175"/>
      <c r="AD1412" s="175"/>
      <c r="AE1412" s="175"/>
      <c r="AF1412" s="175"/>
      <c r="AG1412" s="175"/>
      <c r="AH1412" s="175"/>
    </row>
    <row r="1413" spans="1:34" x14ac:dyDescent="0.3">
      <c r="A1413" s="171" t="s">
        <v>1157</v>
      </c>
      <c r="B1413" s="171" t="s">
        <v>1177</v>
      </c>
      <c r="C1413" s="171">
        <v>140461</v>
      </c>
      <c r="D1413" s="174">
        <v>44302</v>
      </c>
      <c r="E1413" s="175">
        <v>15.22</v>
      </c>
      <c r="F1413" s="175">
        <v>1.2641</v>
      </c>
      <c r="G1413" s="175">
        <v>1.3991</v>
      </c>
      <c r="H1413" s="175">
        <v>-2.2479</v>
      </c>
      <c r="I1413" s="175">
        <v>-1.2330000000000001</v>
      </c>
      <c r="J1413" s="175">
        <v>-2.1850999999999998</v>
      </c>
      <c r="K1413" s="175">
        <v>7.2586000000000004</v>
      </c>
      <c r="L1413" s="175">
        <v>32.003500000000003</v>
      </c>
      <c r="M1413" s="175">
        <v>45.367699999999999</v>
      </c>
      <c r="N1413" s="175">
        <v>71.977400000000003</v>
      </c>
      <c r="O1413" s="175">
        <v>7.2065999999999999</v>
      </c>
      <c r="P1413" s="175"/>
      <c r="Q1413" s="175">
        <v>10.4533</v>
      </c>
      <c r="R1413" s="175">
        <v>14.573600000000001</v>
      </c>
      <c r="S1413" s="171"/>
      <c r="T1413" s="174"/>
      <c r="U1413" s="175"/>
      <c r="V1413" s="175"/>
      <c r="W1413" s="175"/>
      <c r="X1413" s="175"/>
      <c r="Y1413" s="175"/>
      <c r="Z1413" s="175"/>
      <c r="AA1413" s="175"/>
      <c r="AB1413" s="175"/>
      <c r="AC1413" s="175"/>
      <c r="AD1413" s="175"/>
      <c r="AE1413" s="175"/>
      <c r="AF1413" s="175"/>
      <c r="AG1413" s="175"/>
      <c r="AH1413" s="175"/>
    </row>
    <row r="1414" spans="1:34" x14ac:dyDescent="0.3">
      <c r="A1414" s="171" t="s">
        <v>1157</v>
      </c>
      <c r="B1414" s="171" t="s">
        <v>1178</v>
      </c>
      <c r="C1414" s="171">
        <v>105503</v>
      </c>
      <c r="D1414" s="174">
        <v>44302</v>
      </c>
      <c r="E1414" s="175">
        <v>67.62</v>
      </c>
      <c r="F1414" s="175">
        <v>0.64</v>
      </c>
      <c r="G1414" s="175">
        <v>0.28179999999999999</v>
      </c>
      <c r="H1414" s="175">
        <v>-3.1232000000000002</v>
      </c>
      <c r="I1414" s="175">
        <v>-2.8588</v>
      </c>
      <c r="J1414" s="175">
        <v>-4.2751999999999999</v>
      </c>
      <c r="K1414" s="175">
        <v>3.6480999999999999</v>
      </c>
      <c r="L1414" s="175">
        <v>27.584900000000001</v>
      </c>
      <c r="M1414" s="175">
        <v>42.148400000000002</v>
      </c>
      <c r="N1414" s="175">
        <v>60.4651</v>
      </c>
      <c r="O1414" s="175">
        <v>11.1793</v>
      </c>
      <c r="P1414" s="175">
        <v>15.3711</v>
      </c>
      <c r="Q1414" s="175">
        <v>14.625</v>
      </c>
      <c r="R1414" s="175">
        <v>17.066400000000002</v>
      </c>
      <c r="S1414" s="171"/>
      <c r="T1414" s="174"/>
      <c r="U1414" s="175"/>
      <c r="V1414" s="175"/>
      <c r="W1414" s="175"/>
      <c r="X1414" s="175"/>
      <c r="Y1414" s="175"/>
      <c r="Z1414" s="175"/>
      <c r="AA1414" s="175"/>
      <c r="AB1414" s="175"/>
      <c r="AC1414" s="175"/>
      <c r="AD1414" s="175"/>
      <c r="AE1414" s="175"/>
      <c r="AF1414" s="175"/>
      <c r="AG1414" s="175"/>
      <c r="AH1414" s="175"/>
    </row>
    <row r="1415" spans="1:34" x14ac:dyDescent="0.3">
      <c r="A1415" s="171" t="s">
        <v>1157</v>
      </c>
      <c r="B1415" s="171" t="s">
        <v>1179</v>
      </c>
      <c r="C1415" s="171">
        <v>120403</v>
      </c>
      <c r="D1415" s="174">
        <v>44302</v>
      </c>
      <c r="E1415" s="175">
        <v>76.81</v>
      </c>
      <c r="F1415" s="175">
        <v>0.6552</v>
      </c>
      <c r="G1415" s="175">
        <v>0.30030000000000001</v>
      </c>
      <c r="H1415" s="175">
        <v>-3.0911</v>
      </c>
      <c r="I1415" s="175">
        <v>-2.7968000000000002</v>
      </c>
      <c r="J1415" s="175">
        <v>-4.1551999999999998</v>
      </c>
      <c r="K1415" s="175">
        <v>4.0503999999999998</v>
      </c>
      <c r="L1415" s="175">
        <v>28.595300000000002</v>
      </c>
      <c r="M1415" s="175">
        <v>43.7851</v>
      </c>
      <c r="N1415" s="175">
        <v>62.871099999999998</v>
      </c>
      <c r="O1415" s="175">
        <v>12.8979</v>
      </c>
      <c r="P1415" s="175">
        <v>17.264600000000002</v>
      </c>
      <c r="Q1415" s="175">
        <v>19.402100000000001</v>
      </c>
      <c r="R1415" s="175">
        <v>18.7865</v>
      </c>
      <c r="S1415" s="171"/>
      <c r="T1415" s="174"/>
      <c r="U1415" s="175"/>
      <c r="V1415" s="175"/>
      <c r="W1415" s="175"/>
      <c r="X1415" s="175"/>
      <c r="Y1415" s="175"/>
      <c r="Z1415" s="175"/>
      <c r="AA1415" s="175"/>
      <c r="AB1415" s="175"/>
      <c r="AC1415" s="175"/>
      <c r="AD1415" s="175"/>
      <c r="AE1415" s="175"/>
      <c r="AF1415" s="175"/>
      <c r="AG1415" s="175"/>
      <c r="AH1415" s="175"/>
    </row>
    <row r="1416" spans="1:34" x14ac:dyDescent="0.3">
      <c r="A1416" s="171" t="s">
        <v>1157</v>
      </c>
      <c r="B1416" s="171" t="s">
        <v>1959</v>
      </c>
      <c r="C1416" s="171">
        <v>148733</v>
      </c>
      <c r="D1416" s="174">
        <v>44302</v>
      </c>
      <c r="E1416" s="175">
        <v>9.9504000000000001</v>
      </c>
      <c r="F1416" s="175">
        <v>0.88200000000000001</v>
      </c>
      <c r="G1416" s="175">
        <v>0.97929999999999995</v>
      </c>
      <c r="H1416" s="175">
        <v>-1.0747</v>
      </c>
      <c r="I1416" s="175">
        <v>-0.80349999999999999</v>
      </c>
      <c r="J1416" s="175">
        <v>-0.30459999999999998</v>
      </c>
      <c r="K1416" s="175"/>
      <c r="L1416" s="175"/>
      <c r="M1416" s="175"/>
      <c r="N1416" s="175"/>
      <c r="O1416" s="175"/>
      <c r="P1416" s="175"/>
      <c r="Q1416" s="175">
        <v>-0.496</v>
      </c>
      <c r="R1416" s="175"/>
      <c r="S1416" s="171"/>
      <c r="T1416" s="174"/>
      <c r="U1416" s="175"/>
      <c r="V1416" s="175"/>
      <c r="W1416" s="175"/>
      <c r="X1416" s="175"/>
      <c r="Y1416" s="175"/>
      <c r="Z1416" s="175"/>
      <c r="AA1416" s="175"/>
      <c r="AB1416" s="175"/>
      <c r="AC1416" s="175"/>
      <c r="AD1416" s="175"/>
      <c r="AE1416" s="175"/>
      <c r="AF1416" s="175"/>
      <c r="AG1416" s="175"/>
      <c r="AH1416" s="175"/>
    </row>
    <row r="1417" spans="1:34" x14ac:dyDescent="0.3">
      <c r="A1417" s="171" t="s">
        <v>1157</v>
      </c>
      <c r="B1417" s="171" t="s">
        <v>1960</v>
      </c>
      <c r="C1417" s="171">
        <v>148732</v>
      </c>
      <c r="D1417" s="174">
        <v>44302</v>
      </c>
      <c r="E1417" s="175">
        <v>9.9234000000000009</v>
      </c>
      <c r="F1417" s="175">
        <v>0.87629999999999997</v>
      </c>
      <c r="G1417" s="175">
        <v>0.95940000000000003</v>
      </c>
      <c r="H1417" s="175">
        <v>-1.119</v>
      </c>
      <c r="I1417" s="175">
        <v>-0.89980000000000004</v>
      </c>
      <c r="J1417" s="175">
        <v>-0.50029999999999997</v>
      </c>
      <c r="K1417" s="175"/>
      <c r="L1417" s="175"/>
      <c r="M1417" s="175"/>
      <c r="N1417" s="175"/>
      <c r="O1417" s="175"/>
      <c r="P1417" s="175"/>
      <c r="Q1417" s="175">
        <v>-0.76600000000000001</v>
      </c>
      <c r="R1417" s="175"/>
      <c r="S1417" s="171"/>
      <c r="T1417" s="174"/>
      <c r="U1417" s="175"/>
      <c r="V1417" s="175"/>
      <c r="W1417" s="175"/>
      <c r="X1417" s="175"/>
      <c r="Y1417" s="175"/>
      <c r="Z1417" s="175"/>
      <c r="AA1417" s="175"/>
      <c r="AB1417" s="175"/>
      <c r="AC1417" s="175"/>
      <c r="AD1417" s="175"/>
      <c r="AE1417" s="175"/>
      <c r="AF1417" s="175"/>
      <c r="AG1417" s="175"/>
      <c r="AH1417" s="175"/>
    </row>
    <row r="1418" spans="1:34" x14ac:dyDescent="0.3">
      <c r="A1418" s="171" t="s">
        <v>1157</v>
      </c>
      <c r="B1418" s="171" t="s">
        <v>1180</v>
      </c>
      <c r="C1418" s="171">
        <v>104908</v>
      </c>
      <c r="D1418" s="174">
        <v>44302</v>
      </c>
      <c r="E1418" s="175">
        <v>57.457999999999998</v>
      </c>
      <c r="F1418" s="175">
        <v>0.86539999999999995</v>
      </c>
      <c r="G1418" s="175">
        <v>0.5161</v>
      </c>
      <c r="H1418" s="175">
        <v>-2.5358999999999998</v>
      </c>
      <c r="I1418" s="175">
        <v>-0.74109999999999998</v>
      </c>
      <c r="J1418" s="175">
        <v>-0.31919999999999998</v>
      </c>
      <c r="K1418" s="175">
        <v>11.169600000000001</v>
      </c>
      <c r="L1418" s="175">
        <v>40.141500000000001</v>
      </c>
      <c r="M1418" s="175">
        <v>58.303899999999999</v>
      </c>
      <c r="N1418" s="175">
        <v>80.901700000000005</v>
      </c>
      <c r="O1418" s="175">
        <v>11.817</v>
      </c>
      <c r="P1418" s="175">
        <v>16.958300000000001</v>
      </c>
      <c r="Q1418" s="175">
        <v>13.2446</v>
      </c>
      <c r="R1418" s="175">
        <v>21.041799999999999</v>
      </c>
      <c r="S1418" s="171"/>
      <c r="T1418" s="174"/>
      <c r="U1418" s="175"/>
      <c r="V1418" s="175"/>
      <c r="W1418" s="175"/>
      <c r="X1418" s="175"/>
      <c r="Y1418" s="175"/>
      <c r="Z1418" s="175"/>
      <c r="AA1418" s="175"/>
      <c r="AB1418" s="175"/>
      <c r="AC1418" s="175"/>
      <c r="AD1418" s="175"/>
      <c r="AE1418" s="175"/>
      <c r="AF1418" s="175"/>
      <c r="AG1418" s="175"/>
      <c r="AH1418" s="175"/>
    </row>
    <row r="1419" spans="1:34" x14ac:dyDescent="0.3">
      <c r="A1419" s="171" t="s">
        <v>1157</v>
      </c>
      <c r="B1419" s="171" t="s">
        <v>1181</v>
      </c>
      <c r="C1419" s="171">
        <v>119775</v>
      </c>
      <c r="D1419" s="174">
        <v>44302</v>
      </c>
      <c r="E1419" s="175">
        <v>63.307000000000002</v>
      </c>
      <c r="F1419" s="175">
        <v>0.87</v>
      </c>
      <c r="G1419" s="175">
        <v>0.52880000000000005</v>
      </c>
      <c r="H1419" s="175">
        <v>-2.5101</v>
      </c>
      <c r="I1419" s="175">
        <v>-0.68710000000000004</v>
      </c>
      <c r="J1419" s="175">
        <v>-0.20810000000000001</v>
      </c>
      <c r="K1419" s="175">
        <v>11.5267</v>
      </c>
      <c r="L1419" s="175">
        <v>41.020699999999998</v>
      </c>
      <c r="M1419" s="175">
        <v>59.789499999999997</v>
      </c>
      <c r="N1419" s="175">
        <v>83.2012</v>
      </c>
      <c r="O1419" s="175">
        <v>13.2052</v>
      </c>
      <c r="P1419" s="175">
        <v>18.4815</v>
      </c>
      <c r="Q1419" s="175">
        <v>20.044599999999999</v>
      </c>
      <c r="R1419" s="175">
        <v>22.5779</v>
      </c>
      <c r="S1419" s="171"/>
      <c r="T1419" s="174"/>
      <c r="U1419" s="175"/>
      <c r="V1419" s="175"/>
      <c r="W1419" s="175"/>
      <c r="X1419" s="175"/>
      <c r="Y1419" s="175"/>
      <c r="Z1419" s="175"/>
      <c r="AA1419" s="175"/>
      <c r="AB1419" s="175"/>
      <c r="AC1419" s="175"/>
      <c r="AD1419" s="175"/>
      <c r="AE1419" s="175"/>
      <c r="AF1419" s="175"/>
      <c r="AG1419" s="175"/>
      <c r="AH1419" s="175"/>
    </row>
    <row r="1420" spans="1:34" x14ac:dyDescent="0.3">
      <c r="A1420" s="171" t="s">
        <v>1157</v>
      </c>
      <c r="B1420" s="171" t="s">
        <v>1182</v>
      </c>
      <c r="C1420" s="171">
        <v>119807</v>
      </c>
      <c r="D1420" s="174">
        <v>44302</v>
      </c>
      <c r="E1420" s="175">
        <v>189.09</v>
      </c>
      <c r="F1420" s="175">
        <v>0.99339999999999995</v>
      </c>
      <c r="G1420" s="175">
        <v>0.65469999999999995</v>
      </c>
      <c r="H1420" s="175">
        <v>-1.6335</v>
      </c>
      <c r="I1420" s="175">
        <v>-0.56789999999999996</v>
      </c>
      <c r="J1420" s="175">
        <v>-0.1426</v>
      </c>
      <c r="K1420" s="175">
        <v>8.5227000000000004</v>
      </c>
      <c r="L1420" s="175">
        <v>30.290099999999999</v>
      </c>
      <c r="M1420" s="175">
        <v>45.970399999999998</v>
      </c>
      <c r="N1420" s="175">
        <v>67.158799999999999</v>
      </c>
      <c r="O1420" s="175">
        <v>7.5587999999999997</v>
      </c>
      <c r="P1420" s="175">
        <v>16.791699999999999</v>
      </c>
      <c r="Q1420" s="175">
        <v>19.596</v>
      </c>
      <c r="R1420" s="175">
        <v>14.8935</v>
      </c>
      <c r="S1420" s="171"/>
      <c r="T1420" s="174"/>
      <c r="U1420" s="175"/>
      <c r="V1420" s="175"/>
      <c r="W1420" s="175"/>
      <c r="X1420" s="175"/>
      <c r="Y1420" s="175"/>
      <c r="Z1420" s="175"/>
      <c r="AA1420" s="175"/>
      <c r="AB1420" s="175"/>
      <c r="AC1420" s="175"/>
      <c r="AD1420" s="175"/>
      <c r="AE1420" s="175"/>
      <c r="AF1420" s="175"/>
      <c r="AG1420" s="175"/>
      <c r="AH1420" s="175"/>
    </row>
    <row r="1421" spans="1:34" x14ac:dyDescent="0.3">
      <c r="A1421" s="171" t="s">
        <v>1157</v>
      </c>
      <c r="B1421" s="171" t="s">
        <v>1183</v>
      </c>
      <c r="C1421" s="171">
        <v>112496</v>
      </c>
      <c r="D1421" s="174">
        <v>44302</v>
      </c>
      <c r="E1421" s="175">
        <v>175.28</v>
      </c>
      <c r="F1421" s="175">
        <v>0.99680000000000002</v>
      </c>
      <c r="G1421" s="175">
        <v>0.6431</v>
      </c>
      <c r="H1421" s="175">
        <v>-1.6552</v>
      </c>
      <c r="I1421" s="175">
        <v>-0.61240000000000006</v>
      </c>
      <c r="J1421" s="175">
        <v>-0.23899999999999999</v>
      </c>
      <c r="K1421" s="175">
        <v>8.2242999999999995</v>
      </c>
      <c r="L1421" s="175">
        <v>29.568300000000001</v>
      </c>
      <c r="M1421" s="175">
        <v>44.751800000000003</v>
      </c>
      <c r="N1421" s="175">
        <v>65.280500000000004</v>
      </c>
      <c r="O1421" s="175">
        <v>6.3708</v>
      </c>
      <c r="P1421" s="175">
        <v>15.6196</v>
      </c>
      <c r="Q1421" s="175">
        <v>18.711600000000001</v>
      </c>
      <c r="R1421" s="175">
        <v>13.565099999999999</v>
      </c>
      <c r="S1421" s="171"/>
      <c r="T1421" s="174"/>
      <c r="U1421" s="175"/>
      <c r="V1421" s="175"/>
      <c r="W1421" s="175"/>
      <c r="X1421" s="175"/>
      <c r="Y1421" s="175"/>
      <c r="Z1421" s="175"/>
      <c r="AA1421" s="175"/>
      <c r="AB1421" s="175"/>
      <c r="AC1421" s="175"/>
      <c r="AD1421" s="175"/>
      <c r="AE1421" s="175"/>
      <c r="AF1421" s="175"/>
      <c r="AG1421" s="175"/>
      <c r="AH1421" s="175"/>
    </row>
    <row r="1422" spans="1:34" x14ac:dyDescent="0.3">
      <c r="A1422" s="171" t="s">
        <v>1157</v>
      </c>
      <c r="B1422" s="171" t="s">
        <v>1184</v>
      </c>
      <c r="C1422" s="171">
        <v>142110</v>
      </c>
      <c r="D1422" s="174">
        <v>44302</v>
      </c>
      <c r="E1422" s="175">
        <v>14.2522</v>
      </c>
      <c r="F1422" s="175">
        <v>0.74790000000000001</v>
      </c>
      <c r="G1422" s="175">
        <v>1.1332</v>
      </c>
      <c r="H1422" s="175">
        <v>-2.3113000000000001</v>
      </c>
      <c r="I1422" s="175">
        <v>-1.3394999999999999</v>
      </c>
      <c r="J1422" s="175">
        <v>-1.0504</v>
      </c>
      <c r="K1422" s="175">
        <v>11.7592</v>
      </c>
      <c r="L1422" s="175">
        <v>37.917000000000002</v>
      </c>
      <c r="M1422" s="175">
        <v>49.140900000000002</v>
      </c>
      <c r="N1422" s="175">
        <v>67.771600000000007</v>
      </c>
      <c r="O1422" s="175">
        <v>12.643599999999999</v>
      </c>
      <c r="P1422" s="175"/>
      <c r="Q1422" s="175">
        <v>11.6668</v>
      </c>
      <c r="R1422" s="175">
        <v>21.0364</v>
      </c>
      <c r="S1422" s="171"/>
      <c r="T1422" s="174"/>
      <c r="U1422" s="175"/>
      <c r="V1422" s="175"/>
      <c r="W1422" s="175"/>
      <c r="X1422" s="175"/>
      <c r="Y1422" s="175"/>
      <c r="Z1422" s="175"/>
      <c r="AA1422" s="175"/>
      <c r="AB1422" s="175"/>
      <c r="AC1422" s="175"/>
      <c r="AD1422" s="175"/>
      <c r="AE1422" s="175"/>
      <c r="AF1422" s="175"/>
      <c r="AG1422" s="175"/>
      <c r="AH1422" s="175"/>
    </row>
    <row r="1423" spans="1:34" x14ac:dyDescent="0.3">
      <c r="A1423" s="171" t="s">
        <v>1157</v>
      </c>
      <c r="B1423" s="171" t="s">
        <v>1185</v>
      </c>
      <c r="C1423" s="171">
        <v>142109</v>
      </c>
      <c r="D1423" s="174">
        <v>44302</v>
      </c>
      <c r="E1423" s="175">
        <v>13.4673</v>
      </c>
      <c r="F1423" s="175">
        <v>0.74360000000000004</v>
      </c>
      <c r="G1423" s="175">
        <v>1.1203000000000001</v>
      </c>
      <c r="H1423" s="175">
        <v>-2.3408000000000002</v>
      </c>
      <c r="I1423" s="175">
        <v>-1.4056</v>
      </c>
      <c r="J1423" s="175">
        <v>-1.1863999999999999</v>
      </c>
      <c r="K1423" s="175">
        <v>11.313800000000001</v>
      </c>
      <c r="L1423" s="175">
        <v>36.826700000000002</v>
      </c>
      <c r="M1423" s="175">
        <v>47.338200000000001</v>
      </c>
      <c r="N1423" s="175">
        <v>65.052599999999998</v>
      </c>
      <c r="O1423" s="175">
        <v>10.6944</v>
      </c>
      <c r="P1423" s="175"/>
      <c r="Q1423" s="175">
        <v>9.7141000000000002</v>
      </c>
      <c r="R1423" s="175">
        <v>19.103300000000001</v>
      </c>
      <c r="S1423" s="171"/>
      <c r="T1423" s="174"/>
      <c r="U1423" s="175"/>
      <c r="V1423" s="175"/>
      <c r="W1423" s="175"/>
      <c r="X1423" s="175"/>
      <c r="Y1423" s="175"/>
      <c r="Z1423" s="175"/>
      <c r="AA1423" s="175"/>
      <c r="AB1423" s="175"/>
      <c r="AC1423" s="175"/>
      <c r="AD1423" s="175"/>
      <c r="AE1423" s="175"/>
      <c r="AF1423" s="175"/>
      <c r="AG1423" s="175"/>
      <c r="AH1423" s="175"/>
    </row>
    <row r="1424" spans="1:34" x14ac:dyDescent="0.3">
      <c r="A1424" s="171" t="s">
        <v>1157</v>
      </c>
      <c r="B1424" s="171" t="s">
        <v>1186</v>
      </c>
      <c r="C1424" s="171">
        <v>147445</v>
      </c>
      <c r="D1424" s="174">
        <v>44302</v>
      </c>
      <c r="E1424" s="175">
        <v>16.667000000000002</v>
      </c>
      <c r="F1424" s="175">
        <v>0.61580000000000001</v>
      </c>
      <c r="G1424" s="175">
        <v>0.95709999999999995</v>
      </c>
      <c r="H1424" s="175">
        <v>-2.0165000000000002</v>
      </c>
      <c r="I1424" s="175">
        <v>-0.62009999999999998</v>
      </c>
      <c r="J1424" s="175">
        <v>-0.79759999999999998</v>
      </c>
      <c r="K1424" s="175">
        <v>9.1915999999999993</v>
      </c>
      <c r="L1424" s="175">
        <v>43.101199999999999</v>
      </c>
      <c r="M1424" s="175">
        <v>62.051499999999997</v>
      </c>
      <c r="N1424" s="175">
        <v>88.647400000000005</v>
      </c>
      <c r="O1424" s="175"/>
      <c r="P1424" s="175"/>
      <c r="Q1424" s="175">
        <v>34.633000000000003</v>
      </c>
      <c r="R1424" s="175"/>
      <c r="S1424" s="171"/>
      <c r="T1424" s="174"/>
      <c r="U1424" s="175"/>
      <c r="V1424" s="175"/>
      <c r="W1424" s="175"/>
      <c r="X1424" s="175"/>
      <c r="Y1424" s="175"/>
      <c r="Z1424" s="175"/>
      <c r="AA1424" s="175"/>
      <c r="AB1424" s="175"/>
      <c r="AC1424" s="175"/>
      <c r="AD1424" s="175"/>
      <c r="AE1424" s="175"/>
      <c r="AF1424" s="175"/>
      <c r="AG1424" s="175"/>
      <c r="AH1424" s="175"/>
    </row>
    <row r="1425" spans="1:34" x14ac:dyDescent="0.3">
      <c r="A1425" s="171" t="s">
        <v>1157</v>
      </c>
      <c r="B1425" s="171" t="s">
        <v>1187</v>
      </c>
      <c r="C1425" s="171">
        <v>147479</v>
      </c>
      <c r="D1425" s="174">
        <v>44302</v>
      </c>
      <c r="E1425" s="175">
        <v>16.204000000000001</v>
      </c>
      <c r="F1425" s="175">
        <v>0.61470000000000002</v>
      </c>
      <c r="G1425" s="175">
        <v>0.94059999999999999</v>
      </c>
      <c r="H1425" s="175">
        <v>-2.0491999999999999</v>
      </c>
      <c r="I1425" s="175">
        <v>-0.68640000000000001</v>
      </c>
      <c r="J1425" s="175">
        <v>-0.92330000000000001</v>
      </c>
      <c r="K1425" s="175">
        <v>8.7662999999999993</v>
      </c>
      <c r="L1425" s="175">
        <v>41.990900000000003</v>
      </c>
      <c r="M1425" s="175">
        <v>60.1661</v>
      </c>
      <c r="N1425" s="175">
        <v>85.676599999999993</v>
      </c>
      <c r="O1425" s="175"/>
      <c r="P1425" s="175"/>
      <c r="Q1425" s="175">
        <v>32.442999999999998</v>
      </c>
      <c r="R1425" s="175"/>
      <c r="S1425" s="171"/>
      <c r="T1425" s="174"/>
      <c r="U1425" s="175"/>
      <c r="V1425" s="175"/>
      <c r="W1425" s="175"/>
      <c r="X1425" s="175"/>
      <c r="Y1425" s="175"/>
      <c r="Z1425" s="175"/>
      <c r="AA1425" s="175"/>
      <c r="AB1425" s="175"/>
      <c r="AC1425" s="175"/>
      <c r="AD1425" s="175"/>
      <c r="AE1425" s="175"/>
      <c r="AF1425" s="175"/>
      <c r="AG1425" s="175"/>
      <c r="AH1425" s="175"/>
    </row>
    <row r="1426" spans="1:34" x14ac:dyDescent="0.3">
      <c r="A1426" s="171" t="s">
        <v>1157</v>
      </c>
      <c r="B1426" s="171" t="s">
        <v>1188</v>
      </c>
      <c r="C1426" s="171">
        <v>127042</v>
      </c>
      <c r="D1426" s="174">
        <v>44302</v>
      </c>
      <c r="E1426" s="175">
        <v>34.718000000000004</v>
      </c>
      <c r="F1426" s="175">
        <v>1.5583</v>
      </c>
      <c r="G1426" s="175">
        <v>1.4279999999999999</v>
      </c>
      <c r="H1426" s="175">
        <v>-3.0270000000000001</v>
      </c>
      <c r="I1426" s="175">
        <v>-3.2210000000000001</v>
      </c>
      <c r="J1426" s="175">
        <v>-4.3642000000000003</v>
      </c>
      <c r="K1426" s="175">
        <v>6.7842000000000002</v>
      </c>
      <c r="L1426" s="175">
        <v>30.305700000000002</v>
      </c>
      <c r="M1426" s="175">
        <v>44.047899999999998</v>
      </c>
      <c r="N1426" s="175">
        <v>64.100899999999996</v>
      </c>
      <c r="O1426" s="175">
        <v>8.2263999999999999</v>
      </c>
      <c r="P1426" s="175">
        <v>11.4903</v>
      </c>
      <c r="Q1426" s="175">
        <v>19.029</v>
      </c>
      <c r="R1426" s="175">
        <v>13.3604</v>
      </c>
      <c r="S1426" s="171"/>
      <c r="T1426" s="174"/>
      <c r="U1426" s="175"/>
      <c r="V1426" s="175"/>
      <c r="W1426" s="175"/>
      <c r="X1426" s="175"/>
      <c r="Y1426" s="175"/>
      <c r="Z1426" s="175"/>
      <c r="AA1426" s="175"/>
      <c r="AB1426" s="175"/>
      <c r="AC1426" s="175"/>
      <c r="AD1426" s="175"/>
      <c r="AE1426" s="175"/>
      <c r="AF1426" s="175"/>
      <c r="AG1426" s="175"/>
      <c r="AH1426" s="175"/>
    </row>
    <row r="1427" spans="1:34" x14ac:dyDescent="0.3">
      <c r="A1427" s="171" t="s">
        <v>1157</v>
      </c>
      <c r="B1427" s="171" t="s">
        <v>1189</v>
      </c>
      <c r="C1427" s="171">
        <v>127039</v>
      </c>
      <c r="D1427" s="174">
        <v>44302</v>
      </c>
      <c r="E1427" s="175">
        <v>31.767399999999999</v>
      </c>
      <c r="F1427" s="175">
        <v>1.5548999999999999</v>
      </c>
      <c r="G1427" s="175">
        <v>1.4168000000000001</v>
      </c>
      <c r="H1427" s="175">
        <v>-3.0518000000000001</v>
      </c>
      <c r="I1427" s="175">
        <v>-3.2747000000000002</v>
      </c>
      <c r="J1427" s="175">
        <v>-4.4744999999999999</v>
      </c>
      <c r="K1427" s="175">
        <v>6.4230999999999998</v>
      </c>
      <c r="L1427" s="175">
        <v>29.419899999999998</v>
      </c>
      <c r="M1427" s="175">
        <v>42.615200000000002</v>
      </c>
      <c r="N1427" s="175">
        <v>61.998399999999997</v>
      </c>
      <c r="O1427" s="175">
        <v>6.9114000000000004</v>
      </c>
      <c r="P1427" s="175">
        <v>10.0999</v>
      </c>
      <c r="Q1427" s="175">
        <v>17.558599999999998</v>
      </c>
      <c r="R1427" s="175">
        <v>11.9976</v>
      </c>
      <c r="S1427" s="171"/>
      <c r="T1427" s="174"/>
      <c r="U1427" s="175"/>
      <c r="V1427" s="175"/>
      <c r="W1427" s="175"/>
      <c r="X1427" s="175"/>
      <c r="Y1427" s="175"/>
      <c r="Z1427" s="175"/>
      <c r="AA1427" s="175"/>
      <c r="AB1427" s="175"/>
      <c r="AC1427" s="175"/>
      <c r="AD1427" s="175"/>
      <c r="AE1427" s="175"/>
      <c r="AF1427" s="175"/>
      <c r="AG1427" s="175"/>
      <c r="AH1427" s="175"/>
    </row>
    <row r="1428" spans="1:34" x14ac:dyDescent="0.3">
      <c r="A1428" s="171" t="s">
        <v>1157</v>
      </c>
      <c r="B1428" s="171" t="s">
        <v>1190</v>
      </c>
      <c r="C1428" s="171">
        <v>100377</v>
      </c>
      <c r="D1428" s="174">
        <v>44302</v>
      </c>
      <c r="E1428" s="175">
        <v>1547.9855</v>
      </c>
      <c r="F1428" s="175">
        <v>0.65629999999999999</v>
      </c>
      <c r="G1428" s="175">
        <v>0.58689999999999998</v>
      </c>
      <c r="H1428" s="175">
        <v>-2.9596</v>
      </c>
      <c r="I1428" s="175">
        <v>-2.1667999999999998</v>
      </c>
      <c r="J1428" s="175">
        <v>-3.3769</v>
      </c>
      <c r="K1428" s="175">
        <v>5.2896999999999998</v>
      </c>
      <c r="L1428" s="175">
        <v>34.407899999999998</v>
      </c>
      <c r="M1428" s="175">
        <v>51.202500000000001</v>
      </c>
      <c r="N1428" s="175">
        <v>72.656499999999994</v>
      </c>
      <c r="O1428" s="175">
        <v>10.8546</v>
      </c>
      <c r="P1428" s="175">
        <v>15.734400000000001</v>
      </c>
      <c r="Q1428" s="175">
        <v>21.825900000000001</v>
      </c>
      <c r="R1428" s="175">
        <v>16.7911</v>
      </c>
      <c r="S1428" s="171"/>
      <c r="T1428" s="174"/>
      <c r="U1428" s="175"/>
      <c r="V1428" s="175"/>
      <c r="W1428" s="175"/>
      <c r="X1428" s="175"/>
      <c r="Y1428" s="175"/>
      <c r="Z1428" s="175"/>
      <c r="AA1428" s="175"/>
      <c r="AB1428" s="175"/>
      <c r="AC1428" s="175"/>
      <c r="AD1428" s="175"/>
      <c r="AE1428" s="175"/>
      <c r="AF1428" s="175"/>
      <c r="AG1428" s="175"/>
      <c r="AH1428" s="175"/>
    </row>
    <row r="1429" spans="1:34" x14ac:dyDescent="0.3">
      <c r="A1429" s="171" t="s">
        <v>1157</v>
      </c>
      <c r="B1429" s="171" t="s">
        <v>1191</v>
      </c>
      <c r="C1429" s="171">
        <v>118668</v>
      </c>
      <c r="D1429" s="174">
        <v>44302</v>
      </c>
      <c r="E1429" s="175">
        <v>1639.5405000000001</v>
      </c>
      <c r="F1429" s="175">
        <v>0.65820000000000001</v>
      </c>
      <c r="G1429" s="175">
        <v>0.59250000000000003</v>
      </c>
      <c r="H1429" s="175">
        <v>-2.9394999999999998</v>
      </c>
      <c r="I1429" s="175">
        <v>-2.1320000000000001</v>
      </c>
      <c r="J1429" s="175">
        <v>-3.3098000000000001</v>
      </c>
      <c r="K1429" s="175">
        <v>5.4859</v>
      </c>
      <c r="L1429" s="175">
        <v>34.899500000000003</v>
      </c>
      <c r="M1429" s="175">
        <v>52.027200000000001</v>
      </c>
      <c r="N1429" s="175">
        <v>73.872699999999995</v>
      </c>
      <c r="O1429" s="175">
        <v>11.589600000000001</v>
      </c>
      <c r="P1429" s="175">
        <v>16.555800000000001</v>
      </c>
      <c r="Q1429" s="175">
        <v>15.2471</v>
      </c>
      <c r="R1429" s="175">
        <v>17.566700000000001</v>
      </c>
      <c r="S1429" s="171"/>
      <c r="T1429" s="174"/>
      <c r="U1429" s="175"/>
      <c r="V1429" s="175"/>
      <c r="W1429" s="175"/>
      <c r="X1429" s="175"/>
      <c r="Y1429" s="175"/>
      <c r="Z1429" s="175"/>
      <c r="AA1429" s="175"/>
      <c r="AB1429" s="175"/>
      <c r="AC1429" s="175"/>
      <c r="AD1429" s="175"/>
      <c r="AE1429" s="175"/>
      <c r="AF1429" s="175"/>
      <c r="AG1429" s="175"/>
      <c r="AH1429" s="175"/>
    </row>
    <row r="1430" spans="1:34" x14ac:dyDescent="0.3">
      <c r="A1430" s="171" t="s">
        <v>1157</v>
      </c>
      <c r="B1430" s="171" t="s">
        <v>1192</v>
      </c>
      <c r="C1430" s="171">
        <v>125307</v>
      </c>
      <c r="D1430" s="174">
        <v>44302</v>
      </c>
      <c r="E1430" s="175">
        <v>34.270000000000003</v>
      </c>
      <c r="F1430" s="175">
        <v>0.76449999999999996</v>
      </c>
      <c r="G1430" s="175">
        <v>1.1511</v>
      </c>
      <c r="H1430" s="175">
        <v>-3.0552000000000001</v>
      </c>
      <c r="I1430" s="175">
        <v>-0.72419999999999995</v>
      </c>
      <c r="J1430" s="175">
        <v>-0.32</v>
      </c>
      <c r="K1430" s="175">
        <v>10.6555</v>
      </c>
      <c r="L1430" s="175">
        <v>40.796999999999997</v>
      </c>
      <c r="M1430" s="175">
        <v>66.278499999999994</v>
      </c>
      <c r="N1430" s="175">
        <v>102.5414</v>
      </c>
      <c r="O1430" s="175">
        <v>17.809000000000001</v>
      </c>
      <c r="P1430" s="175">
        <v>18.4663</v>
      </c>
      <c r="Q1430" s="175">
        <v>18.1755</v>
      </c>
      <c r="R1430" s="175">
        <v>33.0291</v>
      </c>
      <c r="S1430" s="171"/>
      <c r="T1430" s="174"/>
      <c r="U1430" s="175"/>
      <c r="V1430" s="175"/>
      <c r="W1430" s="175"/>
      <c r="X1430" s="175"/>
      <c r="Y1430" s="175"/>
      <c r="Z1430" s="175"/>
      <c r="AA1430" s="175"/>
      <c r="AB1430" s="175"/>
      <c r="AC1430" s="175"/>
      <c r="AD1430" s="175"/>
      <c r="AE1430" s="175"/>
      <c r="AF1430" s="175"/>
      <c r="AG1430" s="175"/>
      <c r="AH1430" s="175"/>
    </row>
    <row r="1431" spans="1:34" x14ac:dyDescent="0.3">
      <c r="A1431" s="171" t="s">
        <v>1157</v>
      </c>
      <c r="B1431" s="171" t="s">
        <v>1193</v>
      </c>
      <c r="C1431" s="171">
        <v>125305</v>
      </c>
      <c r="D1431" s="174">
        <v>44302</v>
      </c>
      <c r="E1431" s="175">
        <v>31.49</v>
      </c>
      <c r="F1431" s="175">
        <v>0.76800000000000002</v>
      </c>
      <c r="G1431" s="175">
        <v>1.1240000000000001</v>
      </c>
      <c r="H1431" s="175">
        <v>-3.0779000000000001</v>
      </c>
      <c r="I1431" s="175">
        <v>-0.78759999999999997</v>
      </c>
      <c r="J1431" s="175">
        <v>-0.47410000000000002</v>
      </c>
      <c r="K1431" s="175">
        <v>10.1434</v>
      </c>
      <c r="L1431" s="175">
        <v>39.459699999999998</v>
      </c>
      <c r="M1431" s="175">
        <v>64.010400000000004</v>
      </c>
      <c r="N1431" s="175">
        <v>98.8005</v>
      </c>
      <c r="O1431" s="175">
        <v>15.8588</v>
      </c>
      <c r="P1431" s="175">
        <v>16.722300000000001</v>
      </c>
      <c r="Q1431" s="175">
        <v>16.8277</v>
      </c>
      <c r="R1431" s="175">
        <v>30.843900000000001</v>
      </c>
      <c r="S1431" s="171"/>
      <c r="T1431" s="174"/>
      <c r="U1431" s="175"/>
      <c r="V1431" s="175"/>
      <c r="W1431" s="175"/>
      <c r="X1431" s="175"/>
      <c r="Y1431" s="175"/>
      <c r="Z1431" s="175"/>
      <c r="AA1431" s="175"/>
      <c r="AB1431" s="175"/>
      <c r="AC1431" s="175"/>
      <c r="AD1431" s="175"/>
      <c r="AE1431" s="175"/>
      <c r="AF1431" s="175"/>
      <c r="AG1431" s="175"/>
      <c r="AH1431" s="175"/>
    </row>
    <row r="1432" spans="1:34" x14ac:dyDescent="0.3">
      <c r="A1432" s="171" t="s">
        <v>1157</v>
      </c>
      <c r="B1432" s="171" t="s">
        <v>1194</v>
      </c>
      <c r="C1432" s="171">
        <v>147778</v>
      </c>
      <c r="D1432" s="174">
        <v>44302</v>
      </c>
      <c r="E1432" s="175">
        <v>13.83</v>
      </c>
      <c r="F1432" s="175">
        <v>0.80169999999999997</v>
      </c>
      <c r="G1432" s="175">
        <v>0.80169999999999997</v>
      </c>
      <c r="H1432" s="175">
        <v>-2.5369999999999999</v>
      </c>
      <c r="I1432" s="175">
        <v>-2.1231</v>
      </c>
      <c r="J1432" s="175">
        <v>-2.1924000000000001</v>
      </c>
      <c r="K1432" s="175">
        <v>5.6532</v>
      </c>
      <c r="L1432" s="175">
        <v>33.494199999999999</v>
      </c>
      <c r="M1432" s="175">
        <v>47.441400000000002</v>
      </c>
      <c r="N1432" s="175">
        <v>69.277799999999999</v>
      </c>
      <c r="O1432" s="175"/>
      <c r="P1432" s="175"/>
      <c r="Q1432" s="175">
        <v>28.430499999999999</v>
      </c>
      <c r="R1432" s="175"/>
      <c r="S1432" s="171"/>
      <c r="T1432" s="174"/>
      <c r="U1432" s="175"/>
      <c r="V1432" s="175"/>
      <c r="W1432" s="175"/>
      <c r="X1432" s="175"/>
      <c r="Y1432" s="175"/>
      <c r="Z1432" s="175"/>
      <c r="AA1432" s="175"/>
      <c r="AB1432" s="175"/>
      <c r="AC1432" s="175"/>
      <c r="AD1432" s="175"/>
      <c r="AE1432" s="175"/>
      <c r="AF1432" s="175"/>
      <c r="AG1432" s="175"/>
      <c r="AH1432" s="175"/>
    </row>
    <row r="1433" spans="1:34" x14ac:dyDescent="0.3">
      <c r="A1433" s="171" t="s">
        <v>1157</v>
      </c>
      <c r="B1433" s="171" t="s">
        <v>1195</v>
      </c>
      <c r="C1433" s="171">
        <v>147779</v>
      </c>
      <c r="D1433" s="174">
        <v>44302</v>
      </c>
      <c r="E1433" s="175">
        <v>13.48</v>
      </c>
      <c r="F1433" s="175">
        <v>0.74739999999999995</v>
      </c>
      <c r="G1433" s="175">
        <v>0.82269999999999999</v>
      </c>
      <c r="H1433" s="175">
        <v>-2.5306999999999999</v>
      </c>
      <c r="I1433" s="175">
        <v>-2.1770999999999998</v>
      </c>
      <c r="J1433" s="175">
        <v>-2.3188</v>
      </c>
      <c r="K1433" s="175">
        <v>5.1482000000000001</v>
      </c>
      <c r="L1433" s="175">
        <v>32.2866</v>
      </c>
      <c r="M1433" s="175">
        <v>45.258600000000001</v>
      </c>
      <c r="N1433" s="175">
        <v>66.009900000000002</v>
      </c>
      <c r="O1433" s="175"/>
      <c r="P1433" s="175"/>
      <c r="Q1433" s="175">
        <v>25.915099999999999</v>
      </c>
      <c r="R1433" s="175"/>
      <c r="S1433" s="171"/>
      <c r="T1433" s="174"/>
      <c r="U1433" s="175"/>
      <c r="V1433" s="175"/>
      <c r="W1433" s="175"/>
      <c r="X1433" s="175"/>
      <c r="Y1433" s="175"/>
      <c r="Z1433" s="175"/>
      <c r="AA1433" s="175"/>
      <c r="AB1433" s="175"/>
      <c r="AC1433" s="175"/>
      <c r="AD1433" s="175"/>
      <c r="AE1433" s="175"/>
      <c r="AF1433" s="175"/>
      <c r="AG1433" s="175"/>
      <c r="AH1433" s="175"/>
    </row>
    <row r="1434" spans="1:34" x14ac:dyDescent="0.3">
      <c r="A1434" s="171" t="s">
        <v>1157</v>
      </c>
      <c r="B1434" s="171" t="s">
        <v>1196</v>
      </c>
      <c r="C1434" s="171">
        <v>101065</v>
      </c>
      <c r="D1434" s="174">
        <v>44302</v>
      </c>
      <c r="E1434" s="175">
        <v>88.275300000000001</v>
      </c>
      <c r="F1434" s="175">
        <v>0.97389999999999999</v>
      </c>
      <c r="G1434" s="175">
        <v>0.53649999999999998</v>
      </c>
      <c r="H1434" s="175">
        <v>-3.1796000000000002</v>
      </c>
      <c r="I1434" s="175">
        <v>1.8427</v>
      </c>
      <c r="J1434" s="175">
        <v>4.8094999999999999</v>
      </c>
      <c r="K1434" s="175">
        <v>7.9732000000000003</v>
      </c>
      <c r="L1434" s="175">
        <v>40.472499999999997</v>
      </c>
      <c r="M1434" s="175">
        <v>57.135599999999997</v>
      </c>
      <c r="N1434" s="175">
        <v>78.967699999999994</v>
      </c>
      <c r="O1434" s="175">
        <v>15.4229</v>
      </c>
      <c r="P1434" s="175">
        <v>14.3835</v>
      </c>
      <c r="Q1434" s="175">
        <v>11.4153</v>
      </c>
      <c r="R1434" s="175">
        <v>23.125499999999999</v>
      </c>
      <c r="S1434" s="171"/>
      <c r="T1434" s="174"/>
      <c r="U1434" s="175"/>
      <c r="V1434" s="175"/>
      <c r="W1434" s="175"/>
      <c r="X1434" s="175"/>
      <c r="Y1434" s="175"/>
      <c r="Z1434" s="175"/>
      <c r="AA1434" s="175"/>
      <c r="AB1434" s="175"/>
      <c r="AC1434" s="175"/>
      <c r="AD1434" s="175"/>
      <c r="AE1434" s="175"/>
      <c r="AF1434" s="175"/>
      <c r="AG1434" s="175"/>
      <c r="AH1434" s="175"/>
    </row>
    <row r="1435" spans="1:34" x14ac:dyDescent="0.3">
      <c r="A1435" s="171" t="s">
        <v>1157</v>
      </c>
      <c r="B1435" s="171" t="s">
        <v>1197</v>
      </c>
      <c r="C1435" s="171">
        <v>120841</v>
      </c>
      <c r="D1435" s="174">
        <v>44302</v>
      </c>
      <c r="E1435" s="175">
        <v>92.209199999999996</v>
      </c>
      <c r="F1435" s="175">
        <v>0.9788</v>
      </c>
      <c r="G1435" s="175">
        <v>0.55879999999999996</v>
      </c>
      <c r="H1435" s="175">
        <v>-3.1364999999999998</v>
      </c>
      <c r="I1435" s="175">
        <v>1.9287000000000001</v>
      </c>
      <c r="J1435" s="175">
        <v>4.9992999999999999</v>
      </c>
      <c r="K1435" s="175">
        <v>8.5208999999999993</v>
      </c>
      <c r="L1435" s="175">
        <v>41.5383</v>
      </c>
      <c r="M1435" s="175">
        <v>59.034599999999998</v>
      </c>
      <c r="N1435" s="175">
        <v>81.923100000000005</v>
      </c>
      <c r="O1435" s="175">
        <v>16.846599999999999</v>
      </c>
      <c r="P1435" s="175">
        <v>15.26</v>
      </c>
      <c r="Q1435" s="175">
        <v>14.252700000000001</v>
      </c>
      <c r="R1435" s="175">
        <v>25.084800000000001</v>
      </c>
      <c r="S1435" s="171"/>
      <c r="T1435" s="174"/>
      <c r="U1435" s="175"/>
      <c r="V1435" s="175"/>
      <c r="W1435" s="175"/>
      <c r="X1435" s="175"/>
      <c r="Y1435" s="175"/>
      <c r="Z1435" s="175"/>
      <c r="AA1435" s="175"/>
      <c r="AB1435" s="175"/>
      <c r="AC1435" s="175"/>
      <c r="AD1435" s="175"/>
      <c r="AE1435" s="175"/>
      <c r="AF1435" s="175"/>
      <c r="AG1435" s="175"/>
      <c r="AH1435" s="175"/>
    </row>
    <row r="1436" spans="1:34" x14ac:dyDescent="0.3">
      <c r="A1436" s="171" t="s">
        <v>1157</v>
      </c>
      <c r="B1436" s="171" t="s">
        <v>1198</v>
      </c>
      <c r="C1436" s="171">
        <v>119716</v>
      </c>
      <c r="D1436" s="174">
        <v>44302</v>
      </c>
      <c r="E1436" s="175">
        <v>115.81489999999999</v>
      </c>
      <c r="F1436" s="175">
        <v>1.0572999999999999</v>
      </c>
      <c r="G1436" s="175">
        <v>0.95189999999999997</v>
      </c>
      <c r="H1436" s="175">
        <v>-2.6015999999999999</v>
      </c>
      <c r="I1436" s="175">
        <v>-1.0871999999999999</v>
      </c>
      <c r="J1436" s="175">
        <v>-0.49490000000000001</v>
      </c>
      <c r="K1436" s="175">
        <v>11.628500000000001</v>
      </c>
      <c r="L1436" s="175">
        <v>45.480800000000002</v>
      </c>
      <c r="M1436" s="175">
        <v>59.855600000000003</v>
      </c>
      <c r="N1436" s="175">
        <v>91.826899999999995</v>
      </c>
      <c r="O1436" s="175">
        <v>10.1144</v>
      </c>
      <c r="P1436" s="175">
        <v>13.070600000000001</v>
      </c>
      <c r="Q1436" s="175">
        <v>18.760000000000002</v>
      </c>
      <c r="R1436" s="175">
        <v>20.625299999999999</v>
      </c>
      <c r="S1436" s="171"/>
      <c r="T1436" s="174"/>
      <c r="U1436" s="175"/>
      <c r="V1436" s="175"/>
      <c r="W1436" s="175"/>
      <c r="X1436" s="175"/>
      <c r="Y1436" s="175"/>
      <c r="Z1436" s="175"/>
      <c r="AA1436" s="175"/>
      <c r="AB1436" s="175"/>
      <c r="AC1436" s="175"/>
      <c r="AD1436" s="175"/>
      <c r="AE1436" s="175"/>
      <c r="AF1436" s="175"/>
      <c r="AG1436" s="175"/>
      <c r="AH1436" s="175"/>
    </row>
    <row r="1437" spans="1:34" x14ac:dyDescent="0.3">
      <c r="A1437" s="171" t="s">
        <v>1157</v>
      </c>
      <c r="B1437" s="171" t="s">
        <v>1199</v>
      </c>
      <c r="C1437" s="171">
        <v>102941</v>
      </c>
      <c r="D1437" s="174">
        <v>44302</v>
      </c>
      <c r="E1437" s="175">
        <v>107.27119999999999</v>
      </c>
      <c r="F1437" s="175">
        <v>1.0547</v>
      </c>
      <c r="G1437" s="175">
        <v>0.94420000000000004</v>
      </c>
      <c r="H1437" s="175">
        <v>-2.6189</v>
      </c>
      <c r="I1437" s="175">
        <v>-1.1251</v>
      </c>
      <c r="J1437" s="175">
        <v>-0.57310000000000005</v>
      </c>
      <c r="K1437" s="175">
        <v>11.3721</v>
      </c>
      <c r="L1437" s="175">
        <v>44.838799999999999</v>
      </c>
      <c r="M1437" s="175">
        <v>58.841000000000001</v>
      </c>
      <c r="N1437" s="175">
        <v>90.140900000000002</v>
      </c>
      <c r="O1437" s="175">
        <v>9.1065000000000005</v>
      </c>
      <c r="P1437" s="175">
        <v>11.938800000000001</v>
      </c>
      <c r="Q1437" s="175">
        <v>15.9214</v>
      </c>
      <c r="R1437" s="175">
        <v>19.590399999999999</v>
      </c>
      <c r="S1437" s="171"/>
      <c r="T1437" s="174"/>
      <c r="U1437" s="175"/>
      <c r="V1437" s="175"/>
      <c r="W1437" s="175"/>
      <c r="X1437" s="175"/>
      <c r="Y1437" s="175"/>
      <c r="Z1437" s="175"/>
      <c r="AA1437" s="175"/>
      <c r="AB1437" s="175"/>
      <c r="AC1437" s="175"/>
      <c r="AD1437" s="175"/>
      <c r="AE1437" s="175"/>
      <c r="AF1437" s="175"/>
      <c r="AG1437" s="175"/>
      <c r="AH1437" s="175"/>
    </row>
    <row r="1438" spans="1:34" x14ac:dyDescent="0.3">
      <c r="A1438" s="171" t="s">
        <v>1157</v>
      </c>
      <c r="B1438" s="171" t="s">
        <v>1200</v>
      </c>
      <c r="C1438" s="171">
        <v>101539</v>
      </c>
      <c r="D1438" s="174">
        <v>44302</v>
      </c>
      <c r="E1438" s="175">
        <v>567.06669999999997</v>
      </c>
      <c r="F1438" s="175">
        <v>1.0192000000000001</v>
      </c>
      <c r="G1438" s="175">
        <v>0.38640000000000002</v>
      </c>
      <c r="H1438" s="175">
        <v>-3.0537999999999998</v>
      </c>
      <c r="I1438" s="175">
        <v>-2.3748</v>
      </c>
      <c r="J1438" s="175">
        <v>-3.5911</v>
      </c>
      <c r="K1438" s="175">
        <v>5.6504000000000003</v>
      </c>
      <c r="L1438" s="175">
        <v>32.527500000000003</v>
      </c>
      <c r="M1438" s="175">
        <v>44.766199999999998</v>
      </c>
      <c r="N1438" s="175">
        <v>63.461100000000002</v>
      </c>
      <c r="O1438" s="175">
        <v>2.8856999999999999</v>
      </c>
      <c r="P1438" s="175">
        <v>10.8256</v>
      </c>
      <c r="Q1438" s="175">
        <v>24.0213</v>
      </c>
      <c r="R1438" s="175">
        <v>9.7225999999999999</v>
      </c>
      <c r="S1438" s="171"/>
      <c r="T1438" s="174"/>
      <c r="U1438" s="175"/>
      <c r="V1438" s="175"/>
      <c r="W1438" s="175"/>
      <c r="X1438" s="175"/>
      <c r="Y1438" s="175"/>
      <c r="Z1438" s="175"/>
      <c r="AA1438" s="175"/>
      <c r="AB1438" s="175"/>
      <c r="AC1438" s="175"/>
      <c r="AD1438" s="175"/>
      <c r="AE1438" s="175"/>
      <c r="AF1438" s="175"/>
      <c r="AG1438" s="175"/>
      <c r="AH1438" s="175"/>
    </row>
    <row r="1439" spans="1:34" x14ac:dyDescent="0.3">
      <c r="A1439" s="171" t="s">
        <v>1157</v>
      </c>
      <c r="B1439" s="171" t="s">
        <v>1201</v>
      </c>
      <c r="C1439" s="171">
        <v>119581</v>
      </c>
      <c r="D1439" s="174">
        <v>44302</v>
      </c>
      <c r="E1439" s="175">
        <v>597.09609999999998</v>
      </c>
      <c r="F1439" s="175">
        <v>1.0219</v>
      </c>
      <c r="G1439" s="175">
        <v>0.39429999999999998</v>
      </c>
      <c r="H1439" s="175">
        <v>-3.0366</v>
      </c>
      <c r="I1439" s="175">
        <v>-2.339</v>
      </c>
      <c r="J1439" s="175">
        <v>-3.5181</v>
      </c>
      <c r="K1439" s="175">
        <v>5.8657000000000004</v>
      </c>
      <c r="L1439" s="175">
        <v>33.057699999999997</v>
      </c>
      <c r="M1439" s="175">
        <v>45.636499999999998</v>
      </c>
      <c r="N1439" s="175">
        <v>64.778899999999993</v>
      </c>
      <c r="O1439" s="175">
        <v>3.6970999999999998</v>
      </c>
      <c r="P1439" s="175">
        <v>11.5974</v>
      </c>
      <c r="Q1439" s="175">
        <v>16.053899999999999</v>
      </c>
      <c r="R1439" s="175">
        <v>10.5951</v>
      </c>
      <c r="S1439" s="171"/>
      <c r="T1439" s="174"/>
      <c r="U1439" s="175"/>
      <c r="V1439" s="175"/>
      <c r="W1439" s="175"/>
      <c r="X1439" s="175"/>
      <c r="Y1439" s="175"/>
      <c r="Z1439" s="175"/>
      <c r="AA1439" s="175"/>
      <c r="AB1439" s="175"/>
      <c r="AC1439" s="175"/>
      <c r="AD1439" s="175"/>
      <c r="AE1439" s="175"/>
      <c r="AF1439" s="175"/>
      <c r="AG1439" s="175"/>
      <c r="AH1439" s="175"/>
    </row>
    <row r="1440" spans="1:34" x14ac:dyDescent="0.3">
      <c r="A1440" s="171" t="s">
        <v>1157</v>
      </c>
      <c r="B1440" s="171" t="s">
        <v>1202</v>
      </c>
      <c r="C1440" s="171">
        <v>102328</v>
      </c>
      <c r="D1440" s="174">
        <v>44302</v>
      </c>
      <c r="E1440" s="175">
        <v>195.20249999999999</v>
      </c>
      <c r="F1440" s="175">
        <v>1.1677</v>
      </c>
      <c r="G1440" s="175">
        <v>1.1383000000000001</v>
      </c>
      <c r="H1440" s="175">
        <v>-2.4481000000000002</v>
      </c>
      <c r="I1440" s="175">
        <v>-1.3077000000000001</v>
      </c>
      <c r="J1440" s="175">
        <v>-1.2930999999999999</v>
      </c>
      <c r="K1440" s="175">
        <v>7.1885000000000003</v>
      </c>
      <c r="L1440" s="175">
        <v>32.614199999999997</v>
      </c>
      <c r="M1440" s="175">
        <v>50.221299999999999</v>
      </c>
      <c r="N1440" s="175">
        <v>68.869600000000005</v>
      </c>
      <c r="O1440" s="175">
        <v>11.600099999999999</v>
      </c>
      <c r="P1440" s="175">
        <v>15.030900000000001</v>
      </c>
      <c r="Q1440" s="175">
        <v>11.720499999999999</v>
      </c>
      <c r="R1440" s="175">
        <v>17.978100000000001</v>
      </c>
      <c r="S1440" s="171"/>
      <c r="T1440" s="174"/>
      <c r="U1440" s="175"/>
      <c r="V1440" s="175"/>
      <c r="W1440" s="175"/>
      <c r="X1440" s="175"/>
      <c r="Y1440" s="175"/>
      <c r="Z1440" s="175"/>
      <c r="AA1440" s="175"/>
      <c r="AB1440" s="175"/>
      <c r="AC1440" s="175"/>
      <c r="AD1440" s="175"/>
      <c r="AE1440" s="175"/>
      <c r="AF1440" s="175"/>
      <c r="AG1440" s="175"/>
      <c r="AH1440" s="175"/>
    </row>
    <row r="1441" spans="1:34" x14ac:dyDescent="0.3">
      <c r="A1441" s="171" t="s">
        <v>1157</v>
      </c>
      <c r="B1441" s="171" t="s">
        <v>1203</v>
      </c>
      <c r="C1441" s="171">
        <v>119178</v>
      </c>
      <c r="D1441" s="174">
        <v>44302</v>
      </c>
      <c r="E1441" s="175">
        <v>210.72720000000001</v>
      </c>
      <c r="F1441" s="175">
        <v>1.1709000000000001</v>
      </c>
      <c r="G1441" s="175">
        <v>1.1478999999999999</v>
      </c>
      <c r="H1441" s="175">
        <v>-2.4243999999999999</v>
      </c>
      <c r="I1441" s="175">
        <v>-1.26</v>
      </c>
      <c r="J1441" s="175">
        <v>-1.1994</v>
      </c>
      <c r="K1441" s="175">
        <v>7.5045999999999999</v>
      </c>
      <c r="L1441" s="175">
        <v>33.407200000000003</v>
      </c>
      <c r="M1441" s="175">
        <v>51.625599999999999</v>
      </c>
      <c r="N1441" s="175">
        <v>70.965699999999998</v>
      </c>
      <c r="O1441" s="175">
        <v>12.9559</v>
      </c>
      <c r="P1441" s="175">
        <v>16.203199999999999</v>
      </c>
      <c r="Q1441" s="175">
        <v>19.144300000000001</v>
      </c>
      <c r="R1441" s="175">
        <v>19.608599999999999</v>
      </c>
      <c r="S1441" s="171"/>
      <c r="T1441" s="174"/>
      <c r="U1441" s="175"/>
      <c r="V1441" s="175"/>
      <c r="W1441" s="175"/>
      <c r="X1441" s="175"/>
      <c r="Y1441" s="175"/>
      <c r="Z1441" s="175"/>
      <c r="AA1441" s="175"/>
      <c r="AB1441" s="175"/>
      <c r="AC1441" s="175"/>
      <c r="AD1441" s="175"/>
      <c r="AE1441" s="175"/>
      <c r="AF1441" s="175"/>
      <c r="AG1441" s="175"/>
      <c r="AH1441" s="175"/>
    </row>
    <row r="1442" spans="1:34" x14ac:dyDescent="0.3">
      <c r="A1442" s="171" t="s">
        <v>1157</v>
      </c>
      <c r="B1442" s="171" t="s">
        <v>1204</v>
      </c>
      <c r="C1442" s="171">
        <v>118872</v>
      </c>
      <c r="D1442" s="174">
        <v>44302</v>
      </c>
      <c r="E1442" s="175">
        <v>63.42</v>
      </c>
      <c r="F1442" s="175">
        <v>1.2291000000000001</v>
      </c>
      <c r="G1442" s="175">
        <v>0.85880000000000001</v>
      </c>
      <c r="H1442" s="175">
        <v>-3.2936999999999999</v>
      </c>
      <c r="I1442" s="175">
        <v>-0.93720000000000003</v>
      </c>
      <c r="J1442" s="175">
        <v>-1.1841999999999999</v>
      </c>
      <c r="K1442" s="175">
        <v>8.5030000000000001</v>
      </c>
      <c r="L1442" s="175">
        <v>28.4846</v>
      </c>
      <c r="M1442" s="175">
        <v>44.070900000000002</v>
      </c>
      <c r="N1442" s="175">
        <v>61.21</v>
      </c>
      <c r="O1442" s="175">
        <v>10.035399999999999</v>
      </c>
      <c r="P1442" s="175">
        <v>16.7165</v>
      </c>
      <c r="Q1442" s="175">
        <v>16.6281</v>
      </c>
      <c r="R1442" s="175">
        <v>18.6875</v>
      </c>
      <c r="S1442" s="171"/>
      <c r="T1442" s="174"/>
      <c r="U1442" s="175"/>
      <c r="V1442" s="175"/>
      <c r="W1442" s="175"/>
      <c r="X1442" s="175"/>
      <c r="Y1442" s="175"/>
      <c r="Z1442" s="175"/>
      <c r="AA1442" s="175"/>
      <c r="AB1442" s="175"/>
      <c r="AC1442" s="175"/>
      <c r="AD1442" s="175"/>
      <c r="AE1442" s="175"/>
      <c r="AF1442" s="175"/>
      <c r="AG1442" s="175"/>
      <c r="AH1442" s="175"/>
    </row>
    <row r="1443" spans="1:34" x14ac:dyDescent="0.3">
      <c r="A1443" s="171" t="s">
        <v>1157</v>
      </c>
      <c r="B1443" s="171" t="s">
        <v>1205</v>
      </c>
      <c r="C1443" s="171">
        <v>100477</v>
      </c>
      <c r="D1443" s="174">
        <v>44302</v>
      </c>
      <c r="E1443" s="175">
        <v>61.03</v>
      </c>
      <c r="F1443" s="175">
        <v>1.2274</v>
      </c>
      <c r="G1443" s="175">
        <v>0.85940000000000005</v>
      </c>
      <c r="H1443" s="175">
        <v>-3.2957999999999998</v>
      </c>
      <c r="I1443" s="175">
        <v>-0.94140000000000001</v>
      </c>
      <c r="J1443" s="175">
        <v>-1.214</v>
      </c>
      <c r="K1443" s="175">
        <v>8.3821999999999992</v>
      </c>
      <c r="L1443" s="175">
        <v>28.2682</v>
      </c>
      <c r="M1443" s="175">
        <v>43.7014</v>
      </c>
      <c r="N1443" s="175">
        <v>60.6053</v>
      </c>
      <c r="O1443" s="175">
        <v>9.5410000000000004</v>
      </c>
      <c r="P1443" s="175">
        <v>16.208600000000001</v>
      </c>
      <c r="Q1443" s="175">
        <v>7.0282</v>
      </c>
      <c r="R1443" s="175">
        <v>18.203499999999998</v>
      </c>
      <c r="S1443" s="171"/>
      <c r="T1443" s="174"/>
      <c r="U1443" s="175"/>
      <c r="V1443" s="175"/>
      <c r="W1443" s="175"/>
      <c r="X1443" s="175"/>
      <c r="Y1443" s="175"/>
      <c r="Z1443" s="175"/>
      <c r="AA1443" s="175"/>
      <c r="AB1443" s="175"/>
      <c r="AC1443" s="175"/>
      <c r="AD1443" s="175"/>
      <c r="AE1443" s="175"/>
      <c r="AF1443" s="175"/>
      <c r="AG1443" s="175"/>
      <c r="AH1443" s="175"/>
    </row>
    <row r="1444" spans="1:34" x14ac:dyDescent="0.3">
      <c r="A1444" s="171" t="s">
        <v>1157</v>
      </c>
      <c r="B1444" s="171" t="s">
        <v>1206</v>
      </c>
      <c r="C1444" s="171">
        <v>148073</v>
      </c>
      <c r="D1444" s="174">
        <v>44302</v>
      </c>
      <c r="E1444" s="175">
        <v>21.31</v>
      </c>
      <c r="F1444" s="175">
        <v>1.2833000000000001</v>
      </c>
      <c r="G1444" s="175">
        <v>1.1391</v>
      </c>
      <c r="H1444" s="175">
        <v>-2.6496</v>
      </c>
      <c r="I1444" s="175">
        <v>-0.9758</v>
      </c>
      <c r="J1444" s="175">
        <v>-1.5249999999999999</v>
      </c>
      <c r="K1444" s="175">
        <v>9.1700999999999997</v>
      </c>
      <c r="L1444" s="175">
        <v>33.354199999999999</v>
      </c>
      <c r="M1444" s="175">
        <v>59.506</v>
      </c>
      <c r="N1444" s="175">
        <v>87.753299999999996</v>
      </c>
      <c r="O1444" s="175"/>
      <c r="P1444" s="175"/>
      <c r="Q1444" s="175">
        <v>103.3813</v>
      </c>
      <c r="R1444" s="175"/>
      <c r="S1444" s="171"/>
      <c r="T1444" s="174"/>
      <c r="U1444" s="175"/>
      <c r="V1444" s="175"/>
      <c r="W1444" s="175"/>
      <c r="X1444" s="175"/>
      <c r="Y1444" s="175"/>
      <c r="Z1444" s="175"/>
      <c r="AA1444" s="175"/>
      <c r="AB1444" s="175"/>
      <c r="AC1444" s="175"/>
      <c r="AD1444" s="175"/>
      <c r="AE1444" s="175"/>
      <c r="AF1444" s="175"/>
      <c r="AG1444" s="175"/>
      <c r="AH1444" s="175"/>
    </row>
    <row r="1445" spans="1:34" x14ac:dyDescent="0.3">
      <c r="A1445" s="171" t="s">
        <v>1157</v>
      </c>
      <c r="B1445" s="171" t="s">
        <v>1207</v>
      </c>
      <c r="C1445" s="171">
        <v>148071</v>
      </c>
      <c r="D1445" s="174">
        <v>44302</v>
      </c>
      <c r="E1445" s="175">
        <v>21.06</v>
      </c>
      <c r="F1445" s="175">
        <v>1.2987</v>
      </c>
      <c r="G1445" s="175">
        <v>1.1527000000000001</v>
      </c>
      <c r="H1445" s="175">
        <v>-2.6802000000000001</v>
      </c>
      <c r="I1445" s="175">
        <v>-1.0338000000000001</v>
      </c>
      <c r="J1445" s="175">
        <v>-1.6348</v>
      </c>
      <c r="K1445" s="175">
        <v>8.7810000000000006</v>
      </c>
      <c r="L1445" s="175">
        <v>32.619599999999998</v>
      </c>
      <c r="M1445" s="175">
        <v>58.226900000000001</v>
      </c>
      <c r="N1445" s="175">
        <v>85.714299999999994</v>
      </c>
      <c r="O1445" s="175"/>
      <c r="P1445" s="175"/>
      <c r="Q1445" s="175">
        <v>101.1417</v>
      </c>
      <c r="R1445" s="175"/>
      <c r="S1445" s="171"/>
      <c r="T1445" s="174"/>
      <c r="U1445" s="175"/>
      <c r="V1445" s="175"/>
      <c r="W1445" s="175"/>
      <c r="X1445" s="175"/>
      <c r="Y1445" s="175"/>
      <c r="Z1445" s="175"/>
      <c r="AA1445" s="175"/>
      <c r="AB1445" s="175"/>
      <c r="AC1445" s="175"/>
      <c r="AD1445" s="175"/>
      <c r="AE1445" s="175"/>
      <c r="AF1445" s="175"/>
      <c r="AG1445" s="175"/>
      <c r="AH1445" s="175"/>
    </row>
    <row r="1446" spans="1:34" x14ac:dyDescent="0.3">
      <c r="A1446" s="171" t="s">
        <v>1157</v>
      </c>
      <c r="B1446" s="171" t="s">
        <v>1961</v>
      </c>
      <c r="C1446" s="171">
        <v>120726</v>
      </c>
      <c r="D1446" s="174">
        <v>44302</v>
      </c>
      <c r="E1446" s="175">
        <v>156.79689999999999</v>
      </c>
      <c r="F1446" s="175">
        <v>1.3509</v>
      </c>
      <c r="G1446" s="175">
        <v>1.3697999999999999</v>
      </c>
      <c r="H1446" s="175">
        <v>-2.4578000000000002</v>
      </c>
      <c r="I1446" s="175">
        <v>-1.3569</v>
      </c>
      <c r="J1446" s="175">
        <v>-0.86750000000000005</v>
      </c>
      <c r="K1446" s="175">
        <v>6.7255000000000003</v>
      </c>
      <c r="L1446" s="175">
        <v>34.308700000000002</v>
      </c>
      <c r="M1446" s="175">
        <v>54.659500000000001</v>
      </c>
      <c r="N1446" s="175">
        <v>80.686099999999996</v>
      </c>
      <c r="O1446" s="175">
        <v>9.4221000000000004</v>
      </c>
      <c r="P1446" s="175">
        <v>14.5031</v>
      </c>
      <c r="Q1446" s="175">
        <v>19.2789</v>
      </c>
      <c r="R1446" s="175">
        <v>21.4923</v>
      </c>
      <c r="S1446" s="171"/>
      <c r="T1446" s="174"/>
      <c r="U1446" s="175"/>
      <c r="V1446" s="175"/>
      <c r="W1446" s="175"/>
      <c r="X1446" s="175"/>
      <c r="Y1446" s="175"/>
      <c r="Z1446" s="175"/>
      <c r="AA1446" s="175"/>
      <c r="AB1446" s="175"/>
      <c r="AC1446" s="175"/>
      <c r="AD1446" s="175"/>
      <c r="AE1446" s="175"/>
      <c r="AF1446" s="175"/>
      <c r="AG1446" s="175"/>
      <c r="AH1446" s="175"/>
    </row>
    <row r="1447" spans="1:34" x14ac:dyDescent="0.3">
      <c r="A1447" s="171" t="s">
        <v>1157</v>
      </c>
      <c r="B1447" s="171" t="s">
        <v>2018</v>
      </c>
      <c r="C1447" s="171">
        <v>120727</v>
      </c>
      <c r="D1447" s="174">
        <v>44302</v>
      </c>
      <c r="E1447" s="175">
        <v>106.930517103889</v>
      </c>
      <c r="F1447" s="175">
        <v>1.351</v>
      </c>
      <c r="G1447" s="175">
        <v>1.3698999999999999</v>
      </c>
      <c r="H1447" s="175">
        <v>-2.4578000000000002</v>
      </c>
      <c r="I1447" s="175">
        <v>-1.3568</v>
      </c>
      <c r="J1447" s="175">
        <v>-0.86750000000000005</v>
      </c>
      <c r="K1447" s="175">
        <v>6.7256999999999998</v>
      </c>
      <c r="L1447" s="175">
        <v>34.308999999999997</v>
      </c>
      <c r="M1447" s="175">
        <v>54.659700000000001</v>
      </c>
      <c r="N1447" s="175">
        <v>80.686599999999999</v>
      </c>
      <c r="O1447" s="175">
        <v>9.4231999999999996</v>
      </c>
      <c r="P1447" s="175">
        <v>14.504</v>
      </c>
      <c r="Q1447" s="175">
        <v>19.2804</v>
      </c>
      <c r="R1447" s="175">
        <v>21.4941</v>
      </c>
      <c r="S1447" s="171"/>
      <c r="T1447" s="174"/>
      <c r="U1447" s="175"/>
      <c r="V1447" s="175"/>
      <c r="W1447" s="175"/>
      <c r="X1447" s="175"/>
      <c r="Y1447" s="175"/>
      <c r="Z1447" s="175"/>
      <c r="AA1447" s="175"/>
      <c r="AB1447" s="175"/>
      <c r="AC1447" s="175"/>
      <c r="AD1447" s="175"/>
      <c r="AE1447" s="175"/>
      <c r="AF1447" s="175"/>
      <c r="AG1447" s="175"/>
      <c r="AH1447" s="175"/>
    </row>
    <row r="1448" spans="1:34" x14ac:dyDescent="0.3">
      <c r="A1448" s="171" t="s">
        <v>1157</v>
      </c>
      <c r="B1448" s="171" t="s">
        <v>1962</v>
      </c>
      <c r="C1448" s="171">
        <v>102394</v>
      </c>
      <c r="D1448" s="174">
        <v>44302</v>
      </c>
      <c r="E1448" s="175">
        <v>146.4796</v>
      </c>
      <c r="F1448" s="175">
        <v>1.349</v>
      </c>
      <c r="G1448" s="175">
        <v>1.3626</v>
      </c>
      <c r="H1448" s="175">
        <v>-2.4756</v>
      </c>
      <c r="I1448" s="175">
        <v>-1.3938999999999999</v>
      </c>
      <c r="J1448" s="175">
        <v>-0.94750000000000001</v>
      </c>
      <c r="K1448" s="175">
        <v>6.4772999999999996</v>
      </c>
      <c r="L1448" s="175">
        <v>33.6997</v>
      </c>
      <c r="M1448" s="175">
        <v>53.594900000000003</v>
      </c>
      <c r="N1448" s="175">
        <v>79.066299999999998</v>
      </c>
      <c r="O1448" s="175">
        <v>8.4669000000000008</v>
      </c>
      <c r="P1448" s="175">
        <v>13.4824</v>
      </c>
      <c r="Q1448" s="175">
        <v>15.2475</v>
      </c>
      <c r="R1448" s="175">
        <v>20.4451</v>
      </c>
      <c r="S1448" s="171"/>
      <c r="T1448" s="174"/>
      <c r="U1448" s="175"/>
      <c r="V1448" s="175"/>
      <c r="W1448" s="175"/>
      <c r="X1448" s="175"/>
      <c r="Y1448" s="175"/>
      <c r="Z1448" s="175"/>
      <c r="AA1448" s="175"/>
      <c r="AB1448" s="175"/>
      <c r="AC1448" s="175"/>
      <c r="AD1448" s="175"/>
      <c r="AE1448" s="175"/>
      <c r="AF1448" s="175"/>
      <c r="AG1448" s="175"/>
      <c r="AH1448" s="175"/>
    </row>
    <row r="1449" spans="1:34" x14ac:dyDescent="0.3">
      <c r="A1449" s="171" t="s">
        <v>1157</v>
      </c>
      <c r="B1449" s="171" t="s">
        <v>2019</v>
      </c>
      <c r="C1449" s="171">
        <v>102393</v>
      </c>
      <c r="D1449" s="174">
        <v>44302</v>
      </c>
      <c r="E1449" s="175">
        <v>160.754090938893</v>
      </c>
      <c r="F1449" s="175">
        <v>1.349</v>
      </c>
      <c r="G1449" s="175">
        <v>1.3626</v>
      </c>
      <c r="H1449" s="175">
        <v>-2.4756</v>
      </c>
      <c r="I1449" s="175">
        <v>-1.3939999999999999</v>
      </c>
      <c r="J1449" s="175">
        <v>-0.9476</v>
      </c>
      <c r="K1449" s="175">
        <v>6.4775999999999998</v>
      </c>
      <c r="L1449" s="175">
        <v>33.6999</v>
      </c>
      <c r="M1449" s="175">
        <v>53.595100000000002</v>
      </c>
      <c r="N1449" s="175">
        <v>79.066500000000005</v>
      </c>
      <c r="O1449" s="175">
        <v>8.4667999999999992</v>
      </c>
      <c r="P1449" s="175">
        <v>13.482699999999999</v>
      </c>
      <c r="Q1449" s="175">
        <v>17.707000000000001</v>
      </c>
      <c r="R1449" s="175">
        <v>20.4452</v>
      </c>
      <c r="S1449" s="171"/>
      <c r="T1449" s="174"/>
      <c r="U1449" s="175"/>
      <c r="V1449" s="175"/>
      <c r="W1449" s="175"/>
      <c r="X1449" s="175"/>
      <c r="Y1449" s="175"/>
      <c r="Z1449" s="175"/>
      <c r="AA1449" s="175"/>
      <c r="AB1449" s="175"/>
      <c r="AC1449" s="175"/>
      <c r="AD1449" s="175"/>
      <c r="AE1449" s="175"/>
      <c r="AF1449" s="175"/>
      <c r="AG1449" s="175"/>
      <c r="AH1449" s="175"/>
    </row>
    <row r="1450" spans="1:34" x14ac:dyDescent="0.3">
      <c r="A1450" s="176" t="s">
        <v>27</v>
      </c>
      <c r="B1450" s="171"/>
      <c r="C1450" s="171"/>
      <c r="D1450" s="171"/>
      <c r="E1450" s="171"/>
      <c r="F1450" s="177">
        <v>1.0142339285714284</v>
      </c>
      <c r="G1450" s="177">
        <v>0.93446250000000008</v>
      </c>
      <c r="H1450" s="177">
        <v>-2.5901321428571413</v>
      </c>
      <c r="I1450" s="177">
        <v>-1.3415178571428579</v>
      </c>
      <c r="J1450" s="177">
        <v>-1.5776535714285718</v>
      </c>
      <c r="K1450" s="177">
        <v>7.6262037037037027</v>
      </c>
      <c r="L1450" s="177">
        <v>34.565568518518518</v>
      </c>
      <c r="M1450" s="177">
        <v>50.93647037037038</v>
      </c>
      <c r="N1450" s="177">
        <v>73.957059259259239</v>
      </c>
      <c r="O1450" s="177">
        <v>9.9423833333333338</v>
      </c>
      <c r="P1450" s="177">
        <v>14.915286363636367</v>
      </c>
      <c r="Q1450" s="177">
        <v>19.470512500000005</v>
      </c>
      <c r="R1450" s="177">
        <v>18.362293749999999</v>
      </c>
      <c r="S1450" s="171"/>
      <c r="T1450" s="171"/>
      <c r="U1450" s="177" t="e">
        <v>#DIV/0!</v>
      </c>
      <c r="V1450" s="177" t="e">
        <v>#DIV/0!</v>
      </c>
      <c r="W1450" s="177" t="e">
        <v>#DIV/0!</v>
      </c>
      <c r="X1450" s="177" t="e">
        <v>#DIV/0!</v>
      </c>
      <c r="Y1450" s="177" t="e">
        <v>#DIV/0!</v>
      </c>
      <c r="Z1450" s="177" t="e">
        <v>#DIV/0!</v>
      </c>
      <c r="AA1450" s="177" t="e">
        <v>#DIV/0!</v>
      </c>
      <c r="AB1450" s="177" t="e">
        <v>#DIV/0!</v>
      </c>
      <c r="AC1450" s="177" t="e">
        <v>#DIV/0!</v>
      </c>
      <c r="AD1450" s="177" t="e">
        <v>#DIV/0!</v>
      </c>
      <c r="AE1450" s="177" t="e">
        <v>#DIV/0!</v>
      </c>
      <c r="AF1450" s="177" t="e">
        <v>#DIV/0!</v>
      </c>
      <c r="AG1450" s="177" t="e">
        <v>#DIV/0!</v>
      </c>
      <c r="AH1450" s="177" t="e">
        <v>#DIV/0!</v>
      </c>
    </row>
    <row r="1451" spans="1:34" x14ac:dyDescent="0.3">
      <c r="A1451" s="176" t="s">
        <v>408</v>
      </c>
      <c r="B1451" s="171"/>
      <c r="C1451" s="171"/>
      <c r="D1451" s="171"/>
      <c r="E1451" s="171"/>
      <c r="F1451" s="177">
        <v>0.98609999999999998</v>
      </c>
      <c r="G1451" s="177">
        <v>0.94805000000000006</v>
      </c>
      <c r="H1451" s="177">
        <v>-2.5693000000000001</v>
      </c>
      <c r="I1451" s="177">
        <v>-1.26075</v>
      </c>
      <c r="J1451" s="177">
        <v>-1.6781000000000001</v>
      </c>
      <c r="K1451" s="177">
        <v>7.1885500000000002</v>
      </c>
      <c r="L1451" s="177">
        <v>33.699799999999996</v>
      </c>
      <c r="M1451" s="177">
        <v>50.677900000000001</v>
      </c>
      <c r="N1451" s="177">
        <v>72.148799999999994</v>
      </c>
      <c r="O1451" s="177">
        <v>9.4820999999999991</v>
      </c>
      <c r="P1451" s="177">
        <v>15.187750000000001</v>
      </c>
      <c r="Q1451" s="177">
        <v>17.91675</v>
      </c>
      <c r="R1451" s="177">
        <v>18.74145</v>
      </c>
      <c r="S1451" s="171"/>
      <c r="T1451" s="171"/>
      <c r="U1451" s="177" t="e">
        <v>#NUM!</v>
      </c>
      <c r="V1451" s="177" t="e">
        <v>#NUM!</v>
      </c>
      <c r="W1451" s="177" t="e">
        <v>#NUM!</v>
      </c>
      <c r="X1451" s="177" t="e">
        <v>#NUM!</v>
      </c>
      <c r="Y1451" s="177" t="e">
        <v>#NUM!</v>
      </c>
      <c r="Z1451" s="177" t="e">
        <v>#NUM!</v>
      </c>
      <c r="AA1451" s="177" t="e">
        <v>#NUM!</v>
      </c>
      <c r="AB1451" s="177" t="e">
        <v>#NUM!</v>
      </c>
      <c r="AC1451" s="177" t="e">
        <v>#NUM!</v>
      </c>
      <c r="AD1451" s="177" t="e">
        <v>#NUM!</v>
      </c>
      <c r="AE1451" s="177" t="e">
        <v>#NUM!</v>
      </c>
      <c r="AF1451" s="177" t="e">
        <v>#NUM!</v>
      </c>
      <c r="AG1451" s="177" t="e">
        <v>#NUM!</v>
      </c>
      <c r="AH1451" s="177" t="e">
        <v>#NUM!</v>
      </c>
    </row>
    <row r="1452" spans="1:34" x14ac:dyDescent="0.3">
      <c r="A1452" s="119"/>
      <c r="B1452" s="119"/>
      <c r="C1452" s="119"/>
      <c r="D1452" s="121"/>
      <c r="E1452" s="122"/>
      <c r="F1452" s="122"/>
      <c r="G1452" s="122"/>
      <c r="H1452" s="122"/>
      <c r="I1452" s="122"/>
      <c r="J1452" s="122"/>
      <c r="K1452" s="122"/>
      <c r="L1452" s="122"/>
      <c r="M1452" s="122"/>
      <c r="N1452" s="122"/>
      <c r="O1452" s="122"/>
      <c r="P1452" s="122"/>
      <c r="Q1452" s="122"/>
      <c r="R1452" s="122"/>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73" t="s">
        <v>1208</v>
      </c>
      <c r="B1453" s="173"/>
      <c r="C1453" s="173"/>
      <c r="D1453" s="173"/>
      <c r="E1453" s="173"/>
      <c r="F1453" s="173"/>
      <c r="G1453" s="173"/>
      <c r="H1453" s="173"/>
      <c r="I1453" s="173"/>
      <c r="J1453" s="173"/>
      <c r="K1453" s="173"/>
      <c r="L1453" s="173"/>
      <c r="M1453" s="173"/>
      <c r="N1453" s="173"/>
      <c r="O1453" s="173"/>
      <c r="P1453" s="173"/>
      <c r="Q1453" s="173"/>
      <c r="R1453" s="173"/>
      <c r="S1453" s="173"/>
      <c r="T1453" s="173"/>
      <c r="U1453" s="173"/>
      <c r="V1453" s="173"/>
      <c r="W1453" s="173"/>
      <c r="X1453" s="173"/>
      <c r="Y1453" s="173"/>
      <c r="Z1453" s="173"/>
      <c r="AA1453" s="173"/>
      <c r="AB1453" s="173"/>
      <c r="AC1453" s="173"/>
      <c r="AD1453" s="173"/>
      <c r="AE1453" s="173"/>
      <c r="AF1453" s="173"/>
      <c r="AG1453" s="173"/>
      <c r="AH1453" s="173"/>
    </row>
    <row r="1454" spans="1:34" x14ac:dyDescent="0.3">
      <c r="A1454" s="171" t="s">
        <v>1209</v>
      </c>
      <c r="B1454" s="171" t="s">
        <v>1210</v>
      </c>
      <c r="C1454" s="171">
        <v>101976</v>
      </c>
      <c r="D1454" s="174">
        <v>44302</v>
      </c>
      <c r="E1454" s="175">
        <v>285.42169999999999</v>
      </c>
      <c r="F1454" s="175">
        <v>5.3845999999999998</v>
      </c>
      <c r="G1454" s="175">
        <v>4.0876000000000001</v>
      </c>
      <c r="H1454" s="175">
        <v>3.7385999999999999</v>
      </c>
      <c r="I1454" s="175">
        <v>3.6945000000000001</v>
      </c>
      <c r="J1454" s="175">
        <v>4.9874000000000001</v>
      </c>
      <c r="K1454" s="175">
        <v>4.0331000000000001</v>
      </c>
      <c r="L1454" s="175">
        <v>3.8546</v>
      </c>
      <c r="M1454" s="175">
        <v>4.0823</v>
      </c>
      <c r="N1454" s="175">
        <v>5.8750999999999998</v>
      </c>
      <c r="O1454" s="175">
        <v>7.1767000000000003</v>
      </c>
      <c r="P1454" s="175">
        <v>7.1298000000000004</v>
      </c>
      <c r="Q1454" s="175">
        <v>6.9912999999999998</v>
      </c>
      <c r="R1454" s="175">
        <v>6.6090999999999998</v>
      </c>
      <c r="S1454" s="171" t="s">
        <v>2024</v>
      </c>
      <c r="T1454" s="174">
        <v>44302</v>
      </c>
      <c r="U1454" s="175">
        <v>6112.7897999999996</v>
      </c>
      <c r="V1454" s="175">
        <v>-17.368200000000002</v>
      </c>
      <c r="W1454" s="175">
        <v>3.4828999999999999</v>
      </c>
      <c r="X1454" s="175">
        <v>2.6231</v>
      </c>
      <c r="Y1454" s="175">
        <v>3.9361000000000002</v>
      </c>
      <c r="Z1454" s="175">
        <v>4.0121000000000002</v>
      </c>
      <c r="AA1454" s="175">
        <v>4.1891999999999996</v>
      </c>
      <c r="AB1454" s="175">
        <v>3.5768</v>
      </c>
      <c r="AC1454" s="175">
        <v>3.4933000000000001</v>
      </c>
      <c r="AD1454" s="175">
        <v>4.4021999999999997</v>
      </c>
      <c r="AE1454" s="175">
        <v>6.4550999999999998</v>
      </c>
      <c r="AF1454" s="175">
        <v>6.4467999999999996</v>
      </c>
      <c r="AG1454" s="175"/>
      <c r="AH1454" s="175">
        <v>6.0243000000000002</v>
      </c>
    </row>
    <row r="1455" spans="1:34" x14ac:dyDescent="0.3">
      <c r="A1455" s="171" t="s">
        <v>1209</v>
      </c>
      <c r="B1455" s="171" t="s">
        <v>1211</v>
      </c>
      <c r="C1455" s="171">
        <v>119511</v>
      </c>
      <c r="D1455" s="174">
        <v>44302</v>
      </c>
      <c r="E1455" s="175">
        <v>287.64760000000001</v>
      </c>
      <c r="F1455" s="175">
        <v>5.4698000000000002</v>
      </c>
      <c r="G1455" s="175">
        <v>4.1765999999999996</v>
      </c>
      <c r="H1455" s="175">
        <v>3.8294999999999999</v>
      </c>
      <c r="I1455" s="175">
        <v>3.7852999999999999</v>
      </c>
      <c r="J1455" s="175">
        <v>5.0781999999999998</v>
      </c>
      <c r="K1455" s="175">
        <v>4.1318000000000001</v>
      </c>
      <c r="L1455" s="175">
        <v>3.9698000000000002</v>
      </c>
      <c r="M1455" s="175">
        <v>4.2012</v>
      </c>
      <c r="N1455" s="175">
        <v>5.9981</v>
      </c>
      <c r="O1455" s="175">
        <v>7.3113000000000001</v>
      </c>
      <c r="P1455" s="175">
        <v>7.2508999999999997</v>
      </c>
      <c r="Q1455" s="175">
        <v>7.9424999999999999</v>
      </c>
      <c r="R1455" s="175">
        <v>6.7374999999999998</v>
      </c>
      <c r="S1455" s="171" t="s">
        <v>2024</v>
      </c>
      <c r="T1455" s="174">
        <v>44302</v>
      </c>
      <c r="U1455" s="175">
        <v>6112.7897999999996</v>
      </c>
      <c r="V1455" s="175">
        <v>-17.368200000000002</v>
      </c>
      <c r="W1455" s="175">
        <v>3.4828999999999999</v>
      </c>
      <c r="X1455" s="175">
        <v>2.6231</v>
      </c>
      <c r="Y1455" s="175">
        <v>3.9361000000000002</v>
      </c>
      <c r="Z1455" s="175">
        <v>4.0121000000000002</v>
      </c>
      <c r="AA1455" s="175">
        <v>4.1891999999999996</v>
      </c>
      <c r="AB1455" s="175">
        <v>3.5768</v>
      </c>
      <c r="AC1455" s="175">
        <v>3.4933000000000001</v>
      </c>
      <c r="AD1455" s="175">
        <v>4.4021999999999997</v>
      </c>
      <c r="AE1455" s="175">
        <v>6.4550999999999998</v>
      </c>
      <c r="AF1455" s="175">
        <v>6.4467999999999996</v>
      </c>
      <c r="AG1455" s="175"/>
      <c r="AH1455" s="175">
        <v>6.0243000000000002</v>
      </c>
    </row>
    <row r="1456" spans="1:34" x14ac:dyDescent="0.3">
      <c r="A1456" s="171" t="s">
        <v>1209</v>
      </c>
      <c r="B1456" s="171" t="s">
        <v>1212</v>
      </c>
      <c r="C1456" s="171">
        <v>147567</v>
      </c>
      <c r="D1456" s="174">
        <v>44302</v>
      </c>
      <c r="E1456" s="175">
        <v>1108.7556999999999</v>
      </c>
      <c r="F1456" s="175">
        <v>5.5148999999999999</v>
      </c>
      <c r="G1456" s="175">
        <v>4.2948000000000004</v>
      </c>
      <c r="H1456" s="175">
        <v>3.7559999999999998</v>
      </c>
      <c r="I1456" s="175">
        <v>3.8552</v>
      </c>
      <c r="J1456" s="175">
        <v>4.8151000000000002</v>
      </c>
      <c r="K1456" s="175">
        <v>4.0963000000000003</v>
      </c>
      <c r="L1456" s="175">
        <v>3.9291999999999998</v>
      </c>
      <c r="M1456" s="175">
        <v>4.1272000000000002</v>
      </c>
      <c r="N1456" s="175">
        <v>5.6708999999999996</v>
      </c>
      <c r="O1456" s="175"/>
      <c r="P1456" s="175"/>
      <c r="Q1456" s="175">
        <v>6.2766999999999999</v>
      </c>
      <c r="R1456" s="175"/>
      <c r="S1456" s="171" t="s">
        <v>2023</v>
      </c>
      <c r="T1456" s="174">
        <v>44302</v>
      </c>
      <c r="U1456" s="175">
        <v>3847.7537000000002</v>
      </c>
      <c r="V1456" s="175">
        <v>-13.5212</v>
      </c>
      <c r="W1456" s="175">
        <v>-37.631100000000004</v>
      </c>
      <c r="X1456" s="175">
        <v>-14.154400000000001</v>
      </c>
      <c r="Y1456" s="175">
        <v>5.57</v>
      </c>
      <c r="Z1456" s="175">
        <v>17.7211</v>
      </c>
      <c r="AA1456" s="175">
        <v>-0.12280000000000001</v>
      </c>
      <c r="AB1456" s="175">
        <v>2.6629999999999998</v>
      </c>
      <c r="AC1456" s="175">
        <v>3.2505000000000002</v>
      </c>
      <c r="AD1456" s="175">
        <v>8.9678000000000004</v>
      </c>
      <c r="AE1456" s="175">
        <v>9.0890000000000004</v>
      </c>
      <c r="AF1456" s="175">
        <v>8.4783000000000008</v>
      </c>
      <c r="AG1456" s="175"/>
      <c r="AH1456" s="175">
        <v>10.385400000000001</v>
      </c>
    </row>
    <row r="1457" spans="1:34" x14ac:dyDescent="0.3">
      <c r="A1457" s="171" t="s">
        <v>1209</v>
      </c>
      <c r="B1457" s="171" t="s">
        <v>1213</v>
      </c>
      <c r="C1457" s="171">
        <v>147568</v>
      </c>
      <c r="D1457" s="174">
        <v>44302</v>
      </c>
      <c r="E1457" s="175">
        <v>1106.0189</v>
      </c>
      <c r="F1457" s="175">
        <v>5.3304999999999998</v>
      </c>
      <c r="G1457" s="175">
        <v>4.1121999999999996</v>
      </c>
      <c r="H1457" s="175">
        <v>3.5737000000000001</v>
      </c>
      <c r="I1457" s="175">
        <v>3.6762999999999999</v>
      </c>
      <c r="J1457" s="175">
        <v>4.6391</v>
      </c>
      <c r="K1457" s="175">
        <v>3.9342999999999999</v>
      </c>
      <c r="L1457" s="175">
        <v>3.7728000000000002</v>
      </c>
      <c r="M1457" s="175">
        <v>3.9718</v>
      </c>
      <c r="N1457" s="175">
        <v>5.5130999999999997</v>
      </c>
      <c r="O1457" s="175"/>
      <c r="P1457" s="175"/>
      <c r="Q1457" s="175">
        <v>6.1219000000000001</v>
      </c>
      <c r="R1457" s="175"/>
      <c r="S1457" s="171" t="s">
        <v>2023</v>
      </c>
      <c r="T1457" s="174">
        <v>44302</v>
      </c>
      <c r="U1457" s="175">
        <v>3847.7537000000002</v>
      </c>
      <c r="V1457" s="175">
        <v>-13.5212</v>
      </c>
      <c r="W1457" s="175">
        <v>-37.631100000000004</v>
      </c>
      <c r="X1457" s="175">
        <v>-14.154400000000001</v>
      </c>
      <c r="Y1457" s="175">
        <v>5.57</v>
      </c>
      <c r="Z1457" s="175">
        <v>17.7211</v>
      </c>
      <c r="AA1457" s="175">
        <v>-0.12280000000000001</v>
      </c>
      <c r="AB1457" s="175">
        <v>2.6629999999999998</v>
      </c>
      <c r="AC1457" s="175">
        <v>3.2505000000000002</v>
      </c>
      <c r="AD1457" s="175">
        <v>8.9678000000000004</v>
      </c>
      <c r="AE1457" s="175">
        <v>9.0890000000000004</v>
      </c>
      <c r="AF1457" s="175">
        <v>8.4783000000000008</v>
      </c>
      <c r="AG1457" s="175"/>
      <c r="AH1457" s="175">
        <v>10.385400000000001</v>
      </c>
    </row>
    <row r="1458" spans="1:34" x14ac:dyDescent="0.3">
      <c r="A1458" s="171" t="s">
        <v>1209</v>
      </c>
      <c r="B1458" s="171" t="s">
        <v>1214</v>
      </c>
      <c r="C1458" s="171">
        <v>147377</v>
      </c>
      <c r="D1458" s="174">
        <v>44302</v>
      </c>
      <c r="E1458" s="175">
        <v>1092.3357000000001</v>
      </c>
      <c r="F1458" s="175">
        <v>4.0435999999999996</v>
      </c>
      <c r="G1458" s="175">
        <v>3.1997</v>
      </c>
      <c r="H1458" s="175">
        <v>3.0143</v>
      </c>
      <c r="I1458" s="175">
        <v>2.8060999999999998</v>
      </c>
      <c r="J1458" s="175">
        <v>3.0592000000000001</v>
      </c>
      <c r="K1458" s="175">
        <v>2.9773000000000001</v>
      </c>
      <c r="L1458" s="175">
        <v>2.9876999999999998</v>
      </c>
      <c r="M1458" s="175">
        <v>3.1566000000000001</v>
      </c>
      <c r="N1458" s="175">
        <v>3.4034</v>
      </c>
      <c r="O1458" s="175"/>
      <c r="P1458" s="175"/>
      <c r="Q1458" s="175">
        <v>4.9516999999999998</v>
      </c>
      <c r="R1458" s="175"/>
      <c r="S1458" s="171" t="s">
        <v>2024</v>
      </c>
      <c r="T1458" s="174">
        <v>44302</v>
      </c>
      <c r="U1458" s="175">
        <v>6112.7897999999996</v>
      </c>
      <c r="V1458" s="175">
        <v>-17.368200000000002</v>
      </c>
      <c r="W1458" s="175">
        <v>3.4828999999999999</v>
      </c>
      <c r="X1458" s="175">
        <v>2.6231</v>
      </c>
      <c r="Y1458" s="175">
        <v>3.9361000000000002</v>
      </c>
      <c r="Z1458" s="175">
        <v>4.0121000000000002</v>
      </c>
      <c r="AA1458" s="175">
        <v>4.1891999999999996</v>
      </c>
      <c r="AB1458" s="175">
        <v>3.5768</v>
      </c>
      <c r="AC1458" s="175">
        <v>3.4933000000000001</v>
      </c>
      <c r="AD1458" s="175">
        <v>4.4021999999999997</v>
      </c>
      <c r="AE1458" s="175">
        <v>6.4550999999999998</v>
      </c>
      <c r="AF1458" s="175">
        <v>6.4467999999999996</v>
      </c>
      <c r="AG1458" s="175"/>
      <c r="AH1458" s="175">
        <v>6.0243000000000002</v>
      </c>
    </row>
    <row r="1459" spans="1:34" x14ac:dyDescent="0.3">
      <c r="A1459" s="171" t="s">
        <v>1209</v>
      </c>
      <c r="B1459" s="171" t="s">
        <v>1215</v>
      </c>
      <c r="C1459" s="171">
        <v>147382</v>
      </c>
      <c r="D1459" s="174">
        <v>44302</v>
      </c>
      <c r="E1459" s="175">
        <v>1086.2209</v>
      </c>
      <c r="F1459" s="175">
        <v>3.7437</v>
      </c>
      <c r="G1459" s="175">
        <v>2.8992</v>
      </c>
      <c r="H1459" s="175">
        <v>2.7145999999999999</v>
      </c>
      <c r="I1459" s="175">
        <v>2.5055000000000001</v>
      </c>
      <c r="J1459" s="175">
        <v>2.7559999999999998</v>
      </c>
      <c r="K1459" s="175">
        <v>2.6669999999999998</v>
      </c>
      <c r="L1459" s="175">
        <v>2.6516999999999999</v>
      </c>
      <c r="M1459" s="175">
        <v>2.8117999999999999</v>
      </c>
      <c r="N1459" s="175">
        <v>3.0655000000000001</v>
      </c>
      <c r="O1459" s="175"/>
      <c r="P1459" s="175"/>
      <c r="Q1459" s="175">
        <v>4.6298000000000004</v>
      </c>
      <c r="R1459" s="175"/>
      <c r="S1459" s="171" t="s">
        <v>2024</v>
      </c>
      <c r="T1459" s="174">
        <v>44302</v>
      </c>
      <c r="U1459" s="175">
        <v>6112.7897999999996</v>
      </c>
      <c r="V1459" s="175">
        <v>-17.368200000000002</v>
      </c>
      <c r="W1459" s="175">
        <v>3.4828999999999999</v>
      </c>
      <c r="X1459" s="175">
        <v>2.6231</v>
      </c>
      <c r="Y1459" s="175">
        <v>3.9361000000000002</v>
      </c>
      <c r="Z1459" s="175">
        <v>4.0121000000000002</v>
      </c>
      <c r="AA1459" s="175">
        <v>4.1891999999999996</v>
      </c>
      <c r="AB1459" s="175">
        <v>3.5768</v>
      </c>
      <c r="AC1459" s="175">
        <v>3.4933000000000001</v>
      </c>
      <c r="AD1459" s="175">
        <v>4.4021999999999997</v>
      </c>
      <c r="AE1459" s="175">
        <v>6.4550999999999998</v>
      </c>
      <c r="AF1459" s="175">
        <v>6.4467999999999996</v>
      </c>
      <c r="AG1459" s="175"/>
      <c r="AH1459" s="175">
        <v>6.0243000000000002</v>
      </c>
    </row>
    <row r="1460" spans="1:34" x14ac:dyDescent="0.3">
      <c r="A1460" s="171" t="s">
        <v>1209</v>
      </c>
      <c r="B1460" s="171" t="s">
        <v>1216</v>
      </c>
      <c r="C1460" s="171">
        <v>119106</v>
      </c>
      <c r="D1460" s="174">
        <v>44302</v>
      </c>
      <c r="E1460" s="175">
        <v>42.169600000000003</v>
      </c>
      <c r="F1460" s="175">
        <v>2.9430999999999998</v>
      </c>
      <c r="G1460" s="175">
        <v>4.0915999999999997</v>
      </c>
      <c r="H1460" s="175">
        <v>2.1894999999999998</v>
      </c>
      <c r="I1460" s="175">
        <v>3.7334000000000001</v>
      </c>
      <c r="J1460" s="175">
        <v>5.7714999999999996</v>
      </c>
      <c r="K1460" s="175">
        <v>3.9904000000000002</v>
      </c>
      <c r="L1460" s="175">
        <v>3.6215999999999999</v>
      </c>
      <c r="M1460" s="175">
        <v>3.6972999999999998</v>
      </c>
      <c r="N1460" s="175">
        <v>5.6280999999999999</v>
      </c>
      <c r="O1460" s="175">
        <v>6.8129999999999997</v>
      </c>
      <c r="P1460" s="175">
        <v>6.6767000000000003</v>
      </c>
      <c r="Q1460" s="175">
        <v>7.4851999999999999</v>
      </c>
      <c r="R1460" s="175">
        <v>6.3148</v>
      </c>
      <c r="S1460" s="171" t="s">
        <v>2024</v>
      </c>
      <c r="T1460" s="174">
        <v>44302</v>
      </c>
      <c r="U1460" s="175">
        <v>6112.7897999999996</v>
      </c>
      <c r="V1460" s="175">
        <v>-17.368200000000002</v>
      </c>
      <c r="W1460" s="175">
        <v>3.4828999999999999</v>
      </c>
      <c r="X1460" s="175">
        <v>2.6231</v>
      </c>
      <c r="Y1460" s="175">
        <v>3.9361000000000002</v>
      </c>
      <c r="Z1460" s="175">
        <v>4.0121000000000002</v>
      </c>
      <c r="AA1460" s="175">
        <v>4.1891999999999996</v>
      </c>
      <c r="AB1460" s="175">
        <v>3.5768</v>
      </c>
      <c r="AC1460" s="175">
        <v>3.4933000000000001</v>
      </c>
      <c r="AD1460" s="175">
        <v>4.4021999999999997</v>
      </c>
      <c r="AE1460" s="175">
        <v>6.4550999999999998</v>
      </c>
      <c r="AF1460" s="175">
        <v>6.4467999999999996</v>
      </c>
      <c r="AG1460" s="175"/>
      <c r="AH1460" s="175">
        <v>6.0243000000000002</v>
      </c>
    </row>
    <row r="1461" spans="1:34" x14ac:dyDescent="0.3">
      <c r="A1461" s="171" t="s">
        <v>1209</v>
      </c>
      <c r="B1461" s="171" t="s">
        <v>1217</v>
      </c>
      <c r="C1461" s="171">
        <v>100087</v>
      </c>
      <c r="D1461" s="174">
        <v>44302</v>
      </c>
      <c r="E1461" s="175">
        <v>41.331200000000003</v>
      </c>
      <c r="F1461" s="175">
        <v>2.7378</v>
      </c>
      <c r="G1461" s="175">
        <v>3.8873000000000002</v>
      </c>
      <c r="H1461" s="175">
        <v>1.9688000000000001</v>
      </c>
      <c r="I1461" s="175">
        <v>3.5213000000000001</v>
      </c>
      <c r="J1461" s="175">
        <v>5.5842999999999998</v>
      </c>
      <c r="K1461" s="175">
        <v>3.7664</v>
      </c>
      <c r="L1461" s="175">
        <v>3.3898000000000001</v>
      </c>
      <c r="M1461" s="175">
        <v>3.4771000000000001</v>
      </c>
      <c r="N1461" s="175">
        <v>5.4023000000000003</v>
      </c>
      <c r="O1461" s="175">
        <v>6.5625999999999998</v>
      </c>
      <c r="P1461" s="175">
        <v>6.4206000000000003</v>
      </c>
      <c r="Q1461" s="175">
        <v>6.8036000000000003</v>
      </c>
      <c r="R1461" s="175">
        <v>6.0747999999999998</v>
      </c>
      <c r="S1461" s="171" t="s">
        <v>2024</v>
      </c>
      <c r="T1461" s="174">
        <v>44302</v>
      </c>
      <c r="U1461" s="175">
        <v>6112.7897999999996</v>
      </c>
      <c r="V1461" s="175">
        <v>-17.368200000000002</v>
      </c>
      <c r="W1461" s="175">
        <v>3.4828999999999999</v>
      </c>
      <c r="X1461" s="175">
        <v>2.6231</v>
      </c>
      <c r="Y1461" s="175">
        <v>3.9361000000000002</v>
      </c>
      <c r="Z1461" s="175">
        <v>4.0121000000000002</v>
      </c>
      <c r="AA1461" s="175">
        <v>4.1891999999999996</v>
      </c>
      <c r="AB1461" s="175">
        <v>3.5768</v>
      </c>
      <c r="AC1461" s="175">
        <v>3.4933000000000001</v>
      </c>
      <c r="AD1461" s="175">
        <v>4.4021999999999997</v>
      </c>
      <c r="AE1461" s="175">
        <v>6.4550999999999998</v>
      </c>
      <c r="AF1461" s="175">
        <v>6.4467999999999996</v>
      </c>
      <c r="AG1461" s="175"/>
      <c r="AH1461" s="175">
        <v>6.0243000000000002</v>
      </c>
    </row>
    <row r="1462" spans="1:34" x14ac:dyDescent="0.3">
      <c r="A1462" s="171" t="s">
        <v>1209</v>
      </c>
      <c r="B1462" s="171" t="s">
        <v>1793</v>
      </c>
      <c r="C1462" s="171">
        <v>140237</v>
      </c>
      <c r="D1462" s="174">
        <v>44302</v>
      </c>
      <c r="E1462" s="175">
        <v>24.391200000000001</v>
      </c>
      <c r="F1462" s="175">
        <v>3.5918000000000001</v>
      </c>
      <c r="G1462" s="175">
        <v>3.5179999999999998</v>
      </c>
      <c r="H1462" s="175">
        <v>3.016</v>
      </c>
      <c r="I1462" s="175">
        <v>3.5032999999999999</v>
      </c>
      <c r="J1462" s="175">
        <v>4.7011000000000003</v>
      </c>
      <c r="K1462" s="175">
        <v>3.7477999999999998</v>
      </c>
      <c r="L1462" s="175">
        <v>3.5326</v>
      </c>
      <c r="M1462" s="175">
        <v>3.2997999999999998</v>
      </c>
      <c r="N1462" s="175">
        <v>4.6414999999999997</v>
      </c>
      <c r="O1462" s="175">
        <v>9.0949000000000009</v>
      </c>
      <c r="P1462" s="175">
        <v>7.7755999999999998</v>
      </c>
      <c r="Q1462" s="175">
        <v>8.1928999999999998</v>
      </c>
      <c r="R1462" s="175">
        <v>8.7074999999999996</v>
      </c>
      <c r="S1462" s="171" t="s">
        <v>2026</v>
      </c>
      <c r="T1462" s="174">
        <v>44302</v>
      </c>
      <c r="U1462" s="175">
        <v>4048.4108999999999</v>
      </c>
      <c r="V1462" s="175">
        <v>66.121200000000002</v>
      </c>
      <c r="W1462" s="175">
        <v>-60.410600000000002</v>
      </c>
      <c r="X1462" s="175">
        <v>-16.700299999999999</v>
      </c>
      <c r="Y1462" s="175">
        <v>19.863700000000001</v>
      </c>
      <c r="Z1462" s="175">
        <v>13.969099999999999</v>
      </c>
      <c r="AA1462" s="175">
        <v>1.3734999999999999</v>
      </c>
      <c r="AB1462" s="175">
        <v>3.0106000000000002</v>
      </c>
      <c r="AC1462" s="175">
        <v>2.3624999999999998</v>
      </c>
      <c r="AD1462" s="175">
        <v>6.4058000000000002</v>
      </c>
      <c r="AE1462" s="175">
        <v>8.6381999999999994</v>
      </c>
      <c r="AF1462" s="175">
        <v>7.2378</v>
      </c>
      <c r="AG1462" s="175"/>
      <c r="AH1462" s="175">
        <v>9.3963999999999999</v>
      </c>
    </row>
    <row r="1463" spans="1:34" x14ac:dyDescent="0.3">
      <c r="A1463" s="171" t="s">
        <v>1209</v>
      </c>
      <c r="B1463" s="171" t="s">
        <v>1794</v>
      </c>
      <c r="C1463" s="171">
        <v>140230</v>
      </c>
      <c r="D1463" s="174">
        <v>44302</v>
      </c>
      <c r="E1463" s="175">
        <v>19.5137</v>
      </c>
      <c r="F1463" s="175">
        <v>2.9929999999999999</v>
      </c>
      <c r="G1463" s="175">
        <v>2.8066</v>
      </c>
      <c r="H1463" s="175">
        <v>2.2989999999999999</v>
      </c>
      <c r="I1463" s="175">
        <v>2.7389000000000001</v>
      </c>
      <c r="J1463" s="175">
        <v>3.9108000000000001</v>
      </c>
      <c r="K1463" s="175">
        <v>2.9422999999999999</v>
      </c>
      <c r="L1463" s="175">
        <v>2.7378</v>
      </c>
      <c r="M1463" s="175">
        <v>2.5116000000000001</v>
      </c>
      <c r="N1463" s="175">
        <v>3.8426999999999998</v>
      </c>
      <c r="O1463" s="175">
        <v>8.33</v>
      </c>
      <c r="P1463" s="175">
        <v>7.2892000000000001</v>
      </c>
      <c r="Q1463" s="175">
        <v>5.3545999999999996</v>
      </c>
      <c r="R1463" s="175">
        <v>7.8465999999999996</v>
      </c>
      <c r="S1463" s="171" t="s">
        <v>2026</v>
      </c>
      <c r="T1463" s="174">
        <v>44302</v>
      </c>
      <c r="U1463" s="175">
        <v>4048.4108999999999</v>
      </c>
      <c r="V1463" s="175">
        <v>66.121200000000002</v>
      </c>
      <c r="W1463" s="175">
        <v>-60.410600000000002</v>
      </c>
      <c r="X1463" s="175">
        <v>-16.700299999999999</v>
      </c>
      <c r="Y1463" s="175">
        <v>19.863700000000001</v>
      </c>
      <c r="Z1463" s="175">
        <v>13.969099999999999</v>
      </c>
      <c r="AA1463" s="175">
        <v>1.3734999999999999</v>
      </c>
      <c r="AB1463" s="175">
        <v>3.0106000000000002</v>
      </c>
      <c r="AC1463" s="175">
        <v>2.3624999999999998</v>
      </c>
      <c r="AD1463" s="175">
        <v>6.4058000000000002</v>
      </c>
      <c r="AE1463" s="175">
        <v>8.6381999999999994</v>
      </c>
      <c r="AF1463" s="175">
        <v>7.2378</v>
      </c>
      <c r="AG1463" s="175"/>
      <c r="AH1463" s="175">
        <v>9.3963999999999999</v>
      </c>
    </row>
    <row r="1464" spans="1:34" x14ac:dyDescent="0.3">
      <c r="A1464" s="171" t="s">
        <v>1209</v>
      </c>
      <c r="B1464" s="171" t="s">
        <v>1795</v>
      </c>
      <c r="C1464" s="171">
        <v>140229</v>
      </c>
      <c r="D1464" s="174">
        <v>44302</v>
      </c>
      <c r="E1464" s="175">
        <v>22.799900000000001</v>
      </c>
      <c r="F1464" s="175">
        <v>3.0419</v>
      </c>
      <c r="G1464" s="175">
        <v>2.7624</v>
      </c>
      <c r="H1464" s="175">
        <v>2.2650999999999999</v>
      </c>
      <c r="I1464" s="175">
        <v>2.7347999999999999</v>
      </c>
      <c r="J1464" s="175">
        <v>3.9066999999999998</v>
      </c>
      <c r="K1464" s="175">
        <v>2.9380999999999999</v>
      </c>
      <c r="L1464" s="175">
        <v>2.7345000000000002</v>
      </c>
      <c r="M1464" s="175">
        <v>2.5085000000000002</v>
      </c>
      <c r="N1464" s="175">
        <v>3.8397999999999999</v>
      </c>
      <c r="O1464" s="175">
        <v>8.3289000000000009</v>
      </c>
      <c r="P1464" s="175">
        <v>6.9970999999999997</v>
      </c>
      <c r="Q1464" s="175">
        <v>6.6448</v>
      </c>
      <c r="R1464" s="175">
        <v>7.8452999999999999</v>
      </c>
      <c r="S1464" s="171" t="s">
        <v>2026</v>
      </c>
      <c r="T1464" s="174">
        <v>44302</v>
      </c>
      <c r="U1464" s="175">
        <v>4048.4108999999999</v>
      </c>
      <c r="V1464" s="175">
        <v>66.121200000000002</v>
      </c>
      <c r="W1464" s="175">
        <v>-60.410600000000002</v>
      </c>
      <c r="X1464" s="175">
        <v>-16.700299999999999</v>
      </c>
      <c r="Y1464" s="175">
        <v>19.863700000000001</v>
      </c>
      <c r="Z1464" s="175">
        <v>13.969099999999999</v>
      </c>
      <c r="AA1464" s="175">
        <v>1.3734999999999999</v>
      </c>
      <c r="AB1464" s="175">
        <v>3.0106000000000002</v>
      </c>
      <c r="AC1464" s="175">
        <v>2.3624999999999998</v>
      </c>
      <c r="AD1464" s="175">
        <v>6.4058000000000002</v>
      </c>
      <c r="AE1464" s="175">
        <v>8.6381999999999994</v>
      </c>
      <c r="AF1464" s="175">
        <v>7.2378</v>
      </c>
      <c r="AG1464" s="175"/>
      <c r="AH1464" s="175">
        <v>9.3963999999999999</v>
      </c>
    </row>
    <row r="1465" spans="1:34" x14ac:dyDescent="0.3">
      <c r="A1465" s="171" t="s">
        <v>1209</v>
      </c>
      <c r="B1465" s="171" t="s">
        <v>1218</v>
      </c>
      <c r="C1465" s="171">
        <v>101357</v>
      </c>
      <c r="D1465" s="174">
        <v>44302</v>
      </c>
      <c r="E1465" s="175">
        <v>38.988799999999998</v>
      </c>
      <c r="F1465" s="175">
        <v>1.4979</v>
      </c>
      <c r="G1465" s="175">
        <v>3.5821999999999998</v>
      </c>
      <c r="H1465" s="175">
        <v>2.7966000000000002</v>
      </c>
      <c r="I1465" s="175">
        <v>3.4750000000000001</v>
      </c>
      <c r="J1465" s="175">
        <v>4.5077999999999996</v>
      </c>
      <c r="K1465" s="175">
        <v>3.6122999999999998</v>
      </c>
      <c r="L1465" s="175">
        <v>3.4076</v>
      </c>
      <c r="M1465" s="175">
        <v>3.5714000000000001</v>
      </c>
      <c r="N1465" s="175">
        <v>5.1712999999999996</v>
      </c>
      <c r="O1465" s="175">
        <v>6.9027000000000003</v>
      </c>
      <c r="P1465" s="175">
        <v>7.1289999999999996</v>
      </c>
      <c r="Q1465" s="175">
        <v>7.3483999999999998</v>
      </c>
      <c r="R1465" s="175">
        <v>6.3764000000000003</v>
      </c>
      <c r="S1465" s="171" t="s">
        <v>2024</v>
      </c>
      <c r="T1465" s="174">
        <v>44302</v>
      </c>
      <c r="U1465" s="175">
        <v>6112.7897999999996</v>
      </c>
      <c r="V1465" s="175">
        <v>-17.368200000000002</v>
      </c>
      <c r="W1465" s="175">
        <v>3.4828999999999999</v>
      </c>
      <c r="X1465" s="175">
        <v>2.6231</v>
      </c>
      <c r="Y1465" s="175">
        <v>3.9361000000000002</v>
      </c>
      <c r="Z1465" s="175">
        <v>4.0121000000000002</v>
      </c>
      <c r="AA1465" s="175">
        <v>4.1891999999999996</v>
      </c>
      <c r="AB1465" s="175">
        <v>3.5768</v>
      </c>
      <c r="AC1465" s="175">
        <v>3.4933000000000001</v>
      </c>
      <c r="AD1465" s="175">
        <v>4.4021999999999997</v>
      </c>
      <c r="AE1465" s="175">
        <v>6.4550999999999998</v>
      </c>
      <c r="AF1465" s="175">
        <v>6.4467999999999996</v>
      </c>
      <c r="AG1465" s="175"/>
      <c r="AH1465" s="175">
        <v>6.0243000000000002</v>
      </c>
    </row>
    <row r="1466" spans="1:34" x14ac:dyDescent="0.3">
      <c r="A1466" s="171" t="s">
        <v>1209</v>
      </c>
      <c r="B1466" s="171" t="s">
        <v>1219</v>
      </c>
      <c r="C1466" s="171">
        <v>118506</v>
      </c>
      <c r="D1466" s="174">
        <v>44302</v>
      </c>
      <c r="E1466" s="175">
        <v>40.013599999999997</v>
      </c>
      <c r="F1466" s="175">
        <v>1.6419999999999999</v>
      </c>
      <c r="G1466" s="175">
        <v>3.7414999999999998</v>
      </c>
      <c r="H1466" s="175">
        <v>2.9598</v>
      </c>
      <c r="I1466" s="175">
        <v>3.6374</v>
      </c>
      <c r="J1466" s="175">
        <v>4.6646999999999998</v>
      </c>
      <c r="K1466" s="175">
        <v>3.766</v>
      </c>
      <c r="L1466" s="175">
        <v>3.5621</v>
      </c>
      <c r="M1466" s="175">
        <v>3.7271999999999998</v>
      </c>
      <c r="N1466" s="175">
        <v>5.3316999999999997</v>
      </c>
      <c r="O1466" s="175">
        <v>7.0763999999999996</v>
      </c>
      <c r="P1466" s="175">
        <v>7.3208000000000002</v>
      </c>
      <c r="Q1466" s="175">
        <v>8.1061999999999994</v>
      </c>
      <c r="R1466" s="175">
        <v>6.5350000000000001</v>
      </c>
      <c r="S1466" s="171" t="s">
        <v>2024</v>
      </c>
      <c r="T1466" s="174">
        <v>44302</v>
      </c>
      <c r="U1466" s="175">
        <v>6112.7897999999996</v>
      </c>
      <c r="V1466" s="175">
        <v>-17.368200000000002</v>
      </c>
      <c r="W1466" s="175">
        <v>3.4828999999999999</v>
      </c>
      <c r="X1466" s="175">
        <v>2.6231</v>
      </c>
      <c r="Y1466" s="175">
        <v>3.9361000000000002</v>
      </c>
      <c r="Z1466" s="175">
        <v>4.0121000000000002</v>
      </c>
      <c r="AA1466" s="175">
        <v>4.1891999999999996</v>
      </c>
      <c r="AB1466" s="175">
        <v>3.5768</v>
      </c>
      <c r="AC1466" s="175">
        <v>3.4933000000000001</v>
      </c>
      <c r="AD1466" s="175">
        <v>4.4021999999999997</v>
      </c>
      <c r="AE1466" s="175">
        <v>6.4550999999999998</v>
      </c>
      <c r="AF1466" s="175">
        <v>6.4467999999999996</v>
      </c>
      <c r="AG1466" s="175"/>
      <c r="AH1466" s="175">
        <v>6.0243000000000002</v>
      </c>
    </row>
    <row r="1467" spans="1:34" x14ac:dyDescent="0.3">
      <c r="A1467" s="171" t="s">
        <v>1209</v>
      </c>
      <c r="B1467" s="171" t="s">
        <v>1220</v>
      </c>
      <c r="C1467" s="171">
        <v>101993</v>
      </c>
      <c r="D1467" s="174">
        <v>44302</v>
      </c>
      <c r="E1467" s="175">
        <v>4425.4624000000003</v>
      </c>
      <c r="F1467" s="175">
        <v>4.3593999999999999</v>
      </c>
      <c r="G1467" s="175">
        <v>4.0282999999999998</v>
      </c>
      <c r="H1467" s="175">
        <v>3.2336</v>
      </c>
      <c r="I1467" s="175">
        <v>3.528</v>
      </c>
      <c r="J1467" s="175">
        <v>5.1474000000000002</v>
      </c>
      <c r="K1467" s="175">
        <v>3.9163999999999999</v>
      </c>
      <c r="L1467" s="175">
        <v>3.6817000000000002</v>
      </c>
      <c r="M1467" s="175">
        <v>3.9369000000000001</v>
      </c>
      <c r="N1467" s="175">
        <v>5.9131999999999998</v>
      </c>
      <c r="O1467" s="175">
        <v>7.0155000000000003</v>
      </c>
      <c r="P1467" s="175">
        <v>6.9211999999999998</v>
      </c>
      <c r="Q1467" s="175">
        <v>7.1764000000000001</v>
      </c>
      <c r="R1467" s="175">
        <v>6.5815000000000001</v>
      </c>
      <c r="S1467" s="171" t="s">
        <v>2024</v>
      </c>
      <c r="T1467" s="174">
        <v>44302</v>
      </c>
      <c r="U1467" s="175">
        <v>6112.7897999999996</v>
      </c>
      <c r="V1467" s="175">
        <v>-17.368200000000002</v>
      </c>
      <c r="W1467" s="175">
        <v>3.4828999999999999</v>
      </c>
      <c r="X1467" s="175">
        <v>2.6231</v>
      </c>
      <c r="Y1467" s="175">
        <v>3.9361000000000002</v>
      </c>
      <c r="Z1467" s="175">
        <v>4.0121000000000002</v>
      </c>
      <c r="AA1467" s="175">
        <v>4.1891999999999996</v>
      </c>
      <c r="AB1467" s="175">
        <v>3.5768</v>
      </c>
      <c r="AC1467" s="175">
        <v>3.4933000000000001</v>
      </c>
      <c r="AD1467" s="175">
        <v>4.4021999999999997</v>
      </c>
      <c r="AE1467" s="175">
        <v>6.4550999999999998</v>
      </c>
      <c r="AF1467" s="175">
        <v>6.4467999999999996</v>
      </c>
      <c r="AG1467" s="175"/>
      <c r="AH1467" s="175">
        <v>6.0243000000000002</v>
      </c>
    </row>
    <row r="1468" spans="1:34" x14ac:dyDescent="0.3">
      <c r="A1468" s="171" t="s">
        <v>1209</v>
      </c>
      <c r="B1468" s="171" t="s">
        <v>1221</v>
      </c>
      <c r="C1468" s="171">
        <v>119092</v>
      </c>
      <c r="D1468" s="174">
        <v>44302</v>
      </c>
      <c r="E1468" s="175">
        <v>4481.1175000000003</v>
      </c>
      <c r="F1468" s="175">
        <v>4.5</v>
      </c>
      <c r="G1468" s="175">
        <v>4.1685999999999996</v>
      </c>
      <c r="H1468" s="175">
        <v>3.3731</v>
      </c>
      <c r="I1468" s="175">
        <v>3.6678000000000002</v>
      </c>
      <c r="J1468" s="175">
        <v>5.2877999999999998</v>
      </c>
      <c r="K1468" s="175">
        <v>4.0579999999999998</v>
      </c>
      <c r="L1468" s="175">
        <v>3.8245</v>
      </c>
      <c r="M1468" s="175">
        <v>4.0804</v>
      </c>
      <c r="N1468" s="175">
        <v>6.0719000000000003</v>
      </c>
      <c r="O1468" s="175">
        <v>7.2118000000000002</v>
      </c>
      <c r="P1468" s="175">
        <v>7.1245000000000003</v>
      </c>
      <c r="Q1468" s="175">
        <v>7.8215000000000003</v>
      </c>
      <c r="R1468" s="175">
        <v>6.7679</v>
      </c>
      <c r="S1468" s="171" t="s">
        <v>2024</v>
      </c>
      <c r="T1468" s="174">
        <v>44302</v>
      </c>
      <c r="U1468" s="175">
        <v>6112.7897999999996</v>
      </c>
      <c r="V1468" s="175">
        <v>-17.368200000000002</v>
      </c>
      <c r="W1468" s="175">
        <v>3.4828999999999999</v>
      </c>
      <c r="X1468" s="175">
        <v>2.6231</v>
      </c>
      <c r="Y1468" s="175">
        <v>3.9361000000000002</v>
      </c>
      <c r="Z1468" s="175">
        <v>4.0121000000000002</v>
      </c>
      <c r="AA1468" s="175">
        <v>4.1891999999999996</v>
      </c>
      <c r="AB1468" s="175">
        <v>3.5768</v>
      </c>
      <c r="AC1468" s="175">
        <v>3.4933000000000001</v>
      </c>
      <c r="AD1468" s="175">
        <v>4.4021999999999997</v>
      </c>
      <c r="AE1468" s="175">
        <v>6.4550999999999998</v>
      </c>
      <c r="AF1468" s="175">
        <v>6.4467999999999996</v>
      </c>
      <c r="AG1468" s="175"/>
      <c r="AH1468" s="175">
        <v>6.0243000000000002</v>
      </c>
    </row>
    <row r="1469" spans="1:34" x14ac:dyDescent="0.3">
      <c r="A1469" s="171" t="s">
        <v>1209</v>
      </c>
      <c r="B1469" s="171" t="s">
        <v>1222</v>
      </c>
      <c r="C1469" s="171">
        <v>103633</v>
      </c>
      <c r="D1469" s="174">
        <v>44302</v>
      </c>
      <c r="E1469" s="175">
        <v>293.50599999999997</v>
      </c>
      <c r="F1469" s="175">
        <v>5.2237999999999998</v>
      </c>
      <c r="G1469" s="175">
        <v>4.0994999999999999</v>
      </c>
      <c r="H1469" s="175">
        <v>3.7726000000000002</v>
      </c>
      <c r="I1469" s="175">
        <v>3.3805999999999998</v>
      </c>
      <c r="J1469" s="175">
        <v>4.6601999999999997</v>
      </c>
      <c r="K1469" s="175">
        <v>3.8431000000000002</v>
      </c>
      <c r="L1469" s="175">
        <v>3.6124000000000001</v>
      </c>
      <c r="M1469" s="175">
        <v>3.8908999999999998</v>
      </c>
      <c r="N1469" s="175">
        <v>5.6383999999999999</v>
      </c>
      <c r="O1469" s="175">
        <v>6.8947000000000003</v>
      </c>
      <c r="P1469" s="175">
        <v>6.9311999999999996</v>
      </c>
      <c r="Q1469" s="175">
        <v>7.3819999999999997</v>
      </c>
      <c r="R1469" s="175">
        <v>6.3280000000000003</v>
      </c>
      <c r="S1469" s="171" t="s">
        <v>2024</v>
      </c>
      <c r="T1469" s="174">
        <v>44302</v>
      </c>
      <c r="U1469" s="175">
        <v>6112.7897999999996</v>
      </c>
      <c r="V1469" s="175">
        <v>-17.368200000000002</v>
      </c>
      <c r="W1469" s="175">
        <v>3.4828999999999999</v>
      </c>
      <c r="X1469" s="175">
        <v>2.6231</v>
      </c>
      <c r="Y1469" s="175">
        <v>3.9361000000000002</v>
      </c>
      <c r="Z1469" s="175">
        <v>4.0121000000000002</v>
      </c>
      <c r="AA1469" s="175">
        <v>4.1891999999999996</v>
      </c>
      <c r="AB1469" s="175">
        <v>3.5768</v>
      </c>
      <c r="AC1469" s="175">
        <v>3.4933000000000001</v>
      </c>
      <c r="AD1469" s="175">
        <v>4.4021999999999997</v>
      </c>
      <c r="AE1469" s="175">
        <v>6.4550999999999998</v>
      </c>
      <c r="AF1469" s="175">
        <v>6.4467999999999996</v>
      </c>
      <c r="AG1469" s="175"/>
      <c r="AH1469" s="175">
        <v>6.0243000000000002</v>
      </c>
    </row>
    <row r="1470" spans="1:34" x14ac:dyDescent="0.3">
      <c r="A1470" s="171" t="s">
        <v>1209</v>
      </c>
      <c r="B1470" s="171" t="s">
        <v>1223</v>
      </c>
      <c r="C1470" s="171">
        <v>120211</v>
      </c>
      <c r="D1470" s="174">
        <v>44302</v>
      </c>
      <c r="E1470" s="175">
        <v>295.73160000000001</v>
      </c>
      <c r="F1470" s="175">
        <v>5.3449999999999998</v>
      </c>
      <c r="G1470" s="175">
        <v>4.2199</v>
      </c>
      <c r="H1470" s="175">
        <v>3.8925000000000001</v>
      </c>
      <c r="I1470" s="175">
        <v>3.5005000000000002</v>
      </c>
      <c r="J1470" s="175">
        <v>4.7807000000000004</v>
      </c>
      <c r="K1470" s="175">
        <v>3.9641999999999999</v>
      </c>
      <c r="L1470" s="175">
        <v>3.7345999999999999</v>
      </c>
      <c r="M1470" s="175">
        <v>4.0144000000000002</v>
      </c>
      <c r="N1470" s="175">
        <v>5.7652000000000001</v>
      </c>
      <c r="O1470" s="175">
        <v>7.0221999999999998</v>
      </c>
      <c r="P1470" s="175">
        <v>7.0469999999999997</v>
      </c>
      <c r="Q1470" s="175">
        <v>7.7759999999999998</v>
      </c>
      <c r="R1470" s="175">
        <v>6.4543999999999997</v>
      </c>
      <c r="S1470" s="171" t="s">
        <v>2024</v>
      </c>
      <c r="T1470" s="174">
        <v>44302</v>
      </c>
      <c r="U1470" s="175">
        <v>6112.7897999999996</v>
      </c>
      <c r="V1470" s="175">
        <v>-17.368200000000002</v>
      </c>
      <c r="W1470" s="175">
        <v>3.4828999999999999</v>
      </c>
      <c r="X1470" s="175">
        <v>2.6231</v>
      </c>
      <c r="Y1470" s="175">
        <v>3.9361000000000002</v>
      </c>
      <c r="Z1470" s="175">
        <v>4.0121000000000002</v>
      </c>
      <c r="AA1470" s="175">
        <v>4.1891999999999996</v>
      </c>
      <c r="AB1470" s="175">
        <v>3.5768</v>
      </c>
      <c r="AC1470" s="175">
        <v>3.4933000000000001</v>
      </c>
      <c r="AD1470" s="175">
        <v>4.4021999999999997</v>
      </c>
      <c r="AE1470" s="175">
        <v>6.4550999999999998</v>
      </c>
      <c r="AF1470" s="175">
        <v>6.4467999999999996</v>
      </c>
      <c r="AG1470" s="175"/>
      <c r="AH1470" s="175">
        <v>6.0243000000000002</v>
      </c>
    </row>
    <row r="1471" spans="1:34" x14ac:dyDescent="0.3">
      <c r="A1471" s="171" t="s">
        <v>1209</v>
      </c>
      <c r="B1471" s="171" t="s">
        <v>1224</v>
      </c>
      <c r="C1471" s="171">
        <v>118384</v>
      </c>
      <c r="D1471" s="174">
        <v>44302</v>
      </c>
      <c r="E1471" s="175">
        <v>33.697000000000003</v>
      </c>
      <c r="F1471" s="175">
        <v>5.7417999999999996</v>
      </c>
      <c r="G1471" s="175">
        <v>4.3619000000000003</v>
      </c>
      <c r="H1471" s="175">
        <v>3.4529999999999998</v>
      </c>
      <c r="I1471" s="175">
        <v>3.3220999999999998</v>
      </c>
      <c r="J1471" s="175">
        <v>4.7713000000000001</v>
      </c>
      <c r="K1471" s="175">
        <v>3.9207000000000001</v>
      </c>
      <c r="L1471" s="175">
        <v>3.5739999999999998</v>
      </c>
      <c r="M1471" s="175">
        <v>3.6322000000000001</v>
      </c>
      <c r="N1471" s="175">
        <v>5.2643000000000004</v>
      </c>
      <c r="O1471" s="175">
        <v>6.3761000000000001</v>
      </c>
      <c r="P1471" s="175">
        <v>6.7599</v>
      </c>
      <c r="Q1471" s="175">
        <v>7.7202999999999999</v>
      </c>
      <c r="R1471" s="175">
        <v>5.96</v>
      </c>
      <c r="S1471" s="171" t="s">
        <v>2024</v>
      </c>
      <c r="T1471" s="174">
        <v>44302</v>
      </c>
      <c r="U1471" s="175">
        <v>6112.7897999999996</v>
      </c>
      <c r="V1471" s="175">
        <v>-17.368200000000002</v>
      </c>
      <c r="W1471" s="175">
        <v>3.4828999999999999</v>
      </c>
      <c r="X1471" s="175">
        <v>2.6231</v>
      </c>
      <c r="Y1471" s="175">
        <v>3.9361000000000002</v>
      </c>
      <c r="Z1471" s="175">
        <v>4.0121000000000002</v>
      </c>
      <c r="AA1471" s="175">
        <v>4.1891999999999996</v>
      </c>
      <c r="AB1471" s="175">
        <v>3.5768</v>
      </c>
      <c r="AC1471" s="175">
        <v>3.4933000000000001</v>
      </c>
      <c r="AD1471" s="175">
        <v>4.4021999999999997</v>
      </c>
      <c r="AE1471" s="175">
        <v>6.4550999999999998</v>
      </c>
      <c r="AF1471" s="175">
        <v>6.4467999999999996</v>
      </c>
      <c r="AG1471" s="175"/>
      <c r="AH1471" s="175">
        <v>6.0243000000000002</v>
      </c>
    </row>
    <row r="1472" spans="1:34" x14ac:dyDescent="0.3">
      <c r="A1472" s="171" t="s">
        <v>1209</v>
      </c>
      <c r="B1472" s="171" t="s">
        <v>1225</v>
      </c>
      <c r="C1472" s="171">
        <v>108756</v>
      </c>
      <c r="D1472" s="174">
        <v>44302</v>
      </c>
      <c r="E1472" s="175">
        <v>31.939</v>
      </c>
      <c r="F1472" s="175">
        <v>5.1433</v>
      </c>
      <c r="G1472" s="175">
        <v>3.6869999999999998</v>
      </c>
      <c r="H1472" s="175">
        <v>2.7768999999999999</v>
      </c>
      <c r="I1472" s="175">
        <v>2.6385999999999998</v>
      </c>
      <c r="J1472" s="175">
        <v>4.0876999999999999</v>
      </c>
      <c r="K1472" s="175">
        <v>3.2345000000000002</v>
      </c>
      <c r="L1472" s="175">
        <v>2.8408000000000002</v>
      </c>
      <c r="M1472" s="175">
        <v>2.8717000000000001</v>
      </c>
      <c r="N1472" s="175">
        <v>4.4653</v>
      </c>
      <c r="O1472" s="175">
        <v>5.6228999999999996</v>
      </c>
      <c r="P1472" s="175">
        <v>6.0643000000000002</v>
      </c>
      <c r="Q1472" s="175">
        <v>6.5997000000000003</v>
      </c>
      <c r="R1472" s="175">
        <v>5.1779000000000002</v>
      </c>
      <c r="S1472" s="171" t="s">
        <v>2024</v>
      </c>
      <c r="T1472" s="174">
        <v>44302</v>
      </c>
      <c r="U1472" s="175">
        <v>6112.7897999999996</v>
      </c>
      <c r="V1472" s="175">
        <v>-17.368200000000002</v>
      </c>
      <c r="W1472" s="175">
        <v>3.4828999999999999</v>
      </c>
      <c r="X1472" s="175">
        <v>2.6231</v>
      </c>
      <c r="Y1472" s="175">
        <v>3.9361000000000002</v>
      </c>
      <c r="Z1472" s="175">
        <v>4.0121000000000002</v>
      </c>
      <c r="AA1472" s="175">
        <v>4.1891999999999996</v>
      </c>
      <c r="AB1472" s="175">
        <v>3.5768</v>
      </c>
      <c r="AC1472" s="175">
        <v>3.4933000000000001</v>
      </c>
      <c r="AD1472" s="175">
        <v>4.4021999999999997</v>
      </c>
      <c r="AE1472" s="175">
        <v>6.4550999999999998</v>
      </c>
      <c r="AF1472" s="175">
        <v>6.4467999999999996</v>
      </c>
      <c r="AG1472" s="175"/>
      <c r="AH1472" s="175">
        <v>6.0243000000000002</v>
      </c>
    </row>
    <row r="1473" spans="1:34" x14ac:dyDescent="0.3">
      <c r="A1473" s="171" t="s">
        <v>1209</v>
      </c>
      <c r="B1473" s="171" t="s">
        <v>1226</v>
      </c>
      <c r="C1473" s="171">
        <v>144994</v>
      </c>
      <c r="D1473" s="174"/>
      <c r="E1473" s="175"/>
      <c r="F1473" s="175"/>
      <c r="G1473" s="175"/>
      <c r="H1473" s="175"/>
      <c r="I1473" s="175"/>
      <c r="J1473" s="175"/>
      <c r="K1473" s="175"/>
      <c r="L1473" s="175"/>
      <c r="M1473" s="175"/>
      <c r="N1473" s="175"/>
      <c r="O1473" s="175"/>
      <c r="P1473" s="175"/>
      <c r="Q1473" s="175"/>
      <c r="R1473" s="175"/>
      <c r="S1473" s="171" t="s">
        <v>2024</v>
      </c>
      <c r="T1473" s="174">
        <v>44302</v>
      </c>
      <c r="U1473" s="175">
        <v>6112.7897999999996</v>
      </c>
      <c r="V1473" s="175">
        <v>-17.368200000000002</v>
      </c>
      <c r="W1473" s="175">
        <v>3.4828999999999999</v>
      </c>
      <c r="X1473" s="175">
        <v>2.6231</v>
      </c>
      <c r="Y1473" s="175">
        <v>3.9361000000000002</v>
      </c>
      <c r="Z1473" s="175">
        <v>4.0121000000000002</v>
      </c>
      <c r="AA1473" s="175">
        <v>4.1891999999999996</v>
      </c>
      <c r="AB1473" s="175">
        <v>3.5768</v>
      </c>
      <c r="AC1473" s="175">
        <v>3.4933000000000001</v>
      </c>
      <c r="AD1473" s="175">
        <v>4.4021999999999997</v>
      </c>
      <c r="AE1473" s="175">
        <v>6.4550999999999998</v>
      </c>
      <c r="AF1473" s="175">
        <v>6.4467999999999996</v>
      </c>
      <c r="AG1473" s="175"/>
      <c r="AH1473" s="175">
        <v>6.0243000000000002</v>
      </c>
    </row>
    <row r="1474" spans="1:34" x14ac:dyDescent="0.3">
      <c r="A1474" s="171" t="s">
        <v>1209</v>
      </c>
      <c r="B1474" s="171" t="s">
        <v>1227</v>
      </c>
      <c r="C1474" s="171">
        <v>144997</v>
      </c>
      <c r="D1474" s="174"/>
      <c r="E1474" s="175"/>
      <c r="F1474" s="175"/>
      <c r="G1474" s="175"/>
      <c r="H1474" s="175"/>
      <c r="I1474" s="175"/>
      <c r="J1474" s="175"/>
      <c r="K1474" s="175"/>
      <c r="L1474" s="175"/>
      <c r="M1474" s="175"/>
      <c r="N1474" s="175"/>
      <c r="O1474" s="175"/>
      <c r="P1474" s="175"/>
      <c r="Q1474" s="175"/>
      <c r="R1474" s="175"/>
      <c r="S1474" s="171" t="s">
        <v>2024</v>
      </c>
      <c r="T1474" s="174">
        <v>44302</v>
      </c>
      <c r="U1474" s="175">
        <v>6112.7897999999996</v>
      </c>
      <c r="V1474" s="175">
        <v>-17.368200000000002</v>
      </c>
      <c r="W1474" s="175">
        <v>3.4828999999999999</v>
      </c>
      <c r="X1474" s="175">
        <v>2.6231</v>
      </c>
      <c r="Y1474" s="175">
        <v>3.9361000000000002</v>
      </c>
      <c r="Z1474" s="175">
        <v>4.0121000000000002</v>
      </c>
      <c r="AA1474" s="175">
        <v>4.1891999999999996</v>
      </c>
      <c r="AB1474" s="175">
        <v>3.5768</v>
      </c>
      <c r="AC1474" s="175">
        <v>3.4933000000000001</v>
      </c>
      <c r="AD1474" s="175">
        <v>4.4021999999999997</v>
      </c>
      <c r="AE1474" s="175">
        <v>6.4550999999999998</v>
      </c>
      <c r="AF1474" s="175">
        <v>6.4467999999999996</v>
      </c>
      <c r="AG1474" s="175"/>
      <c r="AH1474" s="175">
        <v>6.0243000000000002</v>
      </c>
    </row>
    <row r="1475" spans="1:34" x14ac:dyDescent="0.3">
      <c r="A1475" s="171" t="s">
        <v>1209</v>
      </c>
      <c r="B1475" s="171" t="s">
        <v>1228</v>
      </c>
      <c r="C1475" s="171">
        <v>112123</v>
      </c>
      <c r="D1475" s="174">
        <v>44302</v>
      </c>
      <c r="E1475" s="175">
        <v>2395.1523999999999</v>
      </c>
      <c r="F1475" s="175">
        <v>0.83209999999999995</v>
      </c>
      <c r="G1475" s="175">
        <v>3.2642000000000002</v>
      </c>
      <c r="H1475" s="175">
        <v>1.9350000000000001</v>
      </c>
      <c r="I1475" s="175">
        <v>2.9592000000000001</v>
      </c>
      <c r="J1475" s="175">
        <v>5.2727000000000004</v>
      </c>
      <c r="K1475" s="175">
        <v>3.8658999999999999</v>
      </c>
      <c r="L1475" s="175">
        <v>3.4786000000000001</v>
      </c>
      <c r="M1475" s="175">
        <v>3.4866000000000001</v>
      </c>
      <c r="N1475" s="175">
        <v>5.2065000000000001</v>
      </c>
      <c r="O1475" s="175">
        <v>6.3883000000000001</v>
      </c>
      <c r="P1475" s="175">
        <v>6.6463000000000001</v>
      </c>
      <c r="Q1475" s="175">
        <v>7.7918000000000003</v>
      </c>
      <c r="R1475" s="175">
        <v>5.7050999999999998</v>
      </c>
      <c r="S1475" s="171" t="s">
        <v>2024</v>
      </c>
      <c r="T1475" s="174">
        <v>44302</v>
      </c>
      <c r="U1475" s="175">
        <v>6112.7897999999996</v>
      </c>
      <c r="V1475" s="175">
        <v>-17.368200000000002</v>
      </c>
      <c r="W1475" s="175">
        <v>3.4828999999999999</v>
      </c>
      <c r="X1475" s="175">
        <v>2.6231</v>
      </c>
      <c r="Y1475" s="175">
        <v>3.9361000000000002</v>
      </c>
      <c r="Z1475" s="175">
        <v>4.0121000000000002</v>
      </c>
      <c r="AA1475" s="175">
        <v>4.1891999999999996</v>
      </c>
      <c r="AB1475" s="175">
        <v>3.5768</v>
      </c>
      <c r="AC1475" s="175">
        <v>3.4933000000000001</v>
      </c>
      <c r="AD1475" s="175">
        <v>4.4021999999999997</v>
      </c>
      <c r="AE1475" s="175">
        <v>6.4550999999999998</v>
      </c>
      <c r="AF1475" s="175">
        <v>6.4467999999999996</v>
      </c>
      <c r="AG1475" s="175"/>
      <c r="AH1475" s="175">
        <v>6.0243000000000002</v>
      </c>
    </row>
    <row r="1476" spans="1:34" x14ac:dyDescent="0.3">
      <c r="A1476" s="171" t="s">
        <v>1209</v>
      </c>
      <c r="B1476" s="171" t="s">
        <v>1229</v>
      </c>
      <c r="C1476" s="171">
        <v>120507</v>
      </c>
      <c r="D1476" s="174">
        <v>44302</v>
      </c>
      <c r="E1476" s="175">
        <v>2448.4452000000001</v>
      </c>
      <c r="F1476" s="175">
        <v>1.1821999999999999</v>
      </c>
      <c r="G1476" s="175">
        <v>3.6145999999999998</v>
      </c>
      <c r="H1476" s="175">
        <v>2.2852000000000001</v>
      </c>
      <c r="I1476" s="175">
        <v>3.3096999999999999</v>
      </c>
      <c r="J1476" s="175">
        <v>5.6243999999999996</v>
      </c>
      <c r="K1476" s="175">
        <v>4.2202999999999999</v>
      </c>
      <c r="L1476" s="175">
        <v>3.8353000000000002</v>
      </c>
      <c r="M1476" s="175">
        <v>3.8464</v>
      </c>
      <c r="N1476" s="175">
        <v>5.5754000000000001</v>
      </c>
      <c r="O1476" s="175">
        <v>6.6931000000000003</v>
      </c>
      <c r="P1476" s="175">
        <v>6.9375</v>
      </c>
      <c r="Q1476" s="175">
        <v>8.2017000000000007</v>
      </c>
      <c r="R1476" s="175">
        <v>6.0286999999999997</v>
      </c>
      <c r="S1476" s="171" t="s">
        <v>2024</v>
      </c>
      <c r="T1476" s="174">
        <v>44302</v>
      </c>
      <c r="U1476" s="175">
        <v>6112.7897999999996</v>
      </c>
      <c r="V1476" s="175">
        <v>-17.368200000000002</v>
      </c>
      <c r="W1476" s="175">
        <v>3.4828999999999999</v>
      </c>
      <c r="X1476" s="175">
        <v>2.6231</v>
      </c>
      <c r="Y1476" s="175">
        <v>3.9361000000000002</v>
      </c>
      <c r="Z1476" s="175">
        <v>4.0121000000000002</v>
      </c>
      <c r="AA1476" s="175">
        <v>4.1891999999999996</v>
      </c>
      <c r="AB1476" s="175">
        <v>3.5768</v>
      </c>
      <c r="AC1476" s="175">
        <v>3.4933000000000001</v>
      </c>
      <c r="AD1476" s="175">
        <v>4.4021999999999997</v>
      </c>
      <c r="AE1476" s="175">
        <v>6.4550999999999998</v>
      </c>
      <c r="AF1476" s="175">
        <v>6.4467999999999996</v>
      </c>
      <c r="AG1476" s="175"/>
      <c r="AH1476" s="175">
        <v>6.0243000000000002</v>
      </c>
    </row>
    <row r="1477" spans="1:34" x14ac:dyDescent="0.3">
      <c r="A1477" s="171" t="s">
        <v>1209</v>
      </c>
      <c r="B1477" s="171" t="s">
        <v>1230</v>
      </c>
      <c r="C1477" s="171">
        <v>143598</v>
      </c>
      <c r="D1477" s="174"/>
      <c r="E1477" s="175"/>
      <c r="F1477" s="175"/>
      <c r="G1477" s="175"/>
      <c r="H1477" s="175"/>
      <c r="I1477" s="175"/>
      <c r="J1477" s="175"/>
      <c r="K1477" s="175"/>
      <c r="L1477" s="175"/>
      <c r="M1477" s="175"/>
      <c r="N1477" s="175"/>
      <c r="O1477" s="175"/>
      <c r="P1477" s="175"/>
      <c r="Q1477" s="175"/>
      <c r="R1477" s="175"/>
      <c r="S1477" s="171" t="s">
        <v>2024</v>
      </c>
      <c r="T1477" s="174">
        <v>44302</v>
      </c>
      <c r="U1477" s="175">
        <v>6112.7897999999996</v>
      </c>
      <c r="V1477" s="175">
        <v>-17.368200000000002</v>
      </c>
      <c r="W1477" s="175">
        <v>3.4828999999999999</v>
      </c>
      <c r="X1477" s="175">
        <v>2.6231</v>
      </c>
      <c r="Y1477" s="175">
        <v>3.9361000000000002</v>
      </c>
      <c r="Z1477" s="175">
        <v>4.0121000000000002</v>
      </c>
      <c r="AA1477" s="175">
        <v>4.1891999999999996</v>
      </c>
      <c r="AB1477" s="175">
        <v>3.5768</v>
      </c>
      <c r="AC1477" s="175">
        <v>3.4933000000000001</v>
      </c>
      <c r="AD1477" s="175">
        <v>4.4021999999999997</v>
      </c>
      <c r="AE1477" s="175">
        <v>6.4550999999999998</v>
      </c>
      <c r="AF1477" s="175">
        <v>6.4467999999999996</v>
      </c>
      <c r="AG1477" s="175"/>
      <c r="AH1477" s="175">
        <v>6.0243000000000002</v>
      </c>
    </row>
    <row r="1478" spans="1:34" x14ac:dyDescent="0.3">
      <c r="A1478" s="171" t="s">
        <v>1209</v>
      </c>
      <c r="B1478" s="171" t="s">
        <v>1231</v>
      </c>
      <c r="C1478" s="171">
        <v>143597</v>
      </c>
      <c r="D1478" s="174"/>
      <c r="E1478" s="175"/>
      <c r="F1478" s="175"/>
      <c r="G1478" s="175"/>
      <c r="H1478" s="175"/>
      <c r="I1478" s="175"/>
      <c r="J1478" s="175"/>
      <c r="K1478" s="175"/>
      <c r="L1478" s="175"/>
      <c r="M1478" s="175"/>
      <c r="N1478" s="175"/>
      <c r="O1478" s="175"/>
      <c r="P1478" s="175"/>
      <c r="Q1478" s="175"/>
      <c r="R1478" s="175"/>
      <c r="S1478" s="171" t="s">
        <v>2024</v>
      </c>
      <c r="T1478" s="174">
        <v>44302</v>
      </c>
      <c r="U1478" s="175">
        <v>6112.7897999999996</v>
      </c>
      <c r="V1478" s="175">
        <v>-17.368200000000002</v>
      </c>
      <c r="W1478" s="175">
        <v>3.4828999999999999</v>
      </c>
      <c r="X1478" s="175">
        <v>2.6231</v>
      </c>
      <c r="Y1478" s="175">
        <v>3.9361000000000002</v>
      </c>
      <c r="Z1478" s="175">
        <v>4.0121000000000002</v>
      </c>
      <c r="AA1478" s="175">
        <v>4.1891999999999996</v>
      </c>
      <c r="AB1478" s="175">
        <v>3.5768</v>
      </c>
      <c r="AC1478" s="175">
        <v>3.4933000000000001</v>
      </c>
      <c r="AD1478" s="175">
        <v>4.4021999999999997</v>
      </c>
      <c r="AE1478" s="175">
        <v>6.4550999999999998</v>
      </c>
      <c r="AF1478" s="175">
        <v>6.4467999999999996</v>
      </c>
      <c r="AG1478" s="175"/>
      <c r="AH1478" s="175">
        <v>6.0243000000000002</v>
      </c>
    </row>
    <row r="1479" spans="1:34" x14ac:dyDescent="0.3">
      <c r="A1479" s="171" t="s">
        <v>1209</v>
      </c>
      <c r="B1479" s="171" t="s">
        <v>1232</v>
      </c>
      <c r="C1479" s="171">
        <v>101893</v>
      </c>
      <c r="D1479" s="174">
        <v>44302</v>
      </c>
      <c r="E1479" s="175">
        <v>3472.0540999999998</v>
      </c>
      <c r="F1479" s="175">
        <v>4.91</v>
      </c>
      <c r="G1479" s="175">
        <v>3.8410000000000002</v>
      </c>
      <c r="H1479" s="175">
        <v>3.6114000000000002</v>
      </c>
      <c r="I1479" s="175">
        <v>3.3622000000000001</v>
      </c>
      <c r="J1479" s="175">
        <v>4.5587999999999997</v>
      </c>
      <c r="K1479" s="175">
        <v>3.8304999999999998</v>
      </c>
      <c r="L1479" s="175">
        <v>3.6575000000000002</v>
      </c>
      <c r="M1479" s="175">
        <v>3.8062999999999998</v>
      </c>
      <c r="N1479" s="175">
        <v>4.9960000000000004</v>
      </c>
      <c r="O1479" s="175">
        <v>6.7568000000000001</v>
      </c>
      <c r="P1479" s="175">
        <v>6.8615000000000004</v>
      </c>
      <c r="Q1479" s="175">
        <v>7.2560000000000002</v>
      </c>
      <c r="R1479" s="175">
        <v>6.0582000000000003</v>
      </c>
      <c r="S1479" s="171" t="s">
        <v>2024</v>
      </c>
      <c r="T1479" s="174">
        <v>44302</v>
      </c>
      <c r="U1479" s="175">
        <v>6112.7897999999996</v>
      </c>
      <c r="V1479" s="175">
        <v>-17.368200000000002</v>
      </c>
      <c r="W1479" s="175">
        <v>3.4828999999999999</v>
      </c>
      <c r="X1479" s="175">
        <v>2.6231</v>
      </c>
      <c r="Y1479" s="175">
        <v>3.9361000000000002</v>
      </c>
      <c r="Z1479" s="175">
        <v>4.0121000000000002</v>
      </c>
      <c r="AA1479" s="175">
        <v>4.1891999999999996</v>
      </c>
      <c r="AB1479" s="175">
        <v>3.5768</v>
      </c>
      <c r="AC1479" s="175">
        <v>3.4933000000000001</v>
      </c>
      <c r="AD1479" s="175">
        <v>4.4021999999999997</v>
      </c>
      <c r="AE1479" s="175">
        <v>6.4550999999999998</v>
      </c>
      <c r="AF1479" s="175">
        <v>6.4467999999999996</v>
      </c>
      <c r="AG1479" s="175"/>
      <c r="AH1479" s="175">
        <v>6.0243000000000002</v>
      </c>
    </row>
    <row r="1480" spans="1:34" x14ac:dyDescent="0.3">
      <c r="A1480" s="171" t="s">
        <v>1209</v>
      </c>
      <c r="B1480" s="171" t="s">
        <v>1233</v>
      </c>
      <c r="C1480" s="171">
        <v>119746</v>
      </c>
      <c r="D1480" s="174">
        <v>44302</v>
      </c>
      <c r="E1480" s="175">
        <v>3489.0837000000001</v>
      </c>
      <c r="F1480" s="175">
        <v>4.9832999999999998</v>
      </c>
      <c r="G1480" s="175">
        <v>3.9363999999999999</v>
      </c>
      <c r="H1480" s="175">
        <v>3.7101999999999999</v>
      </c>
      <c r="I1480" s="175">
        <v>3.4626999999999999</v>
      </c>
      <c r="J1480" s="175">
        <v>4.6623999999999999</v>
      </c>
      <c r="K1480" s="175">
        <v>3.9344999999999999</v>
      </c>
      <c r="L1480" s="175">
        <v>3.7612999999999999</v>
      </c>
      <c r="M1480" s="175">
        <v>3.9073000000000002</v>
      </c>
      <c r="N1480" s="175">
        <v>5.1001000000000003</v>
      </c>
      <c r="O1480" s="175">
        <v>6.8379000000000003</v>
      </c>
      <c r="P1480" s="175">
        <v>6.9316000000000004</v>
      </c>
      <c r="Q1480" s="175">
        <v>7.7274000000000003</v>
      </c>
      <c r="R1480" s="175">
        <v>6.1497999999999999</v>
      </c>
      <c r="S1480" s="171" t="s">
        <v>2024</v>
      </c>
      <c r="T1480" s="174">
        <v>44302</v>
      </c>
      <c r="U1480" s="175">
        <v>6112.7897999999996</v>
      </c>
      <c r="V1480" s="175">
        <v>-17.368200000000002</v>
      </c>
      <c r="W1480" s="175">
        <v>3.4828999999999999</v>
      </c>
      <c r="X1480" s="175">
        <v>2.6231</v>
      </c>
      <c r="Y1480" s="175">
        <v>3.9361000000000002</v>
      </c>
      <c r="Z1480" s="175">
        <v>4.0121000000000002</v>
      </c>
      <c r="AA1480" s="175">
        <v>4.1891999999999996</v>
      </c>
      <c r="AB1480" s="175">
        <v>3.5768</v>
      </c>
      <c r="AC1480" s="175">
        <v>3.4933000000000001</v>
      </c>
      <c r="AD1480" s="175">
        <v>4.4021999999999997</v>
      </c>
      <c r="AE1480" s="175">
        <v>6.4550999999999998</v>
      </c>
      <c r="AF1480" s="175">
        <v>6.4467999999999996</v>
      </c>
      <c r="AG1480" s="175"/>
      <c r="AH1480" s="175">
        <v>6.0243000000000002</v>
      </c>
    </row>
    <row r="1481" spans="1:34" x14ac:dyDescent="0.3">
      <c r="A1481" s="171" t="s">
        <v>1209</v>
      </c>
      <c r="B1481" s="171" t="s">
        <v>1234</v>
      </c>
      <c r="C1481" s="171">
        <v>119431</v>
      </c>
      <c r="D1481" s="174">
        <v>44302</v>
      </c>
      <c r="E1481" s="175">
        <v>32.2305384730764</v>
      </c>
      <c r="F1481" s="175">
        <v>3.0577999999999999</v>
      </c>
      <c r="G1481" s="175">
        <v>2.9735</v>
      </c>
      <c r="H1481" s="175">
        <v>3.1078999999999999</v>
      </c>
      <c r="I1481" s="175">
        <v>3.1255000000000002</v>
      </c>
      <c r="J1481" s="175">
        <v>3.6882000000000001</v>
      </c>
      <c r="K1481" s="175">
        <v>3.282</v>
      </c>
      <c r="L1481" s="175">
        <v>3.3207</v>
      </c>
      <c r="M1481" s="175">
        <v>3.4586999999999999</v>
      </c>
      <c r="N1481" s="175">
        <v>4.9019000000000004</v>
      </c>
      <c r="O1481" s="175">
        <v>6.9625000000000004</v>
      </c>
      <c r="P1481" s="175">
        <v>7.6295000000000002</v>
      </c>
      <c r="Q1481" s="175">
        <v>8.1396999999999995</v>
      </c>
      <c r="R1481" s="175">
        <v>6.4381000000000004</v>
      </c>
      <c r="S1481" s="171" t="s">
        <v>2024</v>
      </c>
      <c r="T1481" s="174">
        <v>44302</v>
      </c>
      <c r="U1481" s="175">
        <v>6112.7897999999996</v>
      </c>
      <c r="V1481" s="175">
        <v>-17.368200000000002</v>
      </c>
      <c r="W1481" s="175">
        <v>3.4828999999999999</v>
      </c>
      <c r="X1481" s="175">
        <v>2.6231</v>
      </c>
      <c r="Y1481" s="175">
        <v>3.9361000000000002</v>
      </c>
      <c r="Z1481" s="175">
        <v>4.0121000000000002</v>
      </c>
      <c r="AA1481" s="175">
        <v>4.1891999999999996</v>
      </c>
      <c r="AB1481" s="175">
        <v>3.5768</v>
      </c>
      <c r="AC1481" s="175">
        <v>3.4933000000000001</v>
      </c>
      <c r="AD1481" s="175">
        <v>4.4021999999999997</v>
      </c>
      <c r="AE1481" s="175">
        <v>6.4550999999999998</v>
      </c>
      <c r="AF1481" s="175">
        <v>6.4467999999999996</v>
      </c>
      <c r="AG1481" s="175"/>
      <c r="AH1481" s="175">
        <v>6.0243000000000002</v>
      </c>
    </row>
    <row r="1482" spans="1:34" x14ac:dyDescent="0.3">
      <c r="A1482" s="171" t="s">
        <v>1209</v>
      </c>
      <c r="B1482" s="171" t="s">
        <v>1235</v>
      </c>
      <c r="C1482" s="171">
        <v>114216</v>
      </c>
      <c r="D1482" s="174">
        <v>44302</v>
      </c>
      <c r="E1482" s="175">
        <v>31.1922903854807</v>
      </c>
      <c r="F1482" s="175">
        <v>2.6328999999999998</v>
      </c>
      <c r="G1482" s="175">
        <v>2.5017999999999998</v>
      </c>
      <c r="H1482" s="175">
        <v>2.6341000000000001</v>
      </c>
      <c r="I1482" s="175">
        <v>2.6467999999999998</v>
      </c>
      <c r="J1482" s="175">
        <v>3.2132999999999998</v>
      </c>
      <c r="K1482" s="175">
        <v>2.7987000000000002</v>
      </c>
      <c r="L1482" s="175">
        <v>2.8361999999999998</v>
      </c>
      <c r="M1482" s="175">
        <v>2.9691000000000001</v>
      </c>
      <c r="N1482" s="175">
        <v>4.4001999999999999</v>
      </c>
      <c r="O1482" s="175">
        <v>6.4496000000000002</v>
      </c>
      <c r="P1482" s="175">
        <v>7.1048999999999998</v>
      </c>
      <c r="Q1482" s="175">
        <v>7.5180999999999996</v>
      </c>
      <c r="R1482" s="175">
        <v>5.9335000000000004</v>
      </c>
      <c r="S1482" s="171" t="s">
        <v>2024</v>
      </c>
      <c r="T1482" s="174">
        <v>44302</v>
      </c>
      <c r="U1482" s="175">
        <v>6112.7897999999996</v>
      </c>
      <c r="V1482" s="175">
        <v>-17.368200000000002</v>
      </c>
      <c r="W1482" s="175">
        <v>3.4828999999999999</v>
      </c>
      <c r="X1482" s="175">
        <v>2.6231</v>
      </c>
      <c r="Y1482" s="175">
        <v>3.9361000000000002</v>
      </c>
      <c r="Z1482" s="175">
        <v>4.0121000000000002</v>
      </c>
      <c r="AA1482" s="175">
        <v>4.1891999999999996</v>
      </c>
      <c r="AB1482" s="175">
        <v>3.5768</v>
      </c>
      <c r="AC1482" s="175">
        <v>3.4933000000000001</v>
      </c>
      <c r="AD1482" s="175">
        <v>4.4021999999999997</v>
      </c>
      <c r="AE1482" s="175">
        <v>6.4550999999999998</v>
      </c>
      <c r="AF1482" s="175">
        <v>6.4467999999999996</v>
      </c>
      <c r="AG1482" s="175"/>
      <c r="AH1482" s="175">
        <v>6.0243000000000002</v>
      </c>
    </row>
    <row r="1483" spans="1:34" x14ac:dyDescent="0.3">
      <c r="A1483" s="171" t="s">
        <v>1209</v>
      </c>
      <c r="B1483" s="171" t="s">
        <v>1236</v>
      </c>
      <c r="C1483" s="171">
        <v>103048</v>
      </c>
      <c r="D1483" s="174">
        <v>44302</v>
      </c>
      <c r="E1483" s="175">
        <v>3200.6165999999998</v>
      </c>
      <c r="F1483" s="175">
        <v>4.7401</v>
      </c>
      <c r="G1483" s="175">
        <v>4.2012</v>
      </c>
      <c r="H1483" s="175">
        <v>3.4497</v>
      </c>
      <c r="I1483" s="175">
        <v>3.2212000000000001</v>
      </c>
      <c r="J1483" s="175">
        <v>4.532</v>
      </c>
      <c r="K1483" s="175">
        <v>4.0073999999999996</v>
      </c>
      <c r="L1483" s="175">
        <v>3.8140999999999998</v>
      </c>
      <c r="M1483" s="175">
        <v>3.9971000000000001</v>
      </c>
      <c r="N1483" s="175">
        <v>5.3441999999999998</v>
      </c>
      <c r="O1483" s="175">
        <v>6.9839000000000002</v>
      </c>
      <c r="P1483" s="175">
        <v>6.9619999999999997</v>
      </c>
      <c r="Q1483" s="175">
        <v>7.6174999999999997</v>
      </c>
      <c r="R1483" s="175">
        <v>6.2961</v>
      </c>
      <c r="S1483" s="171" t="s">
        <v>2024</v>
      </c>
      <c r="T1483" s="174">
        <v>44302</v>
      </c>
      <c r="U1483" s="175">
        <v>6112.7897999999996</v>
      </c>
      <c r="V1483" s="175">
        <v>-17.368200000000002</v>
      </c>
      <c r="W1483" s="175">
        <v>3.4828999999999999</v>
      </c>
      <c r="X1483" s="175">
        <v>2.6231</v>
      </c>
      <c r="Y1483" s="175">
        <v>3.9361000000000002</v>
      </c>
      <c r="Z1483" s="175">
        <v>4.0121000000000002</v>
      </c>
      <c r="AA1483" s="175">
        <v>4.1891999999999996</v>
      </c>
      <c r="AB1483" s="175">
        <v>3.5768</v>
      </c>
      <c r="AC1483" s="175">
        <v>3.4933000000000001</v>
      </c>
      <c r="AD1483" s="175">
        <v>4.4021999999999997</v>
      </c>
      <c r="AE1483" s="175">
        <v>6.4550999999999998</v>
      </c>
      <c r="AF1483" s="175">
        <v>6.4467999999999996</v>
      </c>
      <c r="AG1483" s="175"/>
      <c r="AH1483" s="175">
        <v>6.0243000000000002</v>
      </c>
    </row>
    <row r="1484" spans="1:34" x14ac:dyDescent="0.3">
      <c r="A1484" s="171" t="s">
        <v>1209</v>
      </c>
      <c r="B1484" s="171" t="s">
        <v>1237</v>
      </c>
      <c r="C1484" s="171">
        <v>118719</v>
      </c>
      <c r="D1484" s="174">
        <v>44302</v>
      </c>
      <c r="E1484" s="175">
        <v>3225.4400999999998</v>
      </c>
      <c r="F1484" s="175">
        <v>4.8406000000000002</v>
      </c>
      <c r="G1484" s="175">
        <v>4.3010999999999999</v>
      </c>
      <c r="H1484" s="175">
        <v>3.5495999999999999</v>
      </c>
      <c r="I1484" s="175">
        <v>3.3212000000000002</v>
      </c>
      <c r="J1484" s="175">
        <v>4.6322000000000001</v>
      </c>
      <c r="K1484" s="175">
        <v>4.1082999999999998</v>
      </c>
      <c r="L1484" s="175">
        <v>3.9159999999999999</v>
      </c>
      <c r="M1484" s="175">
        <v>4.1002000000000001</v>
      </c>
      <c r="N1484" s="175">
        <v>5.4496000000000002</v>
      </c>
      <c r="O1484" s="175">
        <v>7.0909000000000004</v>
      </c>
      <c r="P1484" s="175">
        <v>7.0690999999999997</v>
      </c>
      <c r="Q1484" s="175">
        <v>7.7991000000000001</v>
      </c>
      <c r="R1484" s="175">
        <v>6.4023000000000003</v>
      </c>
      <c r="S1484" s="171" t="s">
        <v>2024</v>
      </c>
      <c r="T1484" s="174">
        <v>44302</v>
      </c>
      <c r="U1484" s="175">
        <v>6112.7897999999996</v>
      </c>
      <c r="V1484" s="175">
        <v>-17.368200000000002</v>
      </c>
      <c r="W1484" s="175">
        <v>3.4828999999999999</v>
      </c>
      <c r="X1484" s="175">
        <v>2.6231</v>
      </c>
      <c r="Y1484" s="175">
        <v>3.9361000000000002</v>
      </c>
      <c r="Z1484" s="175">
        <v>4.0121000000000002</v>
      </c>
      <c r="AA1484" s="175">
        <v>4.1891999999999996</v>
      </c>
      <c r="AB1484" s="175">
        <v>3.5768</v>
      </c>
      <c r="AC1484" s="175">
        <v>3.4933000000000001</v>
      </c>
      <c r="AD1484" s="175">
        <v>4.4021999999999997</v>
      </c>
      <c r="AE1484" s="175">
        <v>6.4550999999999998</v>
      </c>
      <c r="AF1484" s="175">
        <v>6.4467999999999996</v>
      </c>
      <c r="AG1484" s="175"/>
      <c r="AH1484" s="175">
        <v>6.0243000000000002</v>
      </c>
    </row>
    <row r="1485" spans="1:34" x14ac:dyDescent="0.3">
      <c r="A1485" s="171" t="s">
        <v>1209</v>
      </c>
      <c r="B1485" s="171" t="s">
        <v>1238</v>
      </c>
      <c r="C1485" s="171">
        <v>148161</v>
      </c>
      <c r="D1485" s="174">
        <v>44302</v>
      </c>
      <c r="E1485" s="175">
        <v>1054.4357</v>
      </c>
      <c r="F1485" s="175">
        <v>4.5075000000000003</v>
      </c>
      <c r="G1485" s="175">
        <v>3.5771999999999999</v>
      </c>
      <c r="H1485" s="175">
        <v>3.4157999999999999</v>
      </c>
      <c r="I1485" s="175">
        <v>3.3138000000000001</v>
      </c>
      <c r="J1485" s="175">
        <v>3.9990000000000001</v>
      </c>
      <c r="K1485" s="175">
        <v>3.7075999999999998</v>
      </c>
      <c r="L1485" s="175">
        <v>3.6865000000000001</v>
      </c>
      <c r="M1485" s="175">
        <v>3.758</v>
      </c>
      <c r="N1485" s="175">
        <v>4.8704000000000001</v>
      </c>
      <c r="O1485" s="175"/>
      <c r="P1485" s="175"/>
      <c r="Q1485" s="175">
        <v>4.8807</v>
      </c>
      <c r="R1485" s="175"/>
      <c r="S1485" s="171"/>
      <c r="T1485" s="174"/>
      <c r="U1485" s="175"/>
      <c r="V1485" s="175"/>
      <c r="W1485" s="175"/>
      <c r="X1485" s="175"/>
      <c r="Y1485" s="175"/>
      <c r="Z1485" s="175"/>
      <c r="AA1485" s="175"/>
      <c r="AB1485" s="175"/>
      <c r="AC1485" s="175"/>
      <c r="AD1485" s="175"/>
      <c r="AE1485" s="175"/>
      <c r="AF1485" s="175"/>
      <c r="AG1485" s="175"/>
      <c r="AH1485" s="175"/>
    </row>
    <row r="1486" spans="1:34" x14ac:dyDescent="0.3">
      <c r="A1486" s="171" t="s">
        <v>1209</v>
      </c>
      <c r="B1486" s="171" t="s">
        <v>1239</v>
      </c>
      <c r="C1486" s="171">
        <v>148159</v>
      </c>
      <c r="D1486" s="174">
        <v>44302</v>
      </c>
      <c r="E1486" s="175">
        <v>1044.3889999999999</v>
      </c>
      <c r="F1486" s="175">
        <v>3.6175000000000002</v>
      </c>
      <c r="G1486" s="175">
        <v>2.6848000000000001</v>
      </c>
      <c r="H1486" s="175">
        <v>2.5175000000000001</v>
      </c>
      <c r="I1486" s="175">
        <v>2.4173</v>
      </c>
      <c r="J1486" s="175">
        <v>3.1000999999999999</v>
      </c>
      <c r="K1486" s="175">
        <v>2.8228</v>
      </c>
      <c r="L1486" s="175">
        <v>2.7867999999999999</v>
      </c>
      <c r="M1486" s="175">
        <v>2.8456000000000001</v>
      </c>
      <c r="N1486" s="175">
        <v>3.9373</v>
      </c>
      <c r="O1486" s="175"/>
      <c r="P1486" s="175"/>
      <c r="Q1486" s="175">
        <v>3.9817999999999998</v>
      </c>
      <c r="R1486" s="175"/>
      <c r="S1486" s="171"/>
      <c r="T1486" s="174"/>
      <c r="U1486" s="175"/>
      <c r="V1486" s="175"/>
      <c r="W1486" s="175"/>
      <c r="X1486" s="175"/>
      <c r="Y1486" s="175"/>
      <c r="Z1486" s="175"/>
      <c r="AA1486" s="175"/>
      <c r="AB1486" s="175"/>
      <c r="AC1486" s="175"/>
      <c r="AD1486" s="175"/>
      <c r="AE1486" s="175"/>
      <c r="AF1486" s="175"/>
      <c r="AG1486" s="175"/>
      <c r="AH1486" s="175"/>
    </row>
    <row r="1487" spans="1:34" x14ac:dyDescent="0.3">
      <c r="A1487" s="171" t="s">
        <v>1209</v>
      </c>
      <c r="B1487" s="171" t="s">
        <v>1240</v>
      </c>
      <c r="C1487" s="171">
        <v>103464</v>
      </c>
      <c r="D1487" s="174"/>
      <c r="E1487" s="175"/>
      <c r="F1487" s="175"/>
      <c r="G1487" s="175"/>
      <c r="H1487" s="175"/>
      <c r="I1487" s="175"/>
      <c r="J1487" s="175"/>
      <c r="K1487" s="175"/>
      <c r="L1487" s="175"/>
      <c r="M1487" s="175"/>
      <c r="N1487" s="175"/>
      <c r="O1487" s="175"/>
      <c r="P1487" s="175"/>
      <c r="Q1487" s="175"/>
      <c r="R1487" s="175"/>
      <c r="S1487" s="171" t="s">
        <v>2023</v>
      </c>
      <c r="T1487" s="174">
        <v>44302</v>
      </c>
      <c r="U1487" s="175">
        <v>3847.7537000000002</v>
      </c>
      <c r="V1487" s="175">
        <v>-13.5212</v>
      </c>
      <c r="W1487" s="175">
        <v>-37.631100000000004</v>
      </c>
      <c r="X1487" s="175">
        <v>-14.154400000000001</v>
      </c>
      <c r="Y1487" s="175">
        <v>5.57</v>
      </c>
      <c r="Z1487" s="175">
        <v>17.7211</v>
      </c>
      <c r="AA1487" s="175">
        <v>-0.12280000000000001</v>
      </c>
      <c r="AB1487" s="175">
        <v>2.6629999999999998</v>
      </c>
      <c r="AC1487" s="175">
        <v>3.2505000000000002</v>
      </c>
      <c r="AD1487" s="175">
        <v>8.9678000000000004</v>
      </c>
      <c r="AE1487" s="175">
        <v>9.0890000000000004</v>
      </c>
      <c r="AF1487" s="175">
        <v>8.4783000000000008</v>
      </c>
      <c r="AG1487" s="175"/>
      <c r="AH1487" s="175">
        <v>10.385400000000001</v>
      </c>
    </row>
    <row r="1488" spans="1:34" x14ac:dyDescent="0.3">
      <c r="A1488" s="171" t="s">
        <v>1209</v>
      </c>
      <c r="B1488" s="171" t="s">
        <v>1241</v>
      </c>
      <c r="C1488" s="171">
        <v>120845</v>
      </c>
      <c r="D1488" s="174"/>
      <c r="E1488" s="175"/>
      <c r="F1488" s="175"/>
      <c r="G1488" s="175"/>
      <c r="H1488" s="175"/>
      <c r="I1488" s="175"/>
      <c r="J1488" s="175"/>
      <c r="K1488" s="175"/>
      <c r="L1488" s="175"/>
      <c r="M1488" s="175"/>
      <c r="N1488" s="175"/>
      <c r="O1488" s="175"/>
      <c r="P1488" s="175"/>
      <c r="Q1488" s="175"/>
      <c r="R1488" s="175"/>
      <c r="S1488" s="171" t="s">
        <v>2023</v>
      </c>
      <c r="T1488" s="174">
        <v>44302</v>
      </c>
      <c r="U1488" s="175">
        <v>3847.7537000000002</v>
      </c>
      <c r="V1488" s="175">
        <v>-13.5212</v>
      </c>
      <c r="W1488" s="175">
        <v>-37.631100000000004</v>
      </c>
      <c r="X1488" s="175">
        <v>-14.154400000000001</v>
      </c>
      <c r="Y1488" s="175">
        <v>5.57</v>
      </c>
      <c r="Z1488" s="175">
        <v>17.7211</v>
      </c>
      <c r="AA1488" s="175">
        <v>-0.12280000000000001</v>
      </c>
      <c r="AB1488" s="175">
        <v>2.6629999999999998</v>
      </c>
      <c r="AC1488" s="175">
        <v>3.2505000000000002</v>
      </c>
      <c r="AD1488" s="175">
        <v>8.9678000000000004</v>
      </c>
      <c r="AE1488" s="175">
        <v>9.0890000000000004</v>
      </c>
      <c r="AF1488" s="175">
        <v>8.4783000000000008</v>
      </c>
      <c r="AG1488" s="175"/>
      <c r="AH1488" s="175">
        <v>10.385400000000001</v>
      </c>
    </row>
    <row r="1489" spans="1:34" x14ac:dyDescent="0.3">
      <c r="A1489" s="171" t="s">
        <v>1209</v>
      </c>
      <c r="B1489" s="171" t="s">
        <v>1242</v>
      </c>
      <c r="C1489" s="171">
        <v>119821</v>
      </c>
      <c r="D1489" s="174">
        <v>44302</v>
      </c>
      <c r="E1489" s="175">
        <v>34.247999999999998</v>
      </c>
      <c r="F1489" s="175">
        <v>4.0503</v>
      </c>
      <c r="G1489" s="175">
        <v>3.8650000000000002</v>
      </c>
      <c r="H1489" s="175">
        <v>3.2602000000000002</v>
      </c>
      <c r="I1489" s="175">
        <v>3.4823</v>
      </c>
      <c r="J1489" s="175">
        <v>4.8120000000000003</v>
      </c>
      <c r="K1489" s="175">
        <v>4.0231000000000003</v>
      </c>
      <c r="L1489" s="175">
        <v>3.8641000000000001</v>
      </c>
      <c r="M1489" s="175">
        <v>4.1955</v>
      </c>
      <c r="N1489" s="175">
        <v>5.6368999999999998</v>
      </c>
      <c r="O1489" s="175">
        <v>7.0735000000000001</v>
      </c>
      <c r="P1489" s="175">
        <v>7.3653000000000004</v>
      </c>
      <c r="Q1489" s="175">
        <v>8.1632999999999996</v>
      </c>
      <c r="R1489" s="175">
        <v>6.5883000000000003</v>
      </c>
      <c r="S1489" s="171" t="s">
        <v>2024</v>
      </c>
      <c r="T1489" s="174">
        <v>44302</v>
      </c>
      <c r="U1489" s="175">
        <v>6112.7897999999996</v>
      </c>
      <c r="V1489" s="175">
        <v>-17.368200000000002</v>
      </c>
      <c r="W1489" s="175">
        <v>3.4828999999999999</v>
      </c>
      <c r="X1489" s="175">
        <v>2.6231</v>
      </c>
      <c r="Y1489" s="175">
        <v>3.9361000000000002</v>
      </c>
      <c r="Z1489" s="175">
        <v>4.0121000000000002</v>
      </c>
      <c r="AA1489" s="175">
        <v>4.1891999999999996</v>
      </c>
      <c r="AB1489" s="175">
        <v>3.5768</v>
      </c>
      <c r="AC1489" s="175">
        <v>3.4933000000000001</v>
      </c>
      <c r="AD1489" s="175">
        <v>4.4021999999999997</v>
      </c>
      <c r="AE1489" s="175">
        <v>6.4550999999999998</v>
      </c>
      <c r="AF1489" s="175">
        <v>6.4467999999999996</v>
      </c>
      <c r="AG1489" s="175"/>
      <c r="AH1489" s="175">
        <v>6.0243000000000002</v>
      </c>
    </row>
    <row r="1490" spans="1:34" x14ac:dyDescent="0.3">
      <c r="A1490" s="171" t="s">
        <v>1209</v>
      </c>
      <c r="B1490" s="171" t="s">
        <v>1243</v>
      </c>
      <c r="C1490" s="171">
        <v>102503</v>
      </c>
      <c r="D1490" s="174">
        <v>44302</v>
      </c>
      <c r="E1490" s="175">
        <v>32.613199999999999</v>
      </c>
      <c r="F1490" s="175">
        <v>3.5817000000000001</v>
      </c>
      <c r="G1490" s="175">
        <v>3.3308</v>
      </c>
      <c r="H1490" s="175">
        <v>2.7193999999999998</v>
      </c>
      <c r="I1490" s="175">
        <v>2.9485999999999999</v>
      </c>
      <c r="J1490" s="175">
        <v>4.2865000000000002</v>
      </c>
      <c r="K1490" s="175">
        <v>3.5985999999999998</v>
      </c>
      <c r="L1490" s="175">
        <v>3.3702000000000001</v>
      </c>
      <c r="M1490" s="175">
        <v>3.6596000000000002</v>
      </c>
      <c r="N1490" s="175">
        <v>5.0679999999999996</v>
      </c>
      <c r="O1490" s="175">
        <v>6.4303999999999997</v>
      </c>
      <c r="P1490" s="175">
        <v>6.6656000000000004</v>
      </c>
      <c r="Q1490" s="175">
        <v>7.3048000000000002</v>
      </c>
      <c r="R1490" s="175">
        <v>5.9939999999999998</v>
      </c>
      <c r="S1490" s="171" t="s">
        <v>2024</v>
      </c>
      <c r="T1490" s="174">
        <v>44302</v>
      </c>
      <c r="U1490" s="175">
        <v>6112.7897999999996</v>
      </c>
      <c r="V1490" s="175">
        <v>-17.368200000000002</v>
      </c>
      <c r="W1490" s="175">
        <v>3.4828999999999999</v>
      </c>
      <c r="X1490" s="175">
        <v>2.6231</v>
      </c>
      <c r="Y1490" s="175">
        <v>3.9361000000000002</v>
      </c>
      <c r="Z1490" s="175">
        <v>4.0121000000000002</v>
      </c>
      <c r="AA1490" s="175">
        <v>4.1891999999999996</v>
      </c>
      <c r="AB1490" s="175">
        <v>3.5768</v>
      </c>
      <c r="AC1490" s="175">
        <v>3.4933000000000001</v>
      </c>
      <c r="AD1490" s="175">
        <v>4.4021999999999997</v>
      </c>
      <c r="AE1490" s="175">
        <v>6.4550999999999998</v>
      </c>
      <c r="AF1490" s="175">
        <v>6.4467999999999996</v>
      </c>
      <c r="AG1490" s="175"/>
      <c r="AH1490" s="175">
        <v>6.0243000000000002</v>
      </c>
    </row>
    <row r="1491" spans="1:34" x14ac:dyDescent="0.3">
      <c r="A1491" s="171" t="s">
        <v>1209</v>
      </c>
      <c r="B1491" s="171" t="s">
        <v>1244</v>
      </c>
      <c r="C1491" s="171">
        <v>145050</v>
      </c>
      <c r="D1491" s="174">
        <v>44302</v>
      </c>
      <c r="E1491" s="175">
        <v>11.7293</v>
      </c>
      <c r="F1491" s="175">
        <v>2.8008999999999999</v>
      </c>
      <c r="G1491" s="175">
        <v>3.8915000000000002</v>
      </c>
      <c r="H1491" s="175">
        <v>3.1137000000000001</v>
      </c>
      <c r="I1491" s="175">
        <v>3.7208000000000001</v>
      </c>
      <c r="J1491" s="175">
        <v>4.0492999999999997</v>
      </c>
      <c r="K1491" s="175">
        <v>3.5465</v>
      </c>
      <c r="L1491" s="175">
        <v>3.4453</v>
      </c>
      <c r="M1491" s="175">
        <v>3.5971000000000002</v>
      </c>
      <c r="N1491" s="175">
        <v>4.5038</v>
      </c>
      <c r="O1491" s="175"/>
      <c r="P1491" s="175"/>
      <c r="Q1491" s="175">
        <v>6.4387999999999996</v>
      </c>
      <c r="R1491" s="175">
        <v>5.8516000000000004</v>
      </c>
      <c r="S1491" s="171"/>
      <c r="T1491" s="174"/>
      <c r="U1491" s="175"/>
      <c r="V1491" s="175"/>
      <c r="W1491" s="175"/>
      <c r="X1491" s="175"/>
      <c r="Y1491" s="175"/>
      <c r="Z1491" s="175"/>
      <c r="AA1491" s="175"/>
      <c r="AB1491" s="175"/>
      <c r="AC1491" s="175"/>
      <c r="AD1491" s="175"/>
      <c r="AE1491" s="175"/>
      <c r="AF1491" s="175"/>
      <c r="AG1491" s="175"/>
      <c r="AH1491" s="175"/>
    </row>
    <row r="1492" spans="1:34" x14ac:dyDescent="0.3">
      <c r="A1492" s="171" t="s">
        <v>1209</v>
      </c>
      <c r="B1492" s="171" t="s">
        <v>1245</v>
      </c>
      <c r="C1492" s="171">
        <v>145042</v>
      </c>
      <c r="D1492" s="174">
        <v>44302</v>
      </c>
      <c r="E1492" s="175">
        <v>11.699199999999999</v>
      </c>
      <c r="F1492" s="175">
        <v>3.1200999999999999</v>
      </c>
      <c r="G1492" s="175">
        <v>3.8233999999999999</v>
      </c>
      <c r="H1492" s="175">
        <v>3.0325000000000002</v>
      </c>
      <c r="I1492" s="175">
        <v>3.6326000000000001</v>
      </c>
      <c r="J1492" s="175">
        <v>3.9685000000000001</v>
      </c>
      <c r="K1492" s="175">
        <v>3.4580000000000002</v>
      </c>
      <c r="L1492" s="175">
        <v>3.3551000000000002</v>
      </c>
      <c r="M1492" s="175">
        <v>3.5057999999999998</v>
      </c>
      <c r="N1492" s="175">
        <v>4.4469000000000003</v>
      </c>
      <c r="O1492" s="175"/>
      <c r="P1492" s="175"/>
      <c r="Q1492" s="175">
        <v>6.3319000000000001</v>
      </c>
      <c r="R1492" s="175">
        <v>5.7598000000000003</v>
      </c>
      <c r="S1492" s="171"/>
      <c r="T1492" s="174"/>
      <c r="U1492" s="175"/>
      <c r="V1492" s="175"/>
      <c r="W1492" s="175"/>
      <c r="X1492" s="175"/>
      <c r="Y1492" s="175"/>
      <c r="Z1492" s="175"/>
      <c r="AA1492" s="175"/>
      <c r="AB1492" s="175"/>
      <c r="AC1492" s="175"/>
      <c r="AD1492" s="175"/>
      <c r="AE1492" s="175"/>
      <c r="AF1492" s="175"/>
      <c r="AG1492" s="175"/>
      <c r="AH1492" s="175"/>
    </row>
    <row r="1493" spans="1:34" x14ac:dyDescent="0.3">
      <c r="A1493" s="171" t="s">
        <v>1209</v>
      </c>
      <c r="B1493" s="171" t="s">
        <v>1246</v>
      </c>
      <c r="C1493" s="171">
        <v>119424</v>
      </c>
      <c r="D1493" s="174">
        <v>44302</v>
      </c>
      <c r="E1493" s="175">
        <v>3676.5360000000001</v>
      </c>
      <c r="F1493" s="175">
        <v>4.2465999999999999</v>
      </c>
      <c r="G1493" s="175">
        <v>4.3383000000000003</v>
      </c>
      <c r="H1493" s="175">
        <v>2.9788000000000001</v>
      </c>
      <c r="I1493" s="175">
        <v>4.1414999999999997</v>
      </c>
      <c r="J1493" s="175">
        <v>6.0438999999999998</v>
      </c>
      <c r="K1493" s="175">
        <v>4.4603000000000002</v>
      </c>
      <c r="L1493" s="175">
        <v>4.1490999999999998</v>
      </c>
      <c r="M1493" s="175">
        <v>4.3666999999999998</v>
      </c>
      <c r="N1493" s="175">
        <v>5.9611999999999998</v>
      </c>
      <c r="O1493" s="175">
        <v>4.5835999999999997</v>
      </c>
      <c r="P1493" s="175">
        <v>5.5464000000000002</v>
      </c>
      <c r="Q1493" s="175">
        <v>6.8571999999999997</v>
      </c>
      <c r="R1493" s="175">
        <v>6.6142000000000003</v>
      </c>
      <c r="S1493" s="171" t="s">
        <v>2024</v>
      </c>
      <c r="T1493" s="174">
        <v>44302</v>
      </c>
      <c r="U1493" s="175">
        <v>6112.7897999999996</v>
      </c>
      <c r="V1493" s="175">
        <v>-17.368200000000002</v>
      </c>
      <c r="W1493" s="175">
        <v>3.4828999999999999</v>
      </c>
      <c r="X1493" s="175">
        <v>2.6231</v>
      </c>
      <c r="Y1493" s="175">
        <v>3.9361000000000002</v>
      </c>
      <c r="Z1493" s="175">
        <v>4.0121000000000002</v>
      </c>
      <c r="AA1493" s="175">
        <v>4.1891999999999996</v>
      </c>
      <c r="AB1493" s="175">
        <v>3.5768</v>
      </c>
      <c r="AC1493" s="175">
        <v>3.4933000000000001</v>
      </c>
      <c r="AD1493" s="175">
        <v>4.4021999999999997</v>
      </c>
      <c r="AE1493" s="175">
        <v>6.4550999999999998</v>
      </c>
      <c r="AF1493" s="175">
        <v>6.4467999999999996</v>
      </c>
      <c r="AG1493" s="175"/>
      <c r="AH1493" s="175">
        <v>6.0243000000000002</v>
      </c>
    </row>
    <row r="1494" spans="1:34" x14ac:dyDescent="0.3">
      <c r="A1494" s="171" t="s">
        <v>1209</v>
      </c>
      <c r="B1494" s="171" t="s">
        <v>1247</v>
      </c>
      <c r="C1494" s="171">
        <v>101847</v>
      </c>
      <c r="D1494" s="174">
        <v>44302</v>
      </c>
      <c r="E1494" s="175">
        <v>3646.2948000000001</v>
      </c>
      <c r="F1494" s="175">
        <v>4.0655999999999999</v>
      </c>
      <c r="G1494" s="175">
        <v>4.1584000000000003</v>
      </c>
      <c r="H1494" s="175">
        <v>2.8163999999999998</v>
      </c>
      <c r="I1494" s="175">
        <v>3.9618000000000002</v>
      </c>
      <c r="J1494" s="175">
        <v>5.8337000000000003</v>
      </c>
      <c r="K1494" s="175">
        <v>4.2544000000000004</v>
      </c>
      <c r="L1494" s="175">
        <v>3.9373999999999998</v>
      </c>
      <c r="M1494" s="175">
        <v>4.1569000000000003</v>
      </c>
      <c r="N1494" s="175">
        <v>5.7530999999999999</v>
      </c>
      <c r="O1494" s="175">
        <v>4.4284999999999997</v>
      </c>
      <c r="P1494" s="175">
        <v>5.4272</v>
      </c>
      <c r="Q1494" s="175">
        <v>6.8578000000000001</v>
      </c>
      <c r="R1494" s="175">
        <v>6.4368999999999996</v>
      </c>
      <c r="S1494" s="171" t="s">
        <v>2024</v>
      </c>
      <c r="T1494" s="174">
        <v>44302</v>
      </c>
      <c r="U1494" s="175">
        <v>6112.7897999999996</v>
      </c>
      <c r="V1494" s="175">
        <v>-17.368200000000002</v>
      </c>
      <c r="W1494" s="175">
        <v>3.4828999999999999</v>
      </c>
      <c r="X1494" s="175">
        <v>2.6231</v>
      </c>
      <c r="Y1494" s="175">
        <v>3.9361000000000002</v>
      </c>
      <c r="Z1494" s="175">
        <v>4.0121000000000002</v>
      </c>
      <c r="AA1494" s="175">
        <v>4.1891999999999996</v>
      </c>
      <c r="AB1494" s="175">
        <v>3.5768</v>
      </c>
      <c r="AC1494" s="175">
        <v>3.4933000000000001</v>
      </c>
      <c r="AD1494" s="175">
        <v>4.4021999999999997</v>
      </c>
      <c r="AE1494" s="175">
        <v>6.4550999999999998</v>
      </c>
      <c r="AF1494" s="175">
        <v>6.4467999999999996</v>
      </c>
      <c r="AG1494" s="175"/>
      <c r="AH1494" s="175">
        <v>6.0243000000000002</v>
      </c>
    </row>
    <row r="1495" spans="1:34" x14ac:dyDescent="0.3">
      <c r="A1495" s="171" t="s">
        <v>1209</v>
      </c>
      <c r="B1495" s="171" t="s">
        <v>1248</v>
      </c>
      <c r="C1495" s="171">
        <v>120299</v>
      </c>
      <c r="D1495" s="174">
        <v>44302</v>
      </c>
      <c r="E1495" s="175">
        <v>2398.6412999999998</v>
      </c>
      <c r="F1495" s="175">
        <v>4.5579999999999998</v>
      </c>
      <c r="G1495" s="175">
        <v>4.1698000000000004</v>
      </c>
      <c r="H1495" s="175">
        <v>3.4459</v>
      </c>
      <c r="I1495" s="175">
        <v>3.3037999999999998</v>
      </c>
      <c r="J1495" s="175">
        <v>4.7004999999999999</v>
      </c>
      <c r="K1495" s="175">
        <v>4.0251999999999999</v>
      </c>
      <c r="L1495" s="175">
        <v>3.8149999999999999</v>
      </c>
      <c r="M1495" s="175">
        <v>4.0892999999999997</v>
      </c>
      <c r="N1495" s="175">
        <v>5.6128</v>
      </c>
      <c r="O1495" s="175">
        <v>7.0338000000000003</v>
      </c>
      <c r="P1495" s="175">
        <v>7.0589000000000004</v>
      </c>
      <c r="Q1495" s="175">
        <v>7.8003</v>
      </c>
      <c r="R1495" s="175">
        <v>6.3651</v>
      </c>
      <c r="S1495" s="171" t="s">
        <v>2024</v>
      </c>
      <c r="T1495" s="174">
        <v>44302</v>
      </c>
      <c r="U1495" s="175">
        <v>6112.7897999999996</v>
      </c>
      <c r="V1495" s="175">
        <v>-17.368200000000002</v>
      </c>
      <c r="W1495" s="175">
        <v>3.4828999999999999</v>
      </c>
      <c r="X1495" s="175">
        <v>2.6231</v>
      </c>
      <c r="Y1495" s="175">
        <v>3.9361000000000002</v>
      </c>
      <c r="Z1495" s="175">
        <v>4.0121000000000002</v>
      </c>
      <c r="AA1495" s="175">
        <v>4.1891999999999996</v>
      </c>
      <c r="AB1495" s="175">
        <v>3.5768</v>
      </c>
      <c r="AC1495" s="175">
        <v>3.4933000000000001</v>
      </c>
      <c r="AD1495" s="175">
        <v>4.4021999999999997</v>
      </c>
      <c r="AE1495" s="175">
        <v>6.4550999999999998</v>
      </c>
      <c r="AF1495" s="175">
        <v>6.4467999999999996</v>
      </c>
      <c r="AG1495" s="175"/>
      <c r="AH1495" s="175">
        <v>6.0243000000000002</v>
      </c>
    </row>
    <row r="1496" spans="1:34" x14ac:dyDescent="0.3">
      <c r="A1496" s="171" t="s">
        <v>1209</v>
      </c>
      <c r="B1496" s="171" t="s">
        <v>1249</v>
      </c>
      <c r="C1496" s="171">
        <v>112077</v>
      </c>
      <c r="D1496" s="174">
        <v>44302</v>
      </c>
      <c r="E1496" s="175">
        <v>2378.1496000000002</v>
      </c>
      <c r="F1496" s="175">
        <v>4.4683999999999999</v>
      </c>
      <c r="G1496" s="175">
        <v>4.0793999999999997</v>
      </c>
      <c r="H1496" s="175">
        <v>3.3782999999999999</v>
      </c>
      <c r="I1496" s="175">
        <v>3.2235999999999998</v>
      </c>
      <c r="J1496" s="175">
        <v>4.6153000000000004</v>
      </c>
      <c r="K1496" s="175">
        <v>3.9361000000000002</v>
      </c>
      <c r="L1496" s="175">
        <v>3.7242000000000002</v>
      </c>
      <c r="M1496" s="175">
        <v>3.9939</v>
      </c>
      <c r="N1496" s="175">
        <v>5.5129999999999999</v>
      </c>
      <c r="O1496" s="175">
        <v>6.9154999999999998</v>
      </c>
      <c r="P1496" s="175">
        <v>6.9409999999999998</v>
      </c>
      <c r="Q1496" s="175">
        <v>7.6326000000000001</v>
      </c>
      <c r="R1496" s="175">
        <v>6.2591000000000001</v>
      </c>
      <c r="S1496" s="171" t="s">
        <v>2024</v>
      </c>
      <c r="T1496" s="174">
        <v>44302</v>
      </c>
      <c r="U1496" s="175">
        <v>6112.7897999999996</v>
      </c>
      <c r="V1496" s="175">
        <v>-17.368200000000002</v>
      </c>
      <c r="W1496" s="175">
        <v>3.4828999999999999</v>
      </c>
      <c r="X1496" s="175">
        <v>2.6231</v>
      </c>
      <c r="Y1496" s="175">
        <v>3.9361000000000002</v>
      </c>
      <c r="Z1496" s="175">
        <v>4.0121000000000002</v>
      </c>
      <c r="AA1496" s="175">
        <v>4.1891999999999996</v>
      </c>
      <c r="AB1496" s="175">
        <v>3.5768</v>
      </c>
      <c r="AC1496" s="175">
        <v>3.4933000000000001</v>
      </c>
      <c r="AD1496" s="175">
        <v>4.4021999999999997</v>
      </c>
      <c r="AE1496" s="175">
        <v>6.4550999999999998</v>
      </c>
      <c r="AF1496" s="175">
        <v>6.4467999999999996</v>
      </c>
      <c r="AG1496" s="175"/>
      <c r="AH1496" s="175">
        <v>6.0243000000000002</v>
      </c>
    </row>
    <row r="1497" spans="1:34" x14ac:dyDescent="0.3">
      <c r="A1497" s="176" t="s">
        <v>27</v>
      </c>
      <c r="B1497" s="171"/>
      <c r="C1497" s="171"/>
      <c r="D1497" s="171"/>
      <c r="E1497" s="171"/>
      <c r="F1497" s="177">
        <v>3.9038783783783768</v>
      </c>
      <c r="G1497" s="177">
        <v>3.7372243243243242</v>
      </c>
      <c r="H1497" s="177">
        <v>3.0698594594594595</v>
      </c>
      <c r="I1497" s="177">
        <v>3.3313297297297293</v>
      </c>
      <c r="J1497" s="177">
        <v>4.559724324324324</v>
      </c>
      <c r="K1497" s="177">
        <v>3.7140594594594591</v>
      </c>
      <c r="L1497" s="177">
        <v>3.5181945945945943</v>
      </c>
      <c r="M1497" s="177">
        <v>3.6570378378378376</v>
      </c>
      <c r="N1497" s="177">
        <v>5.1021378378378373</v>
      </c>
      <c r="O1497" s="177">
        <v>6.8402758620689665</v>
      </c>
      <c r="P1497" s="177">
        <v>6.8960206896551712</v>
      </c>
      <c r="Q1497" s="177">
        <v>7.0169189189189183</v>
      </c>
      <c r="R1497" s="177">
        <v>6.4257258064516138</v>
      </c>
      <c r="S1497" s="171"/>
      <c r="T1497" s="171"/>
      <c r="U1497" s="177">
        <v>5721.6800282051281</v>
      </c>
      <c r="V1497" s="177">
        <v>-10.55137435897436</v>
      </c>
      <c r="W1497" s="177">
        <v>-5.6488051282051286</v>
      </c>
      <c r="X1497" s="177">
        <v>-0.58408461538461487</v>
      </c>
      <c r="Y1497" s="177">
        <v>5.3288794871794911</v>
      </c>
      <c r="Z1497" s="177">
        <v>6.1840743589743621</v>
      </c>
      <c r="AA1497" s="177">
        <v>3.5303512820512819</v>
      </c>
      <c r="AB1497" s="177">
        <v>3.4395230769230785</v>
      </c>
      <c r="AC1497" s="177">
        <v>3.3814128205128222</v>
      </c>
      <c r="AD1497" s="177">
        <v>5.0245897435897398</v>
      </c>
      <c r="AE1497" s="177">
        <v>6.8931743589743544</v>
      </c>
      <c r="AF1497" s="177">
        <v>6.7160051282051247</v>
      </c>
      <c r="AG1497" s="177" t="e">
        <v>#DIV/0!</v>
      </c>
      <c r="AH1497" s="177">
        <v>6.7309846153846182</v>
      </c>
    </row>
    <row r="1498" spans="1:34" x14ac:dyDescent="0.3">
      <c r="A1498" s="176" t="s">
        <v>408</v>
      </c>
      <c r="B1498" s="171"/>
      <c r="C1498" s="171"/>
      <c r="D1498" s="171"/>
      <c r="E1498" s="171"/>
      <c r="F1498" s="177">
        <v>4.0655999999999999</v>
      </c>
      <c r="G1498" s="177">
        <v>3.8873000000000002</v>
      </c>
      <c r="H1498" s="177">
        <v>3.1078999999999999</v>
      </c>
      <c r="I1498" s="177">
        <v>3.3805999999999998</v>
      </c>
      <c r="J1498" s="177">
        <v>4.6601999999999997</v>
      </c>
      <c r="K1498" s="177">
        <v>3.8658999999999999</v>
      </c>
      <c r="L1498" s="177">
        <v>3.6215999999999999</v>
      </c>
      <c r="M1498" s="177">
        <v>3.758</v>
      </c>
      <c r="N1498" s="177">
        <v>5.3316999999999997</v>
      </c>
      <c r="O1498" s="177">
        <v>6.9154999999999998</v>
      </c>
      <c r="P1498" s="177">
        <v>6.9619999999999997</v>
      </c>
      <c r="Q1498" s="177">
        <v>7.3483999999999998</v>
      </c>
      <c r="R1498" s="177">
        <v>6.3651</v>
      </c>
      <c r="S1498" s="171"/>
      <c r="T1498" s="171"/>
      <c r="U1498" s="177">
        <v>6112.7897999999996</v>
      </c>
      <c r="V1498" s="177">
        <v>-17.368200000000002</v>
      </c>
      <c r="W1498" s="177">
        <v>3.4828999999999999</v>
      </c>
      <c r="X1498" s="177">
        <v>2.6231</v>
      </c>
      <c r="Y1498" s="177">
        <v>3.9361000000000002</v>
      </c>
      <c r="Z1498" s="177">
        <v>4.0121000000000002</v>
      </c>
      <c r="AA1498" s="177">
        <v>4.1891999999999996</v>
      </c>
      <c r="AB1498" s="177">
        <v>3.5768</v>
      </c>
      <c r="AC1498" s="177">
        <v>3.4933000000000001</v>
      </c>
      <c r="AD1498" s="177">
        <v>4.4021999999999997</v>
      </c>
      <c r="AE1498" s="177">
        <v>6.4550999999999998</v>
      </c>
      <c r="AF1498" s="177">
        <v>6.4467999999999996</v>
      </c>
      <c r="AG1498" s="177" t="e">
        <v>#NUM!</v>
      </c>
      <c r="AH1498" s="177">
        <v>6.0243000000000002</v>
      </c>
    </row>
    <row r="1499" spans="1:34" x14ac:dyDescent="0.3">
      <c r="A1499" s="120"/>
      <c r="B1499" s="120"/>
      <c r="C1499" s="120"/>
      <c r="D1499" s="120"/>
      <c r="E1499" s="120"/>
      <c r="F1499" s="120"/>
      <c r="G1499" s="120"/>
      <c r="H1499" s="120"/>
      <c r="I1499" s="120"/>
      <c r="J1499" s="120"/>
      <c r="K1499" s="120"/>
      <c r="L1499" s="120"/>
      <c r="M1499" s="120"/>
      <c r="N1499" s="120"/>
      <c r="O1499" s="120"/>
      <c r="P1499" s="120"/>
      <c r="Q1499" s="120"/>
      <c r="R1499" s="120"/>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73" t="s">
        <v>1250</v>
      </c>
      <c r="B1500" s="173"/>
      <c r="C1500" s="173"/>
      <c r="D1500" s="173"/>
      <c r="E1500" s="173"/>
      <c r="F1500" s="173"/>
      <c r="G1500" s="173"/>
      <c r="H1500" s="173"/>
      <c r="I1500" s="173"/>
      <c r="J1500" s="173"/>
      <c r="K1500" s="173"/>
      <c r="L1500" s="173"/>
      <c r="M1500" s="173"/>
      <c r="N1500" s="173"/>
      <c r="O1500" s="173"/>
      <c r="P1500" s="173"/>
      <c r="Q1500" s="173"/>
      <c r="R1500" s="173"/>
      <c r="S1500" s="173"/>
      <c r="T1500" s="173"/>
      <c r="U1500" s="173"/>
      <c r="V1500" s="173"/>
      <c r="W1500" s="173"/>
      <c r="X1500" s="173"/>
      <c r="Y1500" s="173"/>
      <c r="Z1500" s="173"/>
      <c r="AA1500" s="173"/>
      <c r="AB1500" s="173"/>
      <c r="AC1500" s="173"/>
      <c r="AD1500" s="173"/>
      <c r="AE1500" s="173"/>
      <c r="AF1500" s="173"/>
      <c r="AG1500" s="173"/>
      <c r="AH1500" s="173"/>
    </row>
    <row r="1501" spans="1:34" x14ac:dyDescent="0.3">
      <c r="A1501" s="171" t="s">
        <v>1251</v>
      </c>
      <c r="B1501" s="171" t="s">
        <v>1252</v>
      </c>
      <c r="C1501" s="171">
        <v>120524</v>
      </c>
      <c r="D1501" s="174">
        <v>44302</v>
      </c>
      <c r="E1501" s="175">
        <v>28.285399999999999</v>
      </c>
      <c r="F1501" s="175">
        <v>0.23250000000000001</v>
      </c>
      <c r="G1501" s="175">
        <v>0.57669999999999999</v>
      </c>
      <c r="H1501" s="175">
        <v>-1.2864</v>
      </c>
      <c r="I1501" s="175">
        <v>-0.51</v>
      </c>
      <c r="J1501" s="175">
        <v>-0.67</v>
      </c>
      <c r="K1501" s="175">
        <v>1.3232999999999999</v>
      </c>
      <c r="L1501" s="175">
        <v>18.508099999999999</v>
      </c>
      <c r="M1501" s="175">
        <v>27.2713</v>
      </c>
      <c r="N1501" s="175">
        <v>41.383200000000002</v>
      </c>
      <c r="O1501" s="175">
        <v>12.313000000000001</v>
      </c>
      <c r="P1501" s="175">
        <v>12.1408</v>
      </c>
      <c r="Q1501" s="175">
        <v>10.1501</v>
      </c>
      <c r="R1501" s="175">
        <v>17.338899999999999</v>
      </c>
      <c r="S1501" s="171"/>
      <c r="T1501" s="174"/>
      <c r="U1501" s="175"/>
      <c r="V1501" s="175"/>
      <c r="W1501" s="175"/>
      <c r="X1501" s="175"/>
      <c r="Y1501" s="175"/>
      <c r="Z1501" s="175"/>
      <c r="AA1501" s="175"/>
      <c r="AB1501" s="175"/>
      <c r="AC1501" s="175"/>
      <c r="AD1501" s="175"/>
      <c r="AE1501" s="175"/>
      <c r="AF1501" s="175"/>
      <c r="AG1501" s="175"/>
      <c r="AH1501" s="175"/>
    </row>
    <row r="1502" spans="1:34" x14ac:dyDescent="0.3">
      <c r="A1502" s="171" t="s">
        <v>1251</v>
      </c>
      <c r="B1502" s="171" t="s">
        <v>1253</v>
      </c>
      <c r="C1502" s="171">
        <v>113064</v>
      </c>
      <c r="D1502" s="174">
        <v>44302</v>
      </c>
      <c r="E1502" s="175">
        <v>25.755199999999999</v>
      </c>
      <c r="F1502" s="175">
        <v>0.22770000000000001</v>
      </c>
      <c r="G1502" s="175">
        <v>0.56230000000000002</v>
      </c>
      <c r="H1502" s="175">
        <v>-1.3086</v>
      </c>
      <c r="I1502" s="175">
        <v>-0.56710000000000005</v>
      </c>
      <c r="J1502" s="175">
        <v>-0.8034</v>
      </c>
      <c r="K1502" s="175">
        <v>0.91569999999999996</v>
      </c>
      <c r="L1502" s="175">
        <v>17.5854</v>
      </c>
      <c r="M1502" s="175">
        <v>25.801400000000001</v>
      </c>
      <c r="N1502" s="175">
        <v>39.273000000000003</v>
      </c>
      <c r="O1502" s="175">
        <v>10.892200000000001</v>
      </c>
      <c r="P1502" s="175">
        <v>10.7544</v>
      </c>
      <c r="Q1502" s="175">
        <v>9.2851999999999997</v>
      </c>
      <c r="R1502" s="175">
        <v>15.7334</v>
      </c>
      <c r="S1502" s="171"/>
      <c r="T1502" s="174"/>
      <c r="U1502" s="175"/>
      <c r="V1502" s="175"/>
      <c r="W1502" s="175"/>
      <c r="X1502" s="175"/>
      <c r="Y1502" s="175"/>
      <c r="Z1502" s="175"/>
      <c r="AA1502" s="175"/>
      <c r="AB1502" s="175"/>
      <c r="AC1502" s="175"/>
      <c r="AD1502" s="175"/>
      <c r="AE1502" s="175"/>
      <c r="AF1502" s="175"/>
      <c r="AG1502" s="175"/>
      <c r="AH1502" s="175"/>
    </row>
    <row r="1503" spans="1:34" x14ac:dyDescent="0.3">
      <c r="A1503" s="171" t="s">
        <v>1251</v>
      </c>
      <c r="B1503" s="171" t="s">
        <v>1254</v>
      </c>
      <c r="C1503" s="171">
        <v>114855</v>
      </c>
      <c r="D1503" s="174">
        <v>44302</v>
      </c>
      <c r="E1503" s="175">
        <v>21.561199999999999</v>
      </c>
      <c r="F1503" s="175">
        <v>0.43269999999999997</v>
      </c>
      <c r="G1503" s="175">
        <v>0.79800000000000004</v>
      </c>
      <c r="H1503" s="175">
        <v>-1.4205000000000001</v>
      </c>
      <c r="I1503" s="175">
        <v>-1.0972</v>
      </c>
      <c r="J1503" s="175">
        <v>-1.8052999999999999</v>
      </c>
      <c r="K1503" s="175">
        <v>-0.83109999999999995</v>
      </c>
      <c r="L1503" s="175">
        <v>13.180400000000001</v>
      </c>
      <c r="M1503" s="175">
        <v>20.622800000000002</v>
      </c>
      <c r="N1503" s="175">
        <v>35.845999999999997</v>
      </c>
      <c r="O1503" s="175">
        <v>7.6227999999999998</v>
      </c>
      <c r="P1503" s="175">
        <v>7.4722</v>
      </c>
      <c r="Q1503" s="175">
        <v>7.9542999999999999</v>
      </c>
      <c r="R1503" s="175">
        <v>9.5861999999999998</v>
      </c>
      <c r="S1503" s="171"/>
      <c r="T1503" s="174"/>
      <c r="U1503" s="175"/>
      <c r="V1503" s="175"/>
      <c r="W1503" s="175"/>
      <c r="X1503" s="175"/>
      <c r="Y1503" s="175"/>
      <c r="Z1503" s="175"/>
      <c r="AA1503" s="175"/>
      <c r="AB1503" s="175"/>
      <c r="AC1503" s="175"/>
      <c r="AD1503" s="175"/>
      <c r="AE1503" s="175"/>
      <c r="AF1503" s="175"/>
      <c r="AG1503" s="175"/>
      <c r="AH1503" s="175"/>
    </row>
    <row r="1504" spans="1:34" x14ac:dyDescent="0.3">
      <c r="A1504" s="171" t="s">
        <v>1251</v>
      </c>
      <c r="B1504" s="171" t="s">
        <v>1255</v>
      </c>
      <c r="C1504" s="171">
        <v>119176</v>
      </c>
      <c r="D1504" s="174">
        <v>44302</v>
      </c>
      <c r="E1504" s="175">
        <v>23.878599999999999</v>
      </c>
      <c r="F1504" s="175">
        <v>0.43830000000000002</v>
      </c>
      <c r="G1504" s="175">
        <v>0.81399999999999995</v>
      </c>
      <c r="H1504" s="175">
        <v>-1.3843000000000001</v>
      </c>
      <c r="I1504" s="175">
        <v>-1.0193000000000001</v>
      </c>
      <c r="J1504" s="175">
        <v>-1.6455</v>
      </c>
      <c r="K1504" s="175">
        <v>-0.36509999999999998</v>
      </c>
      <c r="L1504" s="175">
        <v>14.253299999999999</v>
      </c>
      <c r="M1504" s="175">
        <v>22.113099999999999</v>
      </c>
      <c r="N1504" s="175">
        <v>37.996299999999998</v>
      </c>
      <c r="O1504" s="175">
        <v>9.0833999999999993</v>
      </c>
      <c r="P1504" s="175">
        <v>8.9161999999999999</v>
      </c>
      <c r="Q1504" s="175">
        <v>8.6471</v>
      </c>
      <c r="R1504" s="175">
        <v>11.220499999999999</v>
      </c>
      <c r="S1504" s="171"/>
      <c r="T1504" s="174"/>
      <c r="U1504" s="175"/>
      <c r="V1504" s="175"/>
      <c r="W1504" s="175"/>
      <c r="X1504" s="175"/>
      <c r="Y1504" s="175"/>
      <c r="Z1504" s="175"/>
      <c r="AA1504" s="175"/>
      <c r="AB1504" s="175"/>
      <c r="AC1504" s="175"/>
      <c r="AD1504" s="175"/>
      <c r="AE1504" s="175"/>
      <c r="AF1504" s="175"/>
      <c r="AG1504" s="175"/>
      <c r="AH1504" s="175"/>
    </row>
    <row r="1505" spans="1:34" x14ac:dyDescent="0.3">
      <c r="A1505" s="171" t="s">
        <v>1251</v>
      </c>
      <c r="B1505" s="171" t="s">
        <v>1256</v>
      </c>
      <c r="C1505" s="171">
        <v>103131</v>
      </c>
      <c r="D1505" s="174">
        <v>44302</v>
      </c>
      <c r="E1505" s="175">
        <v>41.399000000000001</v>
      </c>
      <c r="F1505" s="175">
        <v>0.2349</v>
      </c>
      <c r="G1505" s="175">
        <v>0.64670000000000005</v>
      </c>
      <c r="H1505" s="175">
        <v>-0.43049999999999999</v>
      </c>
      <c r="I1505" s="175">
        <v>5.3199999999999997E-2</v>
      </c>
      <c r="J1505" s="175">
        <v>0.33689999999999998</v>
      </c>
      <c r="K1505" s="175">
        <v>0.95099999999999996</v>
      </c>
      <c r="L1505" s="175">
        <v>14.4536</v>
      </c>
      <c r="M1505" s="175">
        <v>24.1647</v>
      </c>
      <c r="N1505" s="175">
        <v>41.670699999999997</v>
      </c>
      <c r="O1505" s="175">
        <v>9.7210000000000001</v>
      </c>
      <c r="P1505" s="175">
        <v>9.7401999999999997</v>
      </c>
      <c r="Q1505" s="175">
        <v>9.4873999999999992</v>
      </c>
      <c r="R1505" s="175">
        <v>12.9802</v>
      </c>
      <c r="S1505" s="171" t="s">
        <v>2024</v>
      </c>
      <c r="T1505" s="174">
        <v>44302</v>
      </c>
      <c r="U1505" s="175">
        <v>6112.7897999999996</v>
      </c>
      <c r="V1505" s="175">
        <v>-17.368200000000002</v>
      </c>
      <c r="W1505" s="175">
        <v>3.4828999999999999</v>
      </c>
      <c r="X1505" s="175">
        <v>2.6231</v>
      </c>
      <c r="Y1505" s="175">
        <v>3.9361000000000002</v>
      </c>
      <c r="Z1505" s="175">
        <v>4.0121000000000002</v>
      </c>
      <c r="AA1505" s="175">
        <v>4.1891999999999996</v>
      </c>
      <c r="AB1505" s="175">
        <v>3.5768</v>
      </c>
      <c r="AC1505" s="175">
        <v>3.4933000000000001</v>
      </c>
      <c r="AD1505" s="175">
        <v>4.4021999999999997</v>
      </c>
      <c r="AE1505" s="175">
        <v>6.4550999999999998</v>
      </c>
      <c r="AF1505" s="175">
        <v>6.4467999999999996</v>
      </c>
      <c r="AG1505" s="175"/>
      <c r="AH1505" s="175">
        <v>6.0243000000000002</v>
      </c>
    </row>
    <row r="1506" spans="1:34" x14ac:dyDescent="0.3">
      <c r="A1506" s="171" t="s">
        <v>1251</v>
      </c>
      <c r="B1506" s="171" t="s">
        <v>1257</v>
      </c>
      <c r="C1506" s="171">
        <v>119131</v>
      </c>
      <c r="D1506" s="174">
        <v>44302</v>
      </c>
      <c r="E1506" s="175">
        <v>43.764000000000003</v>
      </c>
      <c r="F1506" s="175">
        <v>0.2382</v>
      </c>
      <c r="G1506" s="175">
        <v>0.66010000000000002</v>
      </c>
      <c r="H1506" s="175">
        <v>-0.39829999999999999</v>
      </c>
      <c r="I1506" s="175">
        <v>0.12130000000000001</v>
      </c>
      <c r="J1506" s="175">
        <v>0.48909999999999998</v>
      </c>
      <c r="K1506" s="175">
        <v>1.3196000000000001</v>
      </c>
      <c r="L1506" s="175">
        <v>15.1836</v>
      </c>
      <c r="M1506" s="175">
        <v>25.286999999999999</v>
      </c>
      <c r="N1506" s="175">
        <v>43.244300000000003</v>
      </c>
      <c r="O1506" s="175">
        <v>10.632300000000001</v>
      </c>
      <c r="P1506" s="175">
        <v>10.5337</v>
      </c>
      <c r="Q1506" s="175">
        <v>10.4803</v>
      </c>
      <c r="R1506" s="175">
        <v>14.0472</v>
      </c>
      <c r="S1506" s="171" t="s">
        <v>2024</v>
      </c>
      <c r="T1506" s="174">
        <v>44302</v>
      </c>
      <c r="U1506" s="175">
        <v>6112.7897999999996</v>
      </c>
      <c r="V1506" s="175">
        <v>-17.368200000000002</v>
      </c>
      <c r="W1506" s="175">
        <v>3.4828999999999999</v>
      </c>
      <c r="X1506" s="175">
        <v>2.6231</v>
      </c>
      <c r="Y1506" s="175">
        <v>3.9361000000000002</v>
      </c>
      <c r="Z1506" s="175">
        <v>4.0121000000000002</v>
      </c>
      <c r="AA1506" s="175">
        <v>4.1891999999999996</v>
      </c>
      <c r="AB1506" s="175">
        <v>3.5768</v>
      </c>
      <c r="AC1506" s="175">
        <v>3.4933000000000001</v>
      </c>
      <c r="AD1506" s="175">
        <v>4.4021999999999997</v>
      </c>
      <c r="AE1506" s="175">
        <v>6.4550999999999998</v>
      </c>
      <c r="AF1506" s="175">
        <v>6.4467999999999996</v>
      </c>
      <c r="AG1506" s="175"/>
      <c r="AH1506" s="175">
        <v>6.0243000000000002</v>
      </c>
    </row>
    <row r="1507" spans="1:34" x14ac:dyDescent="0.3">
      <c r="A1507" s="171" t="s">
        <v>1251</v>
      </c>
      <c r="B1507" s="171" t="s">
        <v>1258</v>
      </c>
      <c r="C1507" s="171">
        <v>101144</v>
      </c>
      <c r="D1507" s="174">
        <v>44302</v>
      </c>
      <c r="E1507" s="175">
        <v>334.45299999999997</v>
      </c>
      <c r="F1507" s="175">
        <v>0.62239999999999995</v>
      </c>
      <c r="G1507" s="175">
        <v>1.3144</v>
      </c>
      <c r="H1507" s="175">
        <v>-0.52310000000000001</v>
      </c>
      <c r="I1507" s="175">
        <v>-0.49459999999999998</v>
      </c>
      <c r="J1507" s="175">
        <v>-1.3514999999999999</v>
      </c>
      <c r="K1507" s="175">
        <v>4.5705999999999998</v>
      </c>
      <c r="L1507" s="175">
        <v>32.101199999999999</v>
      </c>
      <c r="M1507" s="175">
        <v>31.246099999999998</v>
      </c>
      <c r="N1507" s="175">
        <v>42.8812</v>
      </c>
      <c r="O1507" s="175">
        <v>9.0206999999999997</v>
      </c>
      <c r="P1507" s="175">
        <v>13.2088</v>
      </c>
      <c r="Q1507" s="175">
        <v>20.927399999999999</v>
      </c>
      <c r="R1507" s="175">
        <v>11.3634</v>
      </c>
      <c r="S1507" s="171"/>
      <c r="T1507" s="174"/>
      <c r="U1507" s="175"/>
      <c r="V1507" s="175"/>
      <c r="W1507" s="175"/>
      <c r="X1507" s="175"/>
      <c r="Y1507" s="175"/>
      <c r="Z1507" s="175"/>
      <c r="AA1507" s="175"/>
      <c r="AB1507" s="175"/>
      <c r="AC1507" s="175"/>
      <c r="AD1507" s="175"/>
      <c r="AE1507" s="175"/>
      <c r="AF1507" s="175"/>
      <c r="AG1507" s="175"/>
      <c r="AH1507" s="175"/>
    </row>
    <row r="1508" spans="1:34" x14ac:dyDescent="0.3">
      <c r="A1508" s="171" t="s">
        <v>1251</v>
      </c>
      <c r="B1508" s="171" t="s">
        <v>1259</v>
      </c>
      <c r="C1508" s="171">
        <v>120334</v>
      </c>
      <c r="D1508" s="174">
        <v>44302</v>
      </c>
      <c r="E1508" s="175">
        <v>357.32709999999997</v>
      </c>
      <c r="F1508" s="175">
        <v>0.62429999999999997</v>
      </c>
      <c r="G1508" s="175">
        <v>1.3201000000000001</v>
      </c>
      <c r="H1508" s="175">
        <v>-0.51070000000000004</v>
      </c>
      <c r="I1508" s="175">
        <v>-0.4698</v>
      </c>
      <c r="J1508" s="175">
        <v>-1.2994000000000001</v>
      </c>
      <c r="K1508" s="175">
        <v>4.7264999999999997</v>
      </c>
      <c r="L1508" s="175">
        <v>32.490600000000001</v>
      </c>
      <c r="M1508" s="175">
        <v>31.851400000000002</v>
      </c>
      <c r="N1508" s="175">
        <v>43.790500000000002</v>
      </c>
      <c r="O1508" s="175">
        <v>9.8504000000000005</v>
      </c>
      <c r="P1508" s="175">
        <v>14.155900000000001</v>
      </c>
      <c r="Q1508" s="175">
        <v>14.401999999999999</v>
      </c>
      <c r="R1508" s="175">
        <v>12.0723</v>
      </c>
      <c r="S1508" s="171"/>
      <c r="T1508" s="174"/>
      <c r="U1508" s="175"/>
      <c r="V1508" s="175"/>
      <c r="W1508" s="175"/>
      <c r="X1508" s="175"/>
      <c r="Y1508" s="175"/>
      <c r="Z1508" s="175"/>
      <c r="AA1508" s="175"/>
      <c r="AB1508" s="175"/>
      <c r="AC1508" s="175"/>
      <c r="AD1508" s="175"/>
      <c r="AE1508" s="175"/>
      <c r="AF1508" s="175"/>
      <c r="AG1508" s="175"/>
      <c r="AH1508" s="175"/>
    </row>
    <row r="1509" spans="1:34" x14ac:dyDescent="0.3">
      <c r="A1509" s="171" t="s">
        <v>1251</v>
      </c>
      <c r="B1509" s="171" t="s">
        <v>1963</v>
      </c>
      <c r="C1509" s="171">
        <v>148454</v>
      </c>
      <c r="D1509" s="174">
        <v>44302</v>
      </c>
      <c r="E1509" s="175">
        <v>10.565099999999999</v>
      </c>
      <c r="F1509" s="175">
        <v>7.0099999999999996E-2</v>
      </c>
      <c r="G1509" s="175">
        <v>0.13650000000000001</v>
      </c>
      <c r="H1509" s="175">
        <v>0.15740000000000001</v>
      </c>
      <c r="I1509" s="175">
        <v>1.2274</v>
      </c>
      <c r="J1509" s="175">
        <v>1.4625999999999999</v>
      </c>
      <c r="K1509" s="175">
        <v>0.76300000000000001</v>
      </c>
      <c r="L1509" s="175">
        <v>4.3023999999999996</v>
      </c>
      <c r="M1509" s="175"/>
      <c r="N1509" s="175"/>
      <c r="O1509" s="175"/>
      <c r="P1509" s="175"/>
      <c r="Q1509" s="175">
        <v>5.6509999999999998</v>
      </c>
      <c r="R1509" s="175"/>
      <c r="S1509" s="171"/>
      <c r="T1509" s="174"/>
      <c r="U1509" s="175"/>
      <c r="V1509" s="175"/>
      <c r="W1509" s="175"/>
      <c r="X1509" s="175"/>
      <c r="Y1509" s="175"/>
      <c r="Z1509" s="175"/>
      <c r="AA1509" s="175"/>
      <c r="AB1509" s="175"/>
      <c r="AC1509" s="175"/>
      <c r="AD1509" s="175"/>
      <c r="AE1509" s="175"/>
      <c r="AF1509" s="175"/>
      <c r="AG1509" s="175"/>
      <c r="AH1509" s="175"/>
    </row>
    <row r="1510" spans="1:34" x14ac:dyDescent="0.3">
      <c r="A1510" s="171" t="s">
        <v>1251</v>
      </c>
      <c r="B1510" s="171" t="s">
        <v>1964</v>
      </c>
      <c r="C1510" s="171">
        <v>148455</v>
      </c>
      <c r="D1510" s="174">
        <v>44302</v>
      </c>
      <c r="E1510" s="175">
        <v>10.4543</v>
      </c>
      <c r="F1510" s="175">
        <v>6.6000000000000003E-2</v>
      </c>
      <c r="G1510" s="175">
        <v>0.1245</v>
      </c>
      <c r="H1510" s="175">
        <v>0.1293</v>
      </c>
      <c r="I1510" s="175">
        <v>1.1651</v>
      </c>
      <c r="J1510" s="175">
        <v>1.3347</v>
      </c>
      <c r="K1510" s="175">
        <v>0.38700000000000001</v>
      </c>
      <c r="L1510" s="175">
        <v>3.5253000000000001</v>
      </c>
      <c r="M1510" s="175"/>
      <c r="N1510" s="175"/>
      <c r="O1510" s="175"/>
      <c r="P1510" s="175"/>
      <c r="Q1510" s="175">
        <v>4.5430000000000001</v>
      </c>
      <c r="R1510" s="175"/>
      <c r="S1510" s="171"/>
      <c r="T1510" s="174"/>
      <c r="U1510" s="175"/>
      <c r="V1510" s="175"/>
      <c r="W1510" s="175"/>
      <c r="X1510" s="175"/>
      <c r="Y1510" s="175"/>
      <c r="Z1510" s="175"/>
      <c r="AA1510" s="175"/>
      <c r="AB1510" s="175"/>
      <c r="AC1510" s="175"/>
      <c r="AD1510" s="175"/>
      <c r="AE1510" s="175"/>
      <c r="AF1510" s="175"/>
      <c r="AG1510" s="175"/>
      <c r="AH1510" s="175"/>
    </row>
    <row r="1511" spans="1:34" x14ac:dyDescent="0.3">
      <c r="A1511" s="171" t="s">
        <v>1251</v>
      </c>
      <c r="B1511" s="171" t="s">
        <v>1965</v>
      </c>
      <c r="C1511" s="171">
        <v>148457</v>
      </c>
      <c r="D1511" s="174">
        <v>44303</v>
      </c>
      <c r="E1511" s="175">
        <v>11.6127</v>
      </c>
      <c r="F1511" s="175">
        <v>0</v>
      </c>
      <c r="G1511" s="175">
        <v>0.62480000000000002</v>
      </c>
      <c r="H1511" s="175">
        <v>-0.45350000000000001</v>
      </c>
      <c r="I1511" s="175">
        <v>0.98089999999999999</v>
      </c>
      <c r="J1511" s="175">
        <v>2.2038000000000002</v>
      </c>
      <c r="K1511" s="175">
        <v>2.7536</v>
      </c>
      <c r="L1511" s="175">
        <v>16.5396</v>
      </c>
      <c r="M1511" s="175"/>
      <c r="N1511" s="175"/>
      <c r="O1511" s="175"/>
      <c r="P1511" s="175"/>
      <c r="Q1511" s="175">
        <v>16.126999999999999</v>
      </c>
      <c r="R1511" s="175"/>
      <c r="S1511" s="171"/>
      <c r="T1511" s="174"/>
      <c r="U1511" s="175"/>
      <c r="V1511" s="175"/>
      <c r="W1511" s="175"/>
      <c r="X1511" s="175"/>
      <c r="Y1511" s="175"/>
      <c r="Z1511" s="175"/>
      <c r="AA1511" s="175"/>
      <c r="AB1511" s="175"/>
      <c r="AC1511" s="175"/>
      <c r="AD1511" s="175"/>
      <c r="AE1511" s="175"/>
      <c r="AF1511" s="175"/>
      <c r="AG1511" s="175"/>
      <c r="AH1511" s="175"/>
    </row>
    <row r="1512" spans="1:34" x14ac:dyDescent="0.3">
      <c r="A1512" s="171" t="s">
        <v>1251</v>
      </c>
      <c r="B1512" s="171" t="s">
        <v>1966</v>
      </c>
      <c r="C1512" s="171">
        <v>148459</v>
      </c>
      <c r="D1512" s="174">
        <v>44303</v>
      </c>
      <c r="E1512" s="175">
        <v>11.4893</v>
      </c>
      <c r="F1512" s="175">
        <v>0</v>
      </c>
      <c r="G1512" s="175">
        <v>0.60860000000000003</v>
      </c>
      <c r="H1512" s="175">
        <v>-0.49109999999999998</v>
      </c>
      <c r="I1512" s="175">
        <v>0.9002</v>
      </c>
      <c r="J1512" s="175">
        <v>2.0436999999999999</v>
      </c>
      <c r="K1512" s="175">
        <v>2.278</v>
      </c>
      <c r="L1512" s="175">
        <v>15.5435</v>
      </c>
      <c r="M1512" s="175"/>
      <c r="N1512" s="175"/>
      <c r="O1512" s="175"/>
      <c r="P1512" s="175"/>
      <c r="Q1512" s="175">
        <v>14.893000000000001</v>
      </c>
      <c r="R1512" s="175"/>
      <c r="S1512" s="171"/>
      <c r="T1512" s="174"/>
      <c r="U1512" s="175"/>
      <c r="V1512" s="175"/>
      <c r="W1512" s="175"/>
      <c r="X1512" s="175"/>
      <c r="Y1512" s="175"/>
      <c r="Z1512" s="175"/>
      <c r="AA1512" s="175"/>
      <c r="AB1512" s="175"/>
      <c r="AC1512" s="175"/>
      <c r="AD1512" s="175"/>
      <c r="AE1512" s="175"/>
      <c r="AF1512" s="175"/>
      <c r="AG1512" s="175"/>
      <c r="AH1512" s="175"/>
    </row>
    <row r="1513" spans="1:34" x14ac:dyDescent="0.3">
      <c r="A1513" s="171" t="s">
        <v>1251</v>
      </c>
      <c r="B1513" s="171" t="s">
        <v>1260</v>
      </c>
      <c r="C1513" s="171">
        <v>101072</v>
      </c>
      <c r="D1513" s="174">
        <v>44302</v>
      </c>
      <c r="E1513" s="175">
        <v>59.582700000000003</v>
      </c>
      <c r="F1513" s="175">
        <v>2.1726999999999999</v>
      </c>
      <c r="G1513" s="175">
        <v>1.9643999999999999</v>
      </c>
      <c r="H1513" s="175">
        <v>0.34639999999999999</v>
      </c>
      <c r="I1513" s="175">
        <v>7.8921999999999999</v>
      </c>
      <c r="J1513" s="175">
        <v>11.983499999999999</v>
      </c>
      <c r="K1513" s="175">
        <v>17.841100000000001</v>
      </c>
      <c r="L1513" s="175">
        <v>28.212</v>
      </c>
      <c r="M1513" s="175">
        <v>53.687600000000003</v>
      </c>
      <c r="N1513" s="175">
        <v>70.793099999999995</v>
      </c>
      <c r="O1513" s="175">
        <v>19.4956</v>
      </c>
      <c r="P1513" s="175">
        <v>13.940200000000001</v>
      </c>
      <c r="Q1513" s="175">
        <v>9.2916000000000007</v>
      </c>
      <c r="R1513" s="175">
        <v>27.2637</v>
      </c>
      <c r="S1513" s="171" t="s">
        <v>2023</v>
      </c>
      <c r="T1513" s="174">
        <v>44302</v>
      </c>
      <c r="U1513" s="175">
        <v>3847.7537000000002</v>
      </c>
      <c r="V1513" s="175">
        <v>-13.5212</v>
      </c>
      <c r="W1513" s="175">
        <v>-37.631100000000004</v>
      </c>
      <c r="X1513" s="175">
        <v>-14.154400000000001</v>
      </c>
      <c r="Y1513" s="175">
        <v>5.57</v>
      </c>
      <c r="Z1513" s="175">
        <v>17.7211</v>
      </c>
      <c r="AA1513" s="175">
        <v>-0.12280000000000001</v>
      </c>
      <c r="AB1513" s="175">
        <v>2.6629999999999998</v>
      </c>
      <c r="AC1513" s="175">
        <v>3.2505000000000002</v>
      </c>
      <c r="AD1513" s="175">
        <v>8.9678000000000004</v>
      </c>
      <c r="AE1513" s="175">
        <v>9.0890000000000004</v>
      </c>
      <c r="AF1513" s="175">
        <v>8.4783000000000008</v>
      </c>
      <c r="AG1513" s="175"/>
      <c r="AH1513" s="175">
        <v>10.385400000000001</v>
      </c>
    </row>
    <row r="1514" spans="1:34" x14ac:dyDescent="0.3">
      <c r="A1514" s="171" t="s">
        <v>1251</v>
      </c>
      <c r="B1514" s="171" t="s">
        <v>1261</v>
      </c>
      <c r="C1514" s="171">
        <v>120821</v>
      </c>
      <c r="D1514" s="174">
        <v>44302</v>
      </c>
      <c r="E1514" s="175">
        <v>59.791400000000003</v>
      </c>
      <c r="F1514" s="175">
        <v>2.1779999999999999</v>
      </c>
      <c r="G1514" s="175">
        <v>1.9795</v>
      </c>
      <c r="H1514" s="175">
        <v>0.38030000000000003</v>
      </c>
      <c r="I1514" s="175">
        <v>8.0045000000000002</v>
      </c>
      <c r="J1514" s="175">
        <v>12.1944</v>
      </c>
      <c r="K1514" s="175">
        <v>18.422999999999998</v>
      </c>
      <c r="L1514" s="175">
        <v>28.866299999999999</v>
      </c>
      <c r="M1514" s="175">
        <v>54.620399999999997</v>
      </c>
      <c r="N1514" s="175">
        <v>71.872200000000007</v>
      </c>
      <c r="O1514" s="175">
        <v>19.634799999999998</v>
      </c>
      <c r="P1514" s="175">
        <v>14.0198</v>
      </c>
      <c r="Q1514" s="175">
        <v>11.4186</v>
      </c>
      <c r="R1514" s="175">
        <v>27.769600000000001</v>
      </c>
      <c r="S1514" s="171" t="s">
        <v>2023</v>
      </c>
      <c r="T1514" s="174">
        <v>44302</v>
      </c>
      <c r="U1514" s="175">
        <v>3847.7537000000002</v>
      </c>
      <c r="V1514" s="175">
        <v>-13.5212</v>
      </c>
      <c r="W1514" s="175">
        <v>-37.631100000000004</v>
      </c>
      <c r="X1514" s="175">
        <v>-14.154400000000001</v>
      </c>
      <c r="Y1514" s="175">
        <v>5.57</v>
      </c>
      <c r="Z1514" s="175">
        <v>17.7211</v>
      </c>
      <c r="AA1514" s="175">
        <v>-0.12280000000000001</v>
      </c>
      <c r="AB1514" s="175">
        <v>2.6629999999999998</v>
      </c>
      <c r="AC1514" s="175">
        <v>3.2505000000000002</v>
      </c>
      <c r="AD1514" s="175">
        <v>8.9678000000000004</v>
      </c>
      <c r="AE1514" s="175">
        <v>9.0890000000000004</v>
      </c>
      <c r="AF1514" s="175">
        <v>8.4783000000000008</v>
      </c>
      <c r="AG1514" s="175"/>
      <c r="AH1514" s="175">
        <v>10.385400000000001</v>
      </c>
    </row>
    <row r="1515" spans="1:34" x14ac:dyDescent="0.3">
      <c r="A1515" s="171" t="s">
        <v>1251</v>
      </c>
      <c r="B1515" s="171" t="s">
        <v>1262</v>
      </c>
      <c r="C1515" s="171">
        <v>119843</v>
      </c>
      <c r="D1515" s="174">
        <v>44302</v>
      </c>
      <c r="E1515" s="175">
        <v>35.521299999999997</v>
      </c>
      <c r="F1515" s="175">
        <v>0.49790000000000001</v>
      </c>
      <c r="G1515" s="175">
        <v>1.4332</v>
      </c>
      <c r="H1515" s="175">
        <v>-0.6925</v>
      </c>
      <c r="I1515" s="175">
        <v>1.1452</v>
      </c>
      <c r="J1515" s="175">
        <v>0.48259999999999997</v>
      </c>
      <c r="K1515" s="175">
        <v>-0.22359999999999999</v>
      </c>
      <c r="L1515" s="175">
        <v>9.6143999999999998</v>
      </c>
      <c r="M1515" s="175">
        <v>12.5877</v>
      </c>
      <c r="N1515" s="175">
        <v>19.383700000000001</v>
      </c>
      <c r="O1515" s="175">
        <v>9.3034999999999997</v>
      </c>
      <c r="P1515" s="175">
        <v>9.7296999999999993</v>
      </c>
      <c r="Q1515" s="175">
        <v>10.7735</v>
      </c>
      <c r="R1515" s="175">
        <v>12.164099999999999</v>
      </c>
      <c r="S1515" s="171" t="s">
        <v>2026</v>
      </c>
      <c r="T1515" s="174">
        <v>44302</v>
      </c>
      <c r="U1515" s="175">
        <v>4048.4108999999999</v>
      </c>
      <c r="V1515" s="175">
        <v>66.121200000000002</v>
      </c>
      <c r="W1515" s="175">
        <v>-60.410600000000002</v>
      </c>
      <c r="X1515" s="175">
        <v>-16.700299999999999</v>
      </c>
      <c r="Y1515" s="175">
        <v>19.863700000000001</v>
      </c>
      <c r="Z1515" s="175">
        <v>13.969099999999999</v>
      </c>
      <c r="AA1515" s="175">
        <v>1.3734999999999999</v>
      </c>
      <c r="AB1515" s="175">
        <v>3.0106000000000002</v>
      </c>
      <c r="AC1515" s="175">
        <v>2.3624999999999998</v>
      </c>
      <c r="AD1515" s="175">
        <v>6.4058000000000002</v>
      </c>
      <c r="AE1515" s="175">
        <v>8.6381999999999994</v>
      </c>
      <c r="AF1515" s="175">
        <v>7.2378</v>
      </c>
      <c r="AG1515" s="175"/>
      <c r="AH1515" s="175">
        <v>9.3963999999999999</v>
      </c>
    </row>
    <row r="1516" spans="1:34" x14ac:dyDescent="0.3">
      <c r="A1516" s="171" t="s">
        <v>1251</v>
      </c>
      <c r="B1516" s="171" t="s">
        <v>1263</v>
      </c>
      <c r="C1516" s="171">
        <v>103408</v>
      </c>
      <c r="D1516" s="174">
        <v>44302</v>
      </c>
      <c r="E1516" s="175">
        <v>33.280799999999999</v>
      </c>
      <c r="F1516" s="175">
        <v>0.49580000000000002</v>
      </c>
      <c r="G1516" s="175">
        <v>1.4244000000000001</v>
      </c>
      <c r="H1516" s="175">
        <v>-0.7077</v>
      </c>
      <c r="I1516" s="175">
        <v>1.1097999999999999</v>
      </c>
      <c r="J1516" s="175">
        <v>0.41</v>
      </c>
      <c r="K1516" s="175">
        <v>-0.4219</v>
      </c>
      <c r="L1516" s="175">
        <v>9.2094000000000005</v>
      </c>
      <c r="M1516" s="175">
        <v>11.9872</v>
      </c>
      <c r="N1516" s="175">
        <v>18.568200000000001</v>
      </c>
      <c r="O1516" s="175">
        <v>8.4114000000000004</v>
      </c>
      <c r="P1516" s="175">
        <v>8.7378999999999998</v>
      </c>
      <c r="Q1516" s="175">
        <v>8.1281999999999996</v>
      </c>
      <c r="R1516" s="175">
        <v>11.488899999999999</v>
      </c>
      <c r="S1516" s="171" t="s">
        <v>2026</v>
      </c>
      <c r="T1516" s="174">
        <v>44302</v>
      </c>
      <c r="U1516" s="175">
        <v>4048.4108999999999</v>
      </c>
      <c r="V1516" s="175">
        <v>66.121200000000002</v>
      </c>
      <c r="W1516" s="175">
        <v>-60.410600000000002</v>
      </c>
      <c r="X1516" s="175">
        <v>-16.700299999999999</v>
      </c>
      <c r="Y1516" s="175">
        <v>19.863700000000001</v>
      </c>
      <c r="Z1516" s="175">
        <v>13.969099999999999</v>
      </c>
      <c r="AA1516" s="175">
        <v>1.3734999999999999</v>
      </c>
      <c r="AB1516" s="175">
        <v>3.0106000000000002</v>
      </c>
      <c r="AC1516" s="175">
        <v>2.3624999999999998</v>
      </c>
      <c r="AD1516" s="175">
        <v>6.4058000000000002</v>
      </c>
      <c r="AE1516" s="175">
        <v>8.6381999999999994</v>
      </c>
      <c r="AF1516" s="175">
        <v>7.2378</v>
      </c>
      <c r="AG1516" s="175"/>
      <c r="AH1516" s="175">
        <v>9.3963999999999999</v>
      </c>
    </row>
    <row r="1517" spans="1:34" x14ac:dyDescent="0.3">
      <c r="A1517" s="171" t="s">
        <v>1251</v>
      </c>
      <c r="B1517" s="171" t="s">
        <v>1264</v>
      </c>
      <c r="C1517" s="171">
        <v>148053</v>
      </c>
      <c r="D1517" s="174">
        <v>44302</v>
      </c>
      <c r="E1517" s="175">
        <v>13.6059</v>
      </c>
      <c r="F1517" s="175">
        <v>0.3</v>
      </c>
      <c r="G1517" s="175">
        <v>0.69720000000000004</v>
      </c>
      <c r="H1517" s="175">
        <v>-1.1716</v>
      </c>
      <c r="I1517" s="175">
        <v>-0.49070000000000003</v>
      </c>
      <c r="J1517" s="175">
        <v>-0.25800000000000001</v>
      </c>
      <c r="K1517" s="175">
        <v>4.0986000000000002</v>
      </c>
      <c r="L1517" s="175">
        <v>21.040299999999998</v>
      </c>
      <c r="M1517" s="175">
        <v>30.3947</v>
      </c>
      <c r="N1517" s="175">
        <v>45.724899999999998</v>
      </c>
      <c r="O1517" s="175"/>
      <c r="P1517" s="175"/>
      <c r="Q1517" s="175">
        <v>31.714500000000001</v>
      </c>
      <c r="R1517" s="175"/>
      <c r="S1517" s="171"/>
      <c r="T1517" s="174"/>
      <c r="U1517" s="175"/>
      <c r="V1517" s="175"/>
      <c r="W1517" s="175"/>
      <c r="X1517" s="175"/>
      <c r="Y1517" s="175"/>
      <c r="Z1517" s="175"/>
      <c r="AA1517" s="175"/>
      <c r="AB1517" s="175"/>
      <c r="AC1517" s="175"/>
      <c r="AD1517" s="175"/>
      <c r="AE1517" s="175"/>
      <c r="AF1517" s="175"/>
      <c r="AG1517" s="175"/>
      <c r="AH1517" s="175"/>
    </row>
    <row r="1518" spans="1:34" x14ac:dyDescent="0.3">
      <c r="A1518" s="171" t="s">
        <v>1251</v>
      </c>
      <c r="B1518" s="171" t="s">
        <v>1265</v>
      </c>
      <c r="C1518" s="171">
        <v>148050</v>
      </c>
      <c r="D1518" s="174">
        <v>44302</v>
      </c>
      <c r="E1518" s="175">
        <v>13.3154</v>
      </c>
      <c r="F1518" s="175">
        <v>0.29530000000000001</v>
      </c>
      <c r="G1518" s="175">
        <v>0.68200000000000005</v>
      </c>
      <c r="H1518" s="175">
        <v>-1.2115</v>
      </c>
      <c r="I1518" s="175">
        <v>-0.56679999999999997</v>
      </c>
      <c r="J1518" s="175">
        <v>-0.41949999999999998</v>
      </c>
      <c r="K1518" s="175">
        <v>3.5943999999999998</v>
      </c>
      <c r="L1518" s="175">
        <v>19.871099999999998</v>
      </c>
      <c r="M1518" s="175">
        <v>28.564299999999999</v>
      </c>
      <c r="N1518" s="175">
        <v>43.067100000000003</v>
      </c>
      <c r="O1518" s="175"/>
      <c r="P1518" s="175"/>
      <c r="Q1518" s="175">
        <v>29.195799999999998</v>
      </c>
      <c r="R1518" s="175"/>
      <c r="S1518" s="171"/>
      <c r="T1518" s="174"/>
      <c r="U1518" s="175"/>
      <c r="V1518" s="175"/>
      <c r="W1518" s="175"/>
      <c r="X1518" s="175"/>
      <c r="Y1518" s="175"/>
      <c r="Z1518" s="175"/>
      <c r="AA1518" s="175"/>
      <c r="AB1518" s="175"/>
      <c r="AC1518" s="175"/>
      <c r="AD1518" s="175"/>
      <c r="AE1518" s="175"/>
      <c r="AF1518" s="175"/>
      <c r="AG1518" s="175"/>
      <c r="AH1518" s="175"/>
    </row>
    <row r="1519" spans="1:34" x14ac:dyDescent="0.3">
      <c r="A1519" s="171" t="s">
        <v>1251</v>
      </c>
      <c r="B1519" s="171" t="s">
        <v>1266</v>
      </c>
      <c r="C1519" s="171">
        <v>120760</v>
      </c>
      <c r="D1519" s="174">
        <v>44302</v>
      </c>
      <c r="E1519" s="175">
        <v>42.661799999999999</v>
      </c>
      <c r="F1519" s="175">
        <v>0.2366</v>
      </c>
      <c r="G1519" s="175">
        <v>0.46750000000000003</v>
      </c>
      <c r="H1519" s="175">
        <v>-0.73570000000000002</v>
      </c>
      <c r="I1519" s="175">
        <v>-0.32869999999999999</v>
      </c>
      <c r="J1519" s="175">
        <v>-0.55389999999999995</v>
      </c>
      <c r="K1519" s="175">
        <v>0.52780000000000005</v>
      </c>
      <c r="L1519" s="175">
        <v>9.9085999999999999</v>
      </c>
      <c r="M1519" s="175">
        <v>16.6525</v>
      </c>
      <c r="N1519" s="175">
        <v>30.622</v>
      </c>
      <c r="O1519" s="175">
        <v>6.8384999999999998</v>
      </c>
      <c r="P1519" s="175">
        <v>8.9512</v>
      </c>
      <c r="Q1519" s="175">
        <v>7.3891</v>
      </c>
      <c r="R1519" s="175">
        <v>9.4562000000000008</v>
      </c>
      <c r="S1519" s="171"/>
      <c r="T1519" s="174"/>
      <c r="U1519" s="175"/>
      <c r="V1519" s="175"/>
      <c r="W1519" s="175"/>
      <c r="X1519" s="175"/>
      <c r="Y1519" s="175"/>
      <c r="Z1519" s="175"/>
      <c r="AA1519" s="175"/>
      <c r="AB1519" s="175"/>
      <c r="AC1519" s="175"/>
      <c r="AD1519" s="175"/>
      <c r="AE1519" s="175"/>
      <c r="AF1519" s="175"/>
      <c r="AG1519" s="175"/>
      <c r="AH1519" s="175"/>
    </row>
    <row r="1520" spans="1:34" x14ac:dyDescent="0.3">
      <c r="A1520" s="171" t="s">
        <v>1251</v>
      </c>
      <c r="B1520" s="171" t="s">
        <v>1267</v>
      </c>
      <c r="C1520" s="171">
        <v>111599</v>
      </c>
      <c r="D1520" s="174">
        <v>44302</v>
      </c>
      <c r="E1520" s="175">
        <v>40.0212</v>
      </c>
      <c r="F1520" s="175">
        <v>0.2349</v>
      </c>
      <c r="G1520" s="175">
        <v>0.46110000000000001</v>
      </c>
      <c r="H1520" s="175">
        <v>-0.75039999999999996</v>
      </c>
      <c r="I1520" s="175">
        <v>-0.36170000000000002</v>
      </c>
      <c r="J1520" s="175">
        <v>-0.623</v>
      </c>
      <c r="K1520" s="175">
        <v>0.3261</v>
      </c>
      <c r="L1520" s="175">
        <v>9.4753000000000007</v>
      </c>
      <c r="M1520" s="175">
        <v>15.9655</v>
      </c>
      <c r="N1520" s="175">
        <v>29.613700000000001</v>
      </c>
      <c r="O1520" s="175">
        <v>5.9267000000000003</v>
      </c>
      <c r="P1520" s="175">
        <v>8.0060000000000002</v>
      </c>
      <c r="Q1520" s="175">
        <v>11.897399999999999</v>
      </c>
      <c r="R1520" s="175">
        <v>8.5875000000000004</v>
      </c>
      <c r="S1520" s="171"/>
      <c r="T1520" s="174"/>
      <c r="U1520" s="175"/>
      <c r="V1520" s="175"/>
      <c r="W1520" s="175"/>
      <c r="X1520" s="175"/>
      <c r="Y1520" s="175"/>
      <c r="Z1520" s="175"/>
      <c r="AA1520" s="175"/>
      <c r="AB1520" s="175"/>
      <c r="AC1520" s="175"/>
      <c r="AD1520" s="175"/>
      <c r="AE1520" s="175"/>
      <c r="AF1520" s="175"/>
      <c r="AG1520" s="175"/>
      <c r="AH1520" s="175"/>
    </row>
    <row r="1521" spans="1:34" x14ac:dyDescent="0.3">
      <c r="A1521" s="176" t="s">
        <v>27</v>
      </c>
      <c r="B1521" s="171"/>
      <c r="C1521" s="171"/>
      <c r="D1521" s="171"/>
      <c r="E1521" s="171"/>
      <c r="F1521" s="177">
        <v>0.47991499999999998</v>
      </c>
      <c r="G1521" s="177">
        <v>0.86480000000000001</v>
      </c>
      <c r="H1521" s="177">
        <v>-0.62315000000000009</v>
      </c>
      <c r="I1521" s="177">
        <v>0.83469499999999974</v>
      </c>
      <c r="J1521" s="177">
        <v>1.1755900000000001</v>
      </c>
      <c r="K1521" s="177">
        <v>3.1478799999999998</v>
      </c>
      <c r="L1521" s="177">
        <v>16.69322</v>
      </c>
      <c r="M1521" s="177">
        <v>27.051106249999997</v>
      </c>
      <c r="N1521" s="177">
        <v>40.983131249999992</v>
      </c>
      <c r="O1521" s="177">
        <v>10.624735714285718</v>
      </c>
      <c r="P1521" s="177">
        <v>10.736214285714286</v>
      </c>
      <c r="Q1521" s="177">
        <v>12.617825</v>
      </c>
      <c r="R1521" s="177">
        <v>14.362292857142856</v>
      </c>
      <c r="S1521" s="171"/>
      <c r="T1521" s="171"/>
      <c r="U1521" s="177">
        <v>4669.6514666666662</v>
      </c>
      <c r="V1521" s="177">
        <v>11.743933333333333</v>
      </c>
      <c r="W1521" s="177">
        <v>-31.519599999999997</v>
      </c>
      <c r="X1521" s="177">
        <v>-9.4105333333333334</v>
      </c>
      <c r="Y1521" s="177">
        <v>9.7899333333333338</v>
      </c>
      <c r="Z1521" s="177">
        <v>11.900766666666668</v>
      </c>
      <c r="AA1521" s="177">
        <v>1.8132999999999999</v>
      </c>
      <c r="AB1521" s="177">
        <v>3.0834666666666664</v>
      </c>
      <c r="AC1521" s="177">
        <v>3.0354333333333336</v>
      </c>
      <c r="AD1521" s="177">
        <v>6.5919333333333334</v>
      </c>
      <c r="AE1521" s="177">
        <v>8.060766666666666</v>
      </c>
      <c r="AF1521" s="177">
        <v>7.3876333333333335</v>
      </c>
      <c r="AG1521" s="177" t="e">
        <v>#DIV/0!</v>
      </c>
      <c r="AH1521" s="177">
        <v>8.602033333333333</v>
      </c>
    </row>
    <row r="1522" spans="1:34" x14ac:dyDescent="0.3">
      <c r="A1522" s="176" t="s">
        <v>408</v>
      </c>
      <c r="B1522" s="171"/>
      <c r="C1522" s="171"/>
      <c r="D1522" s="171"/>
      <c r="E1522" s="171"/>
      <c r="F1522" s="177">
        <v>0.26674999999999999</v>
      </c>
      <c r="G1522" s="177">
        <v>0.67105000000000004</v>
      </c>
      <c r="H1522" s="177">
        <v>-0.60780000000000001</v>
      </c>
      <c r="I1522" s="177">
        <v>-0.13774999999999998</v>
      </c>
      <c r="J1522" s="177">
        <v>3.9449999999999985E-2</v>
      </c>
      <c r="K1522" s="177">
        <v>1.1353</v>
      </c>
      <c r="L1522" s="177">
        <v>15.36355</v>
      </c>
      <c r="M1522" s="177">
        <v>25.5442</v>
      </c>
      <c r="N1522" s="177">
        <v>41.526949999999999</v>
      </c>
      <c r="O1522" s="177">
        <v>9.5122499999999999</v>
      </c>
      <c r="P1522" s="177">
        <v>10.136949999999999</v>
      </c>
      <c r="Q1522" s="177">
        <v>10.315200000000001</v>
      </c>
      <c r="R1522" s="177">
        <v>12.1182</v>
      </c>
      <c r="S1522" s="171"/>
      <c r="T1522" s="171"/>
      <c r="U1522" s="177">
        <v>4048.4108999999999</v>
      </c>
      <c r="V1522" s="177">
        <v>-13.5212</v>
      </c>
      <c r="W1522" s="177">
        <v>-37.631100000000004</v>
      </c>
      <c r="X1522" s="177">
        <v>-14.154400000000001</v>
      </c>
      <c r="Y1522" s="177">
        <v>5.57</v>
      </c>
      <c r="Z1522" s="177">
        <v>13.969099999999999</v>
      </c>
      <c r="AA1522" s="177">
        <v>1.3734999999999999</v>
      </c>
      <c r="AB1522" s="177">
        <v>3.0106000000000002</v>
      </c>
      <c r="AC1522" s="177">
        <v>3.2505000000000002</v>
      </c>
      <c r="AD1522" s="177">
        <v>6.4058000000000002</v>
      </c>
      <c r="AE1522" s="177">
        <v>8.6381999999999994</v>
      </c>
      <c r="AF1522" s="177">
        <v>7.2378</v>
      </c>
      <c r="AG1522" s="177" t="e">
        <v>#NUM!</v>
      </c>
      <c r="AH1522" s="177">
        <v>9.3963999999999999</v>
      </c>
    </row>
    <row r="1523" spans="1:34" x14ac:dyDescent="0.3">
      <c r="A1523" s="119"/>
      <c r="B1523" s="119"/>
      <c r="C1523" s="119"/>
      <c r="D1523" s="121"/>
      <c r="E1523" s="122"/>
      <c r="F1523" s="122"/>
      <c r="G1523" s="122"/>
      <c r="H1523" s="122"/>
      <c r="I1523" s="122"/>
      <c r="J1523" s="122"/>
      <c r="K1523" s="122"/>
      <c r="L1523" s="122"/>
      <c r="M1523" s="122"/>
      <c r="N1523" s="122"/>
      <c r="O1523" s="122"/>
      <c r="P1523" s="122"/>
      <c r="Q1523" s="122"/>
      <c r="R1523" s="122"/>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73" t="s">
        <v>1268</v>
      </c>
      <c r="B1524" s="173"/>
      <c r="C1524" s="173"/>
      <c r="D1524" s="173"/>
      <c r="E1524" s="173"/>
      <c r="F1524" s="173"/>
      <c r="G1524" s="173"/>
      <c r="H1524" s="173"/>
      <c r="I1524" s="173"/>
      <c r="J1524" s="173"/>
      <c r="K1524" s="173"/>
      <c r="L1524" s="173"/>
      <c r="M1524" s="173"/>
      <c r="N1524" s="173"/>
      <c r="O1524" s="173"/>
      <c r="P1524" s="173"/>
      <c r="Q1524" s="173"/>
      <c r="R1524" s="173"/>
      <c r="S1524" s="173"/>
      <c r="T1524" s="173"/>
      <c r="U1524" s="173"/>
      <c r="V1524" s="173"/>
      <c r="W1524" s="173"/>
      <c r="X1524" s="173"/>
      <c r="Y1524" s="173"/>
      <c r="Z1524" s="173"/>
      <c r="AA1524" s="173"/>
      <c r="AB1524" s="173"/>
      <c r="AC1524" s="173"/>
      <c r="AD1524" s="173"/>
      <c r="AE1524" s="173"/>
      <c r="AF1524" s="173"/>
      <c r="AG1524" s="173"/>
      <c r="AH1524" s="173"/>
    </row>
    <row r="1525" spans="1:34" x14ac:dyDescent="0.3">
      <c r="A1525" s="171" t="s">
        <v>1269</v>
      </c>
      <c r="B1525" s="171" t="s">
        <v>1270</v>
      </c>
      <c r="C1525" s="171">
        <v>102020</v>
      </c>
      <c r="D1525" s="174">
        <v>44302</v>
      </c>
      <c r="E1525" s="175">
        <v>130</v>
      </c>
      <c r="F1525" s="175">
        <v>0.61919999999999997</v>
      </c>
      <c r="G1525" s="175">
        <v>1.018</v>
      </c>
      <c r="H1525" s="175">
        <v>-2.0642</v>
      </c>
      <c r="I1525" s="175">
        <v>-1.679</v>
      </c>
      <c r="J1525" s="175">
        <v>-2.8182999999999998</v>
      </c>
      <c r="K1525" s="175">
        <v>4.5267999999999997</v>
      </c>
      <c r="L1525" s="175">
        <v>30.299700000000001</v>
      </c>
      <c r="M1525" s="175">
        <v>42.372100000000003</v>
      </c>
      <c r="N1525" s="175">
        <v>61.671399999999998</v>
      </c>
      <c r="O1525" s="175">
        <v>8.9784000000000006</v>
      </c>
      <c r="P1525" s="175">
        <v>12.3813</v>
      </c>
      <c r="Q1525" s="175">
        <v>15.6838</v>
      </c>
      <c r="R1525" s="175">
        <v>14.6111</v>
      </c>
      <c r="S1525" s="171"/>
      <c r="T1525" s="174"/>
      <c r="U1525" s="175"/>
      <c r="V1525" s="175"/>
      <c r="W1525" s="175"/>
      <c r="X1525" s="175"/>
      <c r="Y1525" s="175"/>
      <c r="Z1525" s="175"/>
      <c r="AA1525" s="175"/>
      <c r="AB1525" s="175"/>
      <c r="AC1525" s="175"/>
      <c r="AD1525" s="175"/>
      <c r="AE1525" s="175"/>
      <c r="AF1525" s="175"/>
      <c r="AG1525" s="175"/>
      <c r="AH1525" s="175"/>
    </row>
    <row r="1526" spans="1:34" x14ac:dyDescent="0.3">
      <c r="A1526" s="171" t="s">
        <v>1269</v>
      </c>
      <c r="B1526" s="171" t="s">
        <v>1271</v>
      </c>
      <c r="C1526" s="171">
        <v>119354</v>
      </c>
      <c r="D1526" s="174">
        <v>44302</v>
      </c>
      <c r="E1526" s="175">
        <v>139.81</v>
      </c>
      <c r="F1526" s="175">
        <v>0.61890000000000001</v>
      </c>
      <c r="G1526" s="175">
        <v>1.0187999999999999</v>
      </c>
      <c r="H1526" s="175">
        <v>-2.0527000000000002</v>
      </c>
      <c r="I1526" s="175">
        <v>-1.6531</v>
      </c>
      <c r="J1526" s="175">
        <v>-2.7475999999999998</v>
      </c>
      <c r="K1526" s="175">
        <v>4.7500999999999998</v>
      </c>
      <c r="L1526" s="175">
        <v>30.847000000000001</v>
      </c>
      <c r="M1526" s="175">
        <v>43.247999999999998</v>
      </c>
      <c r="N1526" s="175">
        <v>62.929699999999997</v>
      </c>
      <c r="O1526" s="175">
        <v>9.9108000000000001</v>
      </c>
      <c r="P1526" s="175">
        <v>13.376200000000001</v>
      </c>
      <c r="Q1526" s="175">
        <v>13.0457</v>
      </c>
      <c r="R1526" s="175">
        <v>15.506500000000001</v>
      </c>
      <c r="S1526" s="171"/>
      <c r="T1526" s="174"/>
      <c r="U1526" s="175"/>
      <c r="V1526" s="175"/>
      <c r="W1526" s="175"/>
      <c r="X1526" s="175"/>
      <c r="Y1526" s="175"/>
      <c r="Z1526" s="175"/>
      <c r="AA1526" s="175"/>
      <c r="AB1526" s="175"/>
      <c r="AC1526" s="175"/>
      <c r="AD1526" s="175"/>
      <c r="AE1526" s="175"/>
      <c r="AF1526" s="175"/>
      <c r="AG1526" s="175"/>
      <c r="AH1526" s="175"/>
    </row>
    <row r="1527" spans="1:34" x14ac:dyDescent="0.3">
      <c r="A1527" s="171" t="s">
        <v>1269</v>
      </c>
      <c r="B1527" s="171" t="s">
        <v>1272</v>
      </c>
      <c r="C1527" s="171">
        <v>113460</v>
      </c>
      <c r="D1527" s="174">
        <v>44302</v>
      </c>
      <c r="E1527" s="175">
        <v>59.887</v>
      </c>
      <c r="F1527" s="175">
        <v>0.34179999999999999</v>
      </c>
      <c r="G1527" s="175">
        <v>0.97119999999999995</v>
      </c>
      <c r="H1527" s="175">
        <v>-2.2475999999999998</v>
      </c>
      <c r="I1527" s="175">
        <v>-1.7343999999999999</v>
      </c>
      <c r="J1527" s="175">
        <v>-2.5070000000000001</v>
      </c>
      <c r="K1527" s="175">
        <v>4.6866000000000003</v>
      </c>
      <c r="L1527" s="175">
        <v>27.324300000000001</v>
      </c>
      <c r="M1527" s="175">
        <v>35.8598</v>
      </c>
      <c r="N1527" s="175">
        <v>53.564300000000003</v>
      </c>
      <c r="O1527" s="175">
        <v>7.5894000000000004</v>
      </c>
      <c r="P1527" s="175">
        <v>12.248799999999999</v>
      </c>
      <c r="Q1527" s="175">
        <v>12.1622</v>
      </c>
      <c r="R1527" s="175">
        <v>12.914199999999999</v>
      </c>
      <c r="S1527" s="171"/>
      <c r="T1527" s="174"/>
      <c r="U1527" s="175"/>
      <c r="V1527" s="175"/>
      <c r="W1527" s="175"/>
      <c r="X1527" s="175"/>
      <c r="Y1527" s="175"/>
      <c r="Z1527" s="175"/>
      <c r="AA1527" s="175"/>
      <c r="AB1527" s="175"/>
      <c r="AC1527" s="175"/>
      <c r="AD1527" s="175"/>
      <c r="AE1527" s="175"/>
      <c r="AF1527" s="175"/>
      <c r="AG1527" s="175"/>
      <c r="AH1527" s="175"/>
    </row>
    <row r="1528" spans="1:34" x14ac:dyDescent="0.3">
      <c r="A1528" s="171" t="s">
        <v>1269</v>
      </c>
      <c r="B1528" s="171" t="s">
        <v>1273</v>
      </c>
      <c r="C1528" s="171">
        <v>119988</v>
      </c>
      <c r="D1528" s="174">
        <v>44302</v>
      </c>
      <c r="E1528" s="175">
        <v>67.489999999999995</v>
      </c>
      <c r="F1528" s="175">
        <v>0.34489999999999998</v>
      </c>
      <c r="G1528" s="175">
        <v>0.98299999999999998</v>
      </c>
      <c r="H1528" s="175">
        <v>-2.2223999999999999</v>
      </c>
      <c r="I1528" s="175">
        <v>-1.6797</v>
      </c>
      <c r="J1528" s="175">
        <v>-2.3921000000000001</v>
      </c>
      <c r="K1528" s="175">
        <v>5.0656999999999996</v>
      </c>
      <c r="L1528" s="175">
        <v>28.249500000000001</v>
      </c>
      <c r="M1528" s="175">
        <v>37.322699999999998</v>
      </c>
      <c r="N1528" s="175">
        <v>55.740200000000002</v>
      </c>
      <c r="O1528" s="175">
        <v>9.1484000000000005</v>
      </c>
      <c r="P1528" s="175">
        <v>13.9636</v>
      </c>
      <c r="Q1528" s="175">
        <v>15.228</v>
      </c>
      <c r="R1528" s="175">
        <v>14.4697</v>
      </c>
      <c r="S1528" s="171"/>
      <c r="T1528" s="174"/>
      <c r="U1528" s="175"/>
      <c r="V1528" s="175"/>
      <c r="W1528" s="175"/>
      <c r="X1528" s="175"/>
      <c r="Y1528" s="175"/>
      <c r="Z1528" s="175"/>
      <c r="AA1528" s="175"/>
      <c r="AB1528" s="175"/>
      <c r="AC1528" s="175"/>
      <c r="AD1528" s="175"/>
      <c r="AE1528" s="175"/>
      <c r="AF1528" s="175"/>
      <c r="AG1528" s="175"/>
      <c r="AH1528" s="175"/>
    </row>
    <row r="1529" spans="1:34" x14ac:dyDescent="0.3">
      <c r="A1529" s="171" t="s">
        <v>1269</v>
      </c>
      <c r="B1529" s="171" t="s">
        <v>1274</v>
      </c>
      <c r="C1529" s="171">
        <v>101228</v>
      </c>
      <c r="D1529" s="174">
        <v>44302</v>
      </c>
      <c r="E1529" s="175">
        <v>353.36</v>
      </c>
      <c r="F1529" s="175">
        <v>0.42059999999999997</v>
      </c>
      <c r="G1529" s="175">
        <v>0.58640000000000003</v>
      </c>
      <c r="H1529" s="175">
        <v>-2.4137</v>
      </c>
      <c r="I1529" s="175">
        <v>-2.3839999999999999</v>
      </c>
      <c r="J1529" s="175">
        <v>-4.1242000000000001</v>
      </c>
      <c r="K1529" s="175">
        <v>3.9447000000000001</v>
      </c>
      <c r="L1529" s="175">
        <v>33.656100000000002</v>
      </c>
      <c r="M1529" s="175">
        <v>40.691200000000002</v>
      </c>
      <c r="N1529" s="175">
        <v>57.609299999999998</v>
      </c>
      <c r="O1529" s="175">
        <v>8.6646999999999998</v>
      </c>
      <c r="P1529" s="175">
        <v>12.5847</v>
      </c>
      <c r="Q1529" s="175">
        <v>14.3652</v>
      </c>
      <c r="R1529" s="175">
        <v>8.6349999999999998</v>
      </c>
      <c r="S1529" s="171"/>
      <c r="T1529" s="174"/>
      <c r="U1529" s="175"/>
      <c r="V1529" s="175"/>
      <c r="W1529" s="175"/>
      <c r="X1529" s="175"/>
      <c r="Y1529" s="175"/>
      <c r="Z1529" s="175"/>
      <c r="AA1529" s="175"/>
      <c r="AB1529" s="175"/>
      <c r="AC1529" s="175"/>
      <c r="AD1529" s="175"/>
      <c r="AE1529" s="175"/>
      <c r="AF1529" s="175"/>
      <c r="AG1529" s="175"/>
      <c r="AH1529" s="175"/>
    </row>
    <row r="1530" spans="1:34" x14ac:dyDescent="0.3">
      <c r="A1530" s="171" t="s">
        <v>1269</v>
      </c>
      <c r="B1530" s="171" t="s">
        <v>1275</v>
      </c>
      <c r="C1530" s="171">
        <v>120599</v>
      </c>
      <c r="D1530" s="174">
        <v>44302</v>
      </c>
      <c r="E1530" s="175">
        <v>380.25</v>
      </c>
      <c r="F1530" s="175">
        <v>0.42520000000000002</v>
      </c>
      <c r="G1530" s="175">
        <v>0.59519999999999995</v>
      </c>
      <c r="H1530" s="175">
        <v>-2.3948999999999998</v>
      </c>
      <c r="I1530" s="175">
        <v>-2.3473000000000002</v>
      </c>
      <c r="J1530" s="175">
        <v>-4.0523999999999996</v>
      </c>
      <c r="K1530" s="175">
        <v>4.1723999999999997</v>
      </c>
      <c r="L1530" s="175">
        <v>34.264299999999999</v>
      </c>
      <c r="M1530" s="175">
        <v>41.683399999999999</v>
      </c>
      <c r="N1530" s="175">
        <v>59.146999999999998</v>
      </c>
      <c r="O1530" s="175">
        <v>9.7095000000000002</v>
      </c>
      <c r="P1530" s="175">
        <v>13.7498</v>
      </c>
      <c r="Q1530" s="175">
        <v>14.5969</v>
      </c>
      <c r="R1530" s="175">
        <v>9.6753</v>
      </c>
      <c r="S1530" s="171"/>
      <c r="T1530" s="174"/>
      <c r="U1530" s="175"/>
      <c r="V1530" s="175"/>
      <c r="W1530" s="175"/>
      <c r="X1530" s="175"/>
      <c r="Y1530" s="175"/>
      <c r="Z1530" s="175"/>
      <c r="AA1530" s="175"/>
      <c r="AB1530" s="175"/>
      <c r="AC1530" s="175"/>
      <c r="AD1530" s="175"/>
      <c r="AE1530" s="175"/>
      <c r="AF1530" s="175"/>
      <c r="AG1530" s="175"/>
      <c r="AH1530" s="175"/>
    </row>
    <row r="1531" spans="1:34" x14ac:dyDescent="0.3">
      <c r="A1531" s="171" t="s">
        <v>1269</v>
      </c>
      <c r="B1531" s="171" t="s">
        <v>1967</v>
      </c>
      <c r="C1531" s="171"/>
      <c r="D1531" s="174"/>
      <c r="E1531" s="175"/>
      <c r="F1531" s="175"/>
      <c r="G1531" s="175"/>
      <c r="H1531" s="175"/>
      <c r="I1531" s="175"/>
      <c r="J1531" s="175"/>
      <c r="K1531" s="175"/>
      <c r="L1531" s="175"/>
      <c r="M1531" s="175"/>
      <c r="N1531" s="175"/>
      <c r="O1531" s="175"/>
      <c r="P1531" s="175"/>
      <c r="Q1531" s="175"/>
      <c r="R1531" s="175"/>
      <c r="S1531" s="171"/>
      <c r="T1531" s="174"/>
      <c r="U1531" s="175"/>
      <c r="V1531" s="175"/>
      <c r="W1531" s="175"/>
      <c r="X1531" s="175"/>
      <c r="Y1531" s="175"/>
      <c r="Z1531" s="175"/>
      <c r="AA1531" s="175"/>
      <c r="AB1531" s="175"/>
      <c r="AC1531" s="175"/>
      <c r="AD1531" s="175"/>
      <c r="AE1531" s="175"/>
      <c r="AF1531" s="175"/>
      <c r="AG1531" s="175"/>
      <c r="AH1531" s="175"/>
    </row>
    <row r="1532" spans="1:34" x14ac:dyDescent="0.3">
      <c r="A1532" s="171" t="s">
        <v>1269</v>
      </c>
      <c r="B1532" s="171" t="s">
        <v>1276</v>
      </c>
      <c r="C1532" s="171"/>
      <c r="D1532" s="174"/>
      <c r="E1532" s="175"/>
      <c r="F1532" s="175"/>
      <c r="G1532" s="175"/>
      <c r="H1532" s="175"/>
      <c r="I1532" s="175"/>
      <c r="J1532" s="175"/>
      <c r="K1532" s="175"/>
      <c r="L1532" s="175"/>
      <c r="M1532" s="175"/>
      <c r="N1532" s="175"/>
      <c r="O1532" s="175"/>
      <c r="P1532" s="175"/>
      <c r="Q1532" s="175"/>
      <c r="R1532" s="175"/>
      <c r="S1532" s="171"/>
      <c r="T1532" s="174"/>
      <c r="U1532" s="175"/>
      <c r="V1532" s="175"/>
      <c r="W1532" s="175"/>
      <c r="X1532" s="175"/>
      <c r="Y1532" s="175"/>
      <c r="Z1532" s="175"/>
      <c r="AA1532" s="175"/>
      <c r="AB1532" s="175"/>
      <c r="AC1532" s="175"/>
      <c r="AD1532" s="175"/>
      <c r="AE1532" s="175"/>
      <c r="AF1532" s="175"/>
      <c r="AG1532" s="175"/>
      <c r="AH1532" s="175"/>
    </row>
    <row r="1533" spans="1:34" x14ac:dyDescent="0.3">
      <c r="A1533" s="171" t="s">
        <v>1269</v>
      </c>
      <c r="B1533" s="171" t="s">
        <v>1277</v>
      </c>
      <c r="C1533" s="171">
        <v>107353</v>
      </c>
      <c r="D1533" s="174">
        <v>44302</v>
      </c>
      <c r="E1533" s="175">
        <v>61.42</v>
      </c>
      <c r="F1533" s="175">
        <v>0.26119999999999999</v>
      </c>
      <c r="G1533" s="175">
        <v>0.47439999999999999</v>
      </c>
      <c r="H1533" s="175">
        <v>-2.3374000000000001</v>
      </c>
      <c r="I1533" s="175">
        <v>-2.4460000000000002</v>
      </c>
      <c r="J1533" s="175">
        <v>-3.0924999999999998</v>
      </c>
      <c r="K1533" s="175">
        <v>3.2094999999999998</v>
      </c>
      <c r="L1533" s="175">
        <v>28.091799999999999</v>
      </c>
      <c r="M1533" s="175">
        <v>40.1004</v>
      </c>
      <c r="N1533" s="175">
        <v>58.135899999999999</v>
      </c>
      <c r="O1533" s="175">
        <v>6.2069999999999999</v>
      </c>
      <c r="P1533" s="175">
        <v>12.565899999999999</v>
      </c>
      <c r="Q1533" s="175">
        <v>14.8736</v>
      </c>
      <c r="R1533" s="175">
        <v>13.6328</v>
      </c>
      <c r="S1533" s="171"/>
      <c r="T1533" s="174"/>
      <c r="U1533" s="175"/>
      <c r="V1533" s="175"/>
      <c r="W1533" s="175"/>
      <c r="X1533" s="175"/>
      <c r="Y1533" s="175"/>
      <c r="Z1533" s="175"/>
      <c r="AA1533" s="175"/>
      <c r="AB1533" s="175"/>
      <c r="AC1533" s="175"/>
      <c r="AD1533" s="175"/>
      <c r="AE1533" s="175"/>
      <c r="AF1533" s="175"/>
      <c r="AG1533" s="175"/>
      <c r="AH1533" s="175"/>
    </row>
    <row r="1534" spans="1:34" x14ac:dyDescent="0.3">
      <c r="A1534" s="171" t="s">
        <v>1269</v>
      </c>
      <c r="B1534" s="171" t="s">
        <v>1278</v>
      </c>
      <c r="C1534" s="171">
        <v>120413</v>
      </c>
      <c r="D1534" s="174">
        <v>44302</v>
      </c>
      <c r="E1534" s="175">
        <v>69.14</v>
      </c>
      <c r="F1534" s="175">
        <v>0.26100000000000001</v>
      </c>
      <c r="G1534" s="175">
        <v>0.49419999999999997</v>
      </c>
      <c r="H1534" s="175">
        <v>-2.3170000000000002</v>
      </c>
      <c r="I1534" s="175">
        <v>-2.3997999999999999</v>
      </c>
      <c r="J1534" s="175">
        <v>-2.9750000000000001</v>
      </c>
      <c r="K1534" s="175">
        <v>3.5649999999999999</v>
      </c>
      <c r="L1534" s="175">
        <v>28.9925</v>
      </c>
      <c r="M1534" s="175">
        <v>41.506300000000003</v>
      </c>
      <c r="N1534" s="175">
        <v>60.268900000000002</v>
      </c>
      <c r="O1534" s="175">
        <v>7.7092000000000001</v>
      </c>
      <c r="P1534" s="175">
        <v>14.298999999999999</v>
      </c>
      <c r="Q1534" s="175">
        <v>17.776800000000001</v>
      </c>
      <c r="R1534" s="175">
        <v>15.164899999999999</v>
      </c>
      <c r="S1534" s="171"/>
      <c r="T1534" s="174"/>
      <c r="U1534" s="175"/>
      <c r="V1534" s="175"/>
      <c r="W1534" s="175"/>
      <c r="X1534" s="175"/>
      <c r="Y1534" s="175"/>
      <c r="Z1534" s="175"/>
      <c r="AA1534" s="175"/>
      <c r="AB1534" s="175"/>
      <c r="AC1534" s="175"/>
      <c r="AD1534" s="175"/>
      <c r="AE1534" s="175"/>
      <c r="AF1534" s="175"/>
      <c r="AG1534" s="175"/>
      <c r="AH1534" s="175"/>
    </row>
    <row r="1535" spans="1:34" x14ac:dyDescent="0.3">
      <c r="A1535" s="171" t="s">
        <v>1269</v>
      </c>
      <c r="B1535" s="171" t="s">
        <v>1279</v>
      </c>
      <c r="C1535" s="171">
        <v>147183</v>
      </c>
      <c r="D1535" s="174">
        <v>44302</v>
      </c>
      <c r="E1535" s="175">
        <v>13.3719</v>
      </c>
      <c r="F1535" s="175">
        <v>0.95579999999999998</v>
      </c>
      <c r="G1535" s="175">
        <v>0.77849999999999997</v>
      </c>
      <c r="H1535" s="175">
        <v>-2.5562999999999998</v>
      </c>
      <c r="I1535" s="175">
        <v>-1.0141</v>
      </c>
      <c r="J1535" s="175">
        <v>-1.6720999999999999</v>
      </c>
      <c r="K1535" s="175">
        <v>6.2392000000000003</v>
      </c>
      <c r="L1535" s="175">
        <v>32.577500000000001</v>
      </c>
      <c r="M1535" s="175">
        <v>38.567500000000003</v>
      </c>
      <c r="N1535" s="175">
        <v>53.869799999999998</v>
      </c>
      <c r="O1535" s="175"/>
      <c r="P1535" s="175"/>
      <c r="Q1535" s="175">
        <v>16.309000000000001</v>
      </c>
      <c r="R1535" s="175"/>
      <c r="S1535" s="171"/>
      <c r="T1535" s="174"/>
      <c r="U1535" s="175"/>
      <c r="V1535" s="175"/>
      <c r="W1535" s="175"/>
      <c r="X1535" s="175"/>
      <c r="Y1535" s="175"/>
      <c r="Z1535" s="175"/>
      <c r="AA1535" s="175"/>
      <c r="AB1535" s="175"/>
      <c r="AC1535" s="175"/>
      <c r="AD1535" s="175"/>
      <c r="AE1535" s="175"/>
      <c r="AF1535" s="175"/>
      <c r="AG1535" s="175"/>
      <c r="AH1535" s="175"/>
    </row>
    <row r="1536" spans="1:34" x14ac:dyDescent="0.3">
      <c r="A1536" s="171" t="s">
        <v>1269</v>
      </c>
      <c r="B1536" s="171" t="s">
        <v>1280</v>
      </c>
      <c r="C1536" s="171">
        <v>147184</v>
      </c>
      <c r="D1536" s="174">
        <v>44302</v>
      </c>
      <c r="E1536" s="175">
        <v>12.8331</v>
      </c>
      <c r="F1536" s="175">
        <v>0.95030000000000003</v>
      </c>
      <c r="G1536" s="175">
        <v>0.76080000000000003</v>
      </c>
      <c r="H1536" s="175">
        <v>-2.5964999999999998</v>
      </c>
      <c r="I1536" s="175">
        <v>-1.1012999999999999</v>
      </c>
      <c r="J1536" s="175">
        <v>-1.8515999999999999</v>
      </c>
      <c r="K1536" s="175">
        <v>5.6753</v>
      </c>
      <c r="L1536" s="175">
        <v>31.174900000000001</v>
      </c>
      <c r="M1536" s="175">
        <v>36.3628</v>
      </c>
      <c r="N1536" s="175">
        <v>50.564900000000002</v>
      </c>
      <c r="O1536" s="175"/>
      <c r="P1536" s="175"/>
      <c r="Q1536" s="175">
        <v>13.8482</v>
      </c>
      <c r="R1536" s="175"/>
      <c r="S1536" s="171"/>
      <c r="T1536" s="174"/>
      <c r="U1536" s="175"/>
      <c r="V1536" s="175"/>
      <c r="W1536" s="175"/>
      <c r="X1536" s="175"/>
      <c r="Y1536" s="175"/>
      <c r="Z1536" s="175"/>
      <c r="AA1536" s="175"/>
      <c r="AB1536" s="175"/>
      <c r="AC1536" s="175"/>
      <c r="AD1536" s="175"/>
      <c r="AE1536" s="175"/>
      <c r="AF1536" s="175"/>
      <c r="AG1536" s="175"/>
      <c r="AH1536" s="175"/>
    </row>
    <row r="1537" spans="1:34" x14ac:dyDescent="0.3">
      <c r="A1537" s="171" t="s">
        <v>1269</v>
      </c>
      <c r="B1537" s="171" t="s">
        <v>1281</v>
      </c>
      <c r="C1537" s="171">
        <v>141226</v>
      </c>
      <c r="D1537" s="174">
        <v>44302</v>
      </c>
      <c r="E1537" s="175">
        <v>16.764099999999999</v>
      </c>
      <c r="F1537" s="175">
        <v>0.62670000000000003</v>
      </c>
      <c r="G1537" s="175">
        <v>1.0726</v>
      </c>
      <c r="H1537" s="175">
        <v>-2.31</v>
      </c>
      <c r="I1537" s="175">
        <v>-1.0330999999999999</v>
      </c>
      <c r="J1537" s="175">
        <v>-1.4420999999999999</v>
      </c>
      <c r="K1537" s="175">
        <v>9.9783000000000008</v>
      </c>
      <c r="L1537" s="175">
        <v>34.493699999999997</v>
      </c>
      <c r="M1537" s="175">
        <v>45.2896</v>
      </c>
      <c r="N1537" s="175">
        <v>68.894199999999998</v>
      </c>
      <c r="O1537" s="175">
        <v>14.4572</v>
      </c>
      <c r="P1537" s="175"/>
      <c r="Q1537" s="175">
        <v>14.0335</v>
      </c>
      <c r="R1537" s="175">
        <v>21.2591</v>
      </c>
      <c r="S1537" s="171"/>
      <c r="T1537" s="174"/>
      <c r="U1537" s="175"/>
      <c r="V1537" s="175"/>
      <c r="W1537" s="175"/>
      <c r="X1537" s="175"/>
      <c r="Y1537" s="175"/>
      <c r="Z1537" s="175"/>
      <c r="AA1537" s="175"/>
      <c r="AB1537" s="175"/>
      <c r="AC1537" s="175"/>
      <c r="AD1537" s="175"/>
      <c r="AE1537" s="175"/>
      <c r="AF1537" s="175"/>
      <c r="AG1537" s="175"/>
      <c r="AH1537" s="175"/>
    </row>
    <row r="1538" spans="1:34" x14ac:dyDescent="0.3">
      <c r="A1538" s="171" t="s">
        <v>1269</v>
      </c>
      <c r="B1538" s="171" t="s">
        <v>1282</v>
      </c>
      <c r="C1538" s="171">
        <v>141224</v>
      </c>
      <c r="D1538" s="174">
        <v>44302</v>
      </c>
      <c r="E1538" s="175">
        <v>15.4848</v>
      </c>
      <c r="F1538" s="175">
        <v>0.62190000000000001</v>
      </c>
      <c r="G1538" s="175">
        <v>1.0586</v>
      </c>
      <c r="H1538" s="175">
        <v>-2.3416999999999999</v>
      </c>
      <c r="I1538" s="175">
        <v>-1.1035999999999999</v>
      </c>
      <c r="J1538" s="175">
        <v>-1.5863</v>
      </c>
      <c r="K1538" s="175">
        <v>9.5106000000000002</v>
      </c>
      <c r="L1538" s="175">
        <v>33.344799999999999</v>
      </c>
      <c r="M1538" s="175">
        <v>43.408299999999997</v>
      </c>
      <c r="N1538" s="175">
        <v>65.987399999999994</v>
      </c>
      <c r="O1538" s="175">
        <v>12.385</v>
      </c>
      <c r="P1538" s="175"/>
      <c r="Q1538" s="175">
        <v>11.755800000000001</v>
      </c>
      <c r="R1538" s="175">
        <v>19.215900000000001</v>
      </c>
      <c r="S1538" s="171"/>
      <c r="T1538" s="174"/>
      <c r="U1538" s="175"/>
      <c r="V1538" s="175"/>
      <c r="W1538" s="175"/>
      <c r="X1538" s="175"/>
      <c r="Y1538" s="175"/>
      <c r="Z1538" s="175"/>
      <c r="AA1538" s="175"/>
      <c r="AB1538" s="175"/>
      <c r="AC1538" s="175"/>
      <c r="AD1538" s="175"/>
      <c r="AE1538" s="175"/>
      <c r="AF1538" s="175"/>
      <c r="AG1538" s="175"/>
      <c r="AH1538" s="175"/>
    </row>
    <row r="1539" spans="1:34" x14ac:dyDescent="0.3">
      <c r="A1539" s="171" t="s">
        <v>1269</v>
      </c>
      <c r="B1539" s="171" t="s">
        <v>1283</v>
      </c>
      <c r="C1539" s="171">
        <v>101161</v>
      </c>
      <c r="D1539" s="174">
        <v>44302</v>
      </c>
      <c r="E1539" s="175">
        <v>110.9606</v>
      </c>
      <c r="F1539" s="175">
        <v>0.33989999999999998</v>
      </c>
      <c r="G1539" s="175">
        <v>0.88390000000000002</v>
      </c>
      <c r="H1539" s="175">
        <v>-2.4601000000000002</v>
      </c>
      <c r="I1539" s="175">
        <v>-2.9384999999999999</v>
      </c>
      <c r="J1539" s="175">
        <v>-4.9009999999999998</v>
      </c>
      <c r="K1539" s="175">
        <v>7.7629000000000001</v>
      </c>
      <c r="L1539" s="175">
        <v>39.156700000000001</v>
      </c>
      <c r="M1539" s="175">
        <v>48.92</v>
      </c>
      <c r="N1539" s="175">
        <v>61.942500000000003</v>
      </c>
      <c r="O1539" s="175">
        <v>6.1188000000000002</v>
      </c>
      <c r="P1539" s="175">
        <v>10.2888</v>
      </c>
      <c r="Q1539" s="175">
        <v>16.162700000000001</v>
      </c>
      <c r="R1539" s="175">
        <v>5.39</v>
      </c>
      <c r="S1539" s="171"/>
      <c r="T1539" s="174"/>
      <c r="U1539" s="175"/>
      <c r="V1539" s="175"/>
      <c r="W1539" s="175"/>
      <c r="X1539" s="175"/>
      <c r="Y1539" s="175"/>
      <c r="Z1539" s="175"/>
      <c r="AA1539" s="175"/>
      <c r="AB1539" s="175"/>
      <c r="AC1539" s="175"/>
      <c r="AD1539" s="175"/>
      <c r="AE1539" s="175"/>
      <c r="AF1539" s="175"/>
      <c r="AG1539" s="175"/>
      <c r="AH1539" s="175"/>
    </row>
    <row r="1540" spans="1:34" x14ac:dyDescent="0.3">
      <c r="A1540" s="171" t="s">
        <v>1269</v>
      </c>
      <c r="B1540" s="171" t="s">
        <v>1284</v>
      </c>
      <c r="C1540" s="171">
        <v>118650</v>
      </c>
      <c r="D1540" s="174">
        <v>44302</v>
      </c>
      <c r="E1540" s="175">
        <v>117.9335</v>
      </c>
      <c r="F1540" s="175">
        <v>0.3417</v>
      </c>
      <c r="G1540" s="175">
        <v>0.88919999999999999</v>
      </c>
      <c r="H1540" s="175">
        <v>-2.4481000000000002</v>
      </c>
      <c r="I1540" s="175">
        <v>-2.9113000000000002</v>
      </c>
      <c r="J1540" s="175">
        <v>-4.8451000000000004</v>
      </c>
      <c r="K1540" s="175">
        <v>7.9310999999999998</v>
      </c>
      <c r="L1540" s="175">
        <v>39.6021</v>
      </c>
      <c r="M1540" s="175">
        <v>49.6571</v>
      </c>
      <c r="N1540" s="175">
        <v>63.018999999999998</v>
      </c>
      <c r="O1540" s="175">
        <v>6.8387000000000002</v>
      </c>
      <c r="P1540" s="175">
        <v>11.0908</v>
      </c>
      <c r="Q1540" s="175">
        <v>12.4145</v>
      </c>
      <c r="R1540" s="175">
        <v>6.0930999999999997</v>
      </c>
      <c r="S1540" s="171"/>
      <c r="T1540" s="174"/>
      <c r="U1540" s="175"/>
      <c r="V1540" s="175"/>
      <c r="W1540" s="175"/>
      <c r="X1540" s="175"/>
      <c r="Y1540" s="175"/>
      <c r="Z1540" s="175"/>
      <c r="AA1540" s="175"/>
      <c r="AB1540" s="175"/>
      <c r="AC1540" s="175"/>
      <c r="AD1540" s="175"/>
      <c r="AE1540" s="175"/>
      <c r="AF1540" s="175"/>
      <c r="AG1540" s="175"/>
      <c r="AH1540" s="175"/>
    </row>
    <row r="1541" spans="1:34" x14ac:dyDescent="0.3">
      <c r="A1541" s="171" t="s">
        <v>1269</v>
      </c>
      <c r="B1541" s="171" t="s">
        <v>1285</v>
      </c>
      <c r="C1541" s="171">
        <v>100967</v>
      </c>
      <c r="D1541" s="174">
        <v>44302</v>
      </c>
      <c r="E1541" s="175">
        <v>177.91</v>
      </c>
      <c r="F1541" s="175">
        <v>0.69620000000000004</v>
      </c>
      <c r="G1541" s="175">
        <v>0.81599999999999995</v>
      </c>
      <c r="H1541" s="175">
        <v>-2.3008999999999999</v>
      </c>
      <c r="I1541" s="175">
        <v>-2.1128</v>
      </c>
      <c r="J1541" s="175">
        <v>-2.2740999999999998</v>
      </c>
      <c r="K1541" s="175">
        <v>4.7392000000000003</v>
      </c>
      <c r="L1541" s="175">
        <v>26.5273</v>
      </c>
      <c r="M1541" s="175">
        <v>38.8187</v>
      </c>
      <c r="N1541" s="175">
        <v>60.221499999999999</v>
      </c>
      <c r="O1541" s="175">
        <v>6.6539000000000001</v>
      </c>
      <c r="P1541" s="175">
        <v>14.002000000000001</v>
      </c>
      <c r="Q1541" s="175">
        <v>15.085900000000001</v>
      </c>
      <c r="R1541" s="175">
        <v>10.7187</v>
      </c>
      <c r="S1541" s="171"/>
      <c r="T1541" s="174"/>
      <c r="U1541" s="175"/>
      <c r="V1541" s="175"/>
      <c r="W1541" s="175"/>
      <c r="X1541" s="175"/>
      <c r="Y1541" s="175"/>
      <c r="Z1541" s="175"/>
      <c r="AA1541" s="175"/>
      <c r="AB1541" s="175"/>
      <c r="AC1541" s="175"/>
      <c r="AD1541" s="175"/>
      <c r="AE1541" s="175"/>
      <c r="AF1541" s="175"/>
      <c r="AG1541" s="175"/>
      <c r="AH1541" s="175"/>
    </row>
    <row r="1542" spans="1:34" x14ac:dyDescent="0.3">
      <c r="A1542" s="171" t="s">
        <v>1269</v>
      </c>
      <c r="B1542" s="171" t="s">
        <v>1286</v>
      </c>
      <c r="C1542" s="171">
        <v>119452</v>
      </c>
      <c r="D1542" s="174">
        <v>44302</v>
      </c>
      <c r="E1542" s="175">
        <v>189.33</v>
      </c>
      <c r="F1542" s="175">
        <v>0.69669999999999999</v>
      </c>
      <c r="G1542" s="175">
        <v>0.82010000000000005</v>
      </c>
      <c r="H1542" s="175">
        <v>-2.2863000000000002</v>
      </c>
      <c r="I1542" s="175">
        <v>-2.0790999999999999</v>
      </c>
      <c r="J1542" s="175">
        <v>-2.2157</v>
      </c>
      <c r="K1542" s="175">
        <v>4.9210000000000003</v>
      </c>
      <c r="L1542" s="175">
        <v>26.998899999999999</v>
      </c>
      <c r="M1542" s="175">
        <v>39.623899999999999</v>
      </c>
      <c r="N1542" s="175">
        <v>61.4893</v>
      </c>
      <c r="O1542" s="175">
        <v>7.6066000000000003</v>
      </c>
      <c r="P1542" s="175">
        <v>14.9528</v>
      </c>
      <c r="Q1542" s="175">
        <v>15.2828</v>
      </c>
      <c r="R1542" s="175">
        <v>11.6517</v>
      </c>
      <c r="S1542" s="171"/>
      <c r="T1542" s="174"/>
      <c r="U1542" s="175"/>
      <c r="V1542" s="175"/>
      <c r="W1542" s="175"/>
      <c r="X1542" s="175"/>
      <c r="Y1542" s="175"/>
      <c r="Z1542" s="175"/>
      <c r="AA1542" s="175"/>
      <c r="AB1542" s="175"/>
      <c r="AC1542" s="175"/>
      <c r="AD1542" s="175"/>
      <c r="AE1542" s="175"/>
      <c r="AF1542" s="175"/>
      <c r="AG1542" s="175"/>
      <c r="AH1542" s="175"/>
    </row>
    <row r="1543" spans="1:34" x14ac:dyDescent="0.3">
      <c r="A1543" s="171" t="s">
        <v>1269</v>
      </c>
      <c r="B1543" s="171" t="s">
        <v>1287</v>
      </c>
      <c r="C1543" s="171">
        <v>100631</v>
      </c>
      <c r="D1543" s="174">
        <v>44302</v>
      </c>
      <c r="E1543" s="175">
        <v>317.01130000000001</v>
      </c>
      <c r="F1543" s="175">
        <v>1.3857999999999999</v>
      </c>
      <c r="G1543" s="175">
        <v>1.3448</v>
      </c>
      <c r="H1543" s="175">
        <v>-1.0370999999999999</v>
      </c>
      <c r="I1543" s="175">
        <v>3.3849</v>
      </c>
      <c r="J1543" s="175">
        <v>5.9257</v>
      </c>
      <c r="K1543" s="175">
        <v>11.62</v>
      </c>
      <c r="L1543" s="175">
        <v>44.679699999999997</v>
      </c>
      <c r="M1543" s="175">
        <v>66.534300000000002</v>
      </c>
      <c r="N1543" s="175">
        <v>102.5442</v>
      </c>
      <c r="O1543" s="175">
        <v>20.6694</v>
      </c>
      <c r="P1543" s="175">
        <v>20.139900000000001</v>
      </c>
      <c r="Q1543" s="175">
        <v>18.775300000000001</v>
      </c>
      <c r="R1543" s="175">
        <v>30.641300000000001</v>
      </c>
      <c r="S1543" s="171"/>
      <c r="T1543" s="174"/>
      <c r="U1543" s="175"/>
      <c r="V1543" s="175"/>
      <c r="W1543" s="175"/>
      <c r="X1543" s="175"/>
      <c r="Y1543" s="175"/>
      <c r="Z1543" s="175"/>
      <c r="AA1543" s="175"/>
      <c r="AB1543" s="175"/>
      <c r="AC1543" s="175"/>
      <c r="AD1543" s="175"/>
      <c r="AE1543" s="175"/>
      <c r="AF1543" s="175"/>
      <c r="AG1543" s="175"/>
      <c r="AH1543" s="175"/>
    </row>
    <row r="1544" spans="1:34" x14ac:dyDescent="0.3">
      <c r="A1544" s="171" t="s">
        <v>1269</v>
      </c>
      <c r="B1544" s="171" t="s">
        <v>1288</v>
      </c>
      <c r="C1544" s="171">
        <v>120823</v>
      </c>
      <c r="D1544" s="174">
        <v>44302</v>
      </c>
      <c r="E1544" s="175">
        <v>326.54590000000002</v>
      </c>
      <c r="F1544" s="175">
        <v>1.3895999999999999</v>
      </c>
      <c r="G1544" s="175">
        <v>1.3605</v>
      </c>
      <c r="H1544" s="175">
        <v>-1.0001</v>
      </c>
      <c r="I1544" s="175">
        <v>3.4596</v>
      </c>
      <c r="J1544" s="175">
        <v>6.1116999999999999</v>
      </c>
      <c r="K1544" s="175">
        <v>12.199400000000001</v>
      </c>
      <c r="L1544" s="175">
        <v>46.181199999999997</v>
      </c>
      <c r="M1544" s="175">
        <v>69.175700000000006</v>
      </c>
      <c r="N1544" s="175">
        <v>105.7821</v>
      </c>
      <c r="O1544" s="175">
        <v>21.6022</v>
      </c>
      <c r="P1544" s="175">
        <v>20.7455</v>
      </c>
      <c r="Q1544" s="175">
        <v>19.665099999999999</v>
      </c>
      <c r="R1544" s="175">
        <v>31.777899999999999</v>
      </c>
      <c r="S1544" s="171"/>
      <c r="T1544" s="174"/>
      <c r="U1544" s="175"/>
      <c r="V1544" s="175"/>
      <c r="W1544" s="175"/>
      <c r="X1544" s="175"/>
      <c r="Y1544" s="175"/>
      <c r="Z1544" s="175"/>
      <c r="AA1544" s="175"/>
      <c r="AB1544" s="175"/>
      <c r="AC1544" s="175"/>
      <c r="AD1544" s="175"/>
      <c r="AE1544" s="175"/>
      <c r="AF1544" s="175"/>
      <c r="AG1544" s="175"/>
      <c r="AH1544" s="175"/>
    </row>
    <row r="1545" spans="1:34" x14ac:dyDescent="0.3">
      <c r="A1545" s="171" t="s">
        <v>1269</v>
      </c>
      <c r="B1545" s="171" t="s">
        <v>1289</v>
      </c>
      <c r="C1545" s="171">
        <v>147587</v>
      </c>
      <c r="D1545" s="174">
        <v>44302</v>
      </c>
      <c r="E1545" s="175">
        <v>13.5509</v>
      </c>
      <c r="F1545" s="175">
        <v>0.94379999999999997</v>
      </c>
      <c r="G1545" s="175">
        <v>0.84389999999999998</v>
      </c>
      <c r="H1545" s="175">
        <v>-2.3323</v>
      </c>
      <c r="I1545" s="175">
        <v>-1.6639999999999999</v>
      </c>
      <c r="J1545" s="175">
        <v>-2.3746</v>
      </c>
      <c r="K1545" s="175">
        <v>5.3872</v>
      </c>
      <c r="L1545" s="175">
        <v>27.817</v>
      </c>
      <c r="M1545" s="175">
        <v>39.4786</v>
      </c>
      <c r="N1545" s="175">
        <v>61.479799999999997</v>
      </c>
      <c r="O1545" s="175"/>
      <c r="P1545" s="175"/>
      <c r="Q1545" s="175">
        <v>20.758900000000001</v>
      </c>
      <c r="R1545" s="175"/>
      <c r="S1545" s="171"/>
      <c r="T1545" s="174"/>
      <c r="U1545" s="175"/>
      <c r="V1545" s="175"/>
      <c r="W1545" s="175"/>
      <c r="X1545" s="175"/>
      <c r="Y1545" s="175"/>
      <c r="Z1545" s="175"/>
      <c r="AA1545" s="175"/>
      <c r="AB1545" s="175"/>
      <c r="AC1545" s="175"/>
      <c r="AD1545" s="175"/>
      <c r="AE1545" s="175"/>
      <c r="AF1545" s="175"/>
      <c r="AG1545" s="175"/>
      <c r="AH1545" s="175"/>
    </row>
    <row r="1546" spans="1:34" x14ac:dyDescent="0.3">
      <c r="A1546" s="171" t="s">
        <v>1269</v>
      </c>
      <c r="B1546" s="171" t="s">
        <v>1290</v>
      </c>
      <c r="C1546" s="171">
        <v>147584</v>
      </c>
      <c r="D1546" s="174">
        <v>44302</v>
      </c>
      <c r="E1546" s="175">
        <v>13.1363</v>
      </c>
      <c r="F1546" s="175">
        <v>0.93899999999999995</v>
      </c>
      <c r="G1546" s="175">
        <v>0.82899999999999996</v>
      </c>
      <c r="H1546" s="175">
        <v>-2.3650000000000002</v>
      </c>
      <c r="I1546" s="175">
        <v>-1.7281</v>
      </c>
      <c r="J1546" s="175">
        <v>-2.4773999999999998</v>
      </c>
      <c r="K1546" s="175">
        <v>5.0190000000000001</v>
      </c>
      <c r="L1546" s="175">
        <v>26.748100000000001</v>
      </c>
      <c r="M1546" s="175">
        <v>37.630699999999997</v>
      </c>
      <c r="N1546" s="175">
        <v>58.539900000000003</v>
      </c>
      <c r="O1546" s="175"/>
      <c r="P1546" s="175"/>
      <c r="Q1546" s="175">
        <v>18.451899999999998</v>
      </c>
      <c r="R1546" s="175"/>
      <c r="S1546" s="171"/>
      <c r="T1546" s="174"/>
      <c r="U1546" s="175"/>
      <c r="V1546" s="175"/>
      <c r="W1546" s="175"/>
      <c r="X1546" s="175"/>
      <c r="Y1546" s="175"/>
      <c r="Z1546" s="175"/>
      <c r="AA1546" s="175"/>
      <c r="AB1546" s="175"/>
      <c r="AC1546" s="175"/>
      <c r="AD1546" s="175"/>
      <c r="AE1546" s="175"/>
      <c r="AF1546" s="175"/>
      <c r="AG1546" s="175"/>
      <c r="AH1546" s="175"/>
    </row>
    <row r="1547" spans="1:34" x14ac:dyDescent="0.3">
      <c r="A1547" s="176" t="s">
        <v>27</v>
      </c>
      <c r="B1547" s="171"/>
      <c r="C1547" s="171"/>
      <c r="D1547" s="171"/>
      <c r="E1547" s="171"/>
      <c r="F1547" s="177">
        <v>0.65900999999999998</v>
      </c>
      <c r="G1547" s="177">
        <v>0.87995500000000015</v>
      </c>
      <c r="H1547" s="177">
        <v>-2.2042150000000005</v>
      </c>
      <c r="I1547" s="177">
        <v>-1.3582350000000001</v>
      </c>
      <c r="J1547" s="177">
        <v>-1.9155850000000005</v>
      </c>
      <c r="K1547" s="177">
        <v>6.2451999999999996</v>
      </c>
      <c r="L1547" s="177">
        <v>32.551355000000001</v>
      </c>
      <c r="M1547" s="177">
        <v>43.81255500000001</v>
      </c>
      <c r="N1547" s="177">
        <v>64.170064999999994</v>
      </c>
      <c r="O1547" s="177">
        <v>10.265575000000002</v>
      </c>
      <c r="P1547" s="177">
        <v>14.027792857142856</v>
      </c>
      <c r="Q1547" s="177">
        <v>15.51379</v>
      </c>
      <c r="R1547" s="177">
        <v>15.084825</v>
      </c>
      <c r="S1547" s="171"/>
      <c r="T1547" s="171"/>
      <c r="U1547" s="177" t="e">
        <v>#DIV/0!</v>
      </c>
      <c r="V1547" s="177" t="e">
        <v>#DIV/0!</v>
      </c>
      <c r="W1547" s="177" t="e">
        <v>#DIV/0!</v>
      </c>
      <c r="X1547" s="177" t="e">
        <v>#DIV/0!</v>
      </c>
      <c r="Y1547" s="177" t="e">
        <v>#DIV/0!</v>
      </c>
      <c r="Z1547" s="177" t="e">
        <v>#DIV/0!</v>
      </c>
      <c r="AA1547" s="177" t="e">
        <v>#DIV/0!</v>
      </c>
      <c r="AB1547" s="177" t="e">
        <v>#DIV/0!</v>
      </c>
      <c r="AC1547" s="177" t="e">
        <v>#DIV/0!</v>
      </c>
      <c r="AD1547" s="177" t="e">
        <v>#DIV/0!</v>
      </c>
      <c r="AE1547" s="177" t="e">
        <v>#DIV/0!</v>
      </c>
      <c r="AF1547" s="177" t="e">
        <v>#DIV/0!</v>
      </c>
      <c r="AG1547" s="177" t="e">
        <v>#DIV/0!</v>
      </c>
      <c r="AH1547" s="177" t="e">
        <v>#DIV/0!</v>
      </c>
    </row>
    <row r="1548" spans="1:34" x14ac:dyDescent="0.3">
      <c r="A1548" s="176" t="s">
        <v>408</v>
      </c>
      <c r="B1548" s="171"/>
      <c r="C1548" s="171"/>
      <c r="D1548" s="171"/>
      <c r="E1548" s="171"/>
      <c r="F1548" s="177">
        <v>0.62054999999999993</v>
      </c>
      <c r="G1548" s="177">
        <v>0.8639</v>
      </c>
      <c r="H1548" s="177">
        <v>-2.3246500000000001</v>
      </c>
      <c r="I1548" s="177">
        <v>-1.7039</v>
      </c>
      <c r="J1548" s="177">
        <v>-2.4347500000000002</v>
      </c>
      <c r="K1548" s="177">
        <v>5.0423499999999999</v>
      </c>
      <c r="L1548" s="177">
        <v>31.010950000000001</v>
      </c>
      <c r="M1548" s="177">
        <v>41.098750000000003</v>
      </c>
      <c r="N1548" s="177">
        <v>60.87435</v>
      </c>
      <c r="O1548" s="177">
        <v>8.8215500000000002</v>
      </c>
      <c r="P1548" s="177">
        <v>13.563000000000001</v>
      </c>
      <c r="Q1548" s="177">
        <v>15.15695</v>
      </c>
      <c r="R1548" s="177">
        <v>14.05125</v>
      </c>
      <c r="S1548" s="171"/>
      <c r="T1548" s="171"/>
      <c r="U1548" s="177" t="e">
        <v>#NUM!</v>
      </c>
      <c r="V1548" s="177" t="e">
        <v>#NUM!</v>
      </c>
      <c r="W1548" s="177" t="e">
        <v>#NUM!</v>
      </c>
      <c r="X1548" s="177" t="e">
        <v>#NUM!</v>
      </c>
      <c r="Y1548" s="177" t="e">
        <v>#NUM!</v>
      </c>
      <c r="Z1548" s="177" t="e">
        <v>#NUM!</v>
      </c>
      <c r="AA1548" s="177" t="e">
        <v>#NUM!</v>
      </c>
      <c r="AB1548" s="177" t="e">
        <v>#NUM!</v>
      </c>
      <c r="AC1548" s="177" t="e">
        <v>#NUM!</v>
      </c>
      <c r="AD1548" s="177" t="e">
        <v>#NUM!</v>
      </c>
      <c r="AE1548" s="177" t="e">
        <v>#NUM!</v>
      </c>
      <c r="AF1548" s="177" t="e">
        <v>#NUM!</v>
      </c>
      <c r="AG1548" s="177" t="e">
        <v>#NUM!</v>
      </c>
      <c r="AH1548" s="177" t="e">
        <v>#NUM!</v>
      </c>
    </row>
    <row r="1549" spans="1:34" x14ac:dyDescent="0.3">
      <c r="A1549" s="119"/>
      <c r="B1549" s="119"/>
      <c r="C1549" s="119"/>
      <c r="D1549" s="121"/>
      <c r="E1549" s="122"/>
      <c r="F1549" s="122"/>
      <c r="G1549" s="122"/>
      <c r="H1549" s="122"/>
      <c r="I1549" s="122"/>
      <c r="J1549" s="122"/>
      <c r="K1549" s="122"/>
      <c r="L1549" s="122"/>
      <c r="M1549" s="122"/>
      <c r="N1549" s="122"/>
      <c r="O1549" s="122"/>
      <c r="P1549" s="122"/>
      <c r="Q1549" s="122"/>
      <c r="R1549" s="122"/>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73" t="s">
        <v>1291</v>
      </c>
      <c r="B1550" s="173"/>
      <c r="C1550" s="173"/>
      <c r="D1550" s="173"/>
      <c r="E1550" s="173"/>
      <c r="F1550" s="173"/>
      <c r="G1550" s="173"/>
      <c r="H1550" s="173"/>
      <c r="I1550" s="173"/>
      <c r="J1550" s="173"/>
      <c r="K1550" s="173"/>
      <c r="L1550" s="173"/>
      <c r="M1550" s="173"/>
      <c r="N1550" s="173"/>
      <c r="O1550" s="173"/>
      <c r="P1550" s="173"/>
      <c r="Q1550" s="173"/>
      <c r="R1550" s="173"/>
      <c r="S1550" s="173"/>
      <c r="T1550" s="173"/>
      <c r="U1550" s="173"/>
      <c r="V1550" s="173"/>
      <c r="W1550" s="173"/>
      <c r="X1550" s="173"/>
      <c r="Y1550" s="173"/>
      <c r="Z1550" s="173"/>
      <c r="AA1550" s="173"/>
      <c r="AB1550" s="173"/>
      <c r="AC1550" s="173"/>
      <c r="AD1550" s="173"/>
      <c r="AE1550" s="173"/>
      <c r="AF1550" s="173"/>
      <c r="AG1550" s="173"/>
      <c r="AH1550" s="173"/>
    </row>
    <row r="1551" spans="1:34" x14ac:dyDescent="0.3">
      <c r="A1551" s="171" t="s">
        <v>1292</v>
      </c>
      <c r="B1551" s="171" t="s">
        <v>1293</v>
      </c>
      <c r="C1551" s="171">
        <v>145486</v>
      </c>
      <c r="D1551" s="174">
        <v>44304</v>
      </c>
      <c r="E1551" s="175">
        <v>1114.6781000000001</v>
      </c>
      <c r="F1551" s="175">
        <v>3.2355</v>
      </c>
      <c r="G1551" s="175">
        <v>3.2250999999999999</v>
      </c>
      <c r="H1551" s="175">
        <v>3.181</v>
      </c>
      <c r="I1551" s="175">
        <v>3.1126</v>
      </c>
      <c r="J1551" s="175">
        <v>3.2147000000000001</v>
      </c>
      <c r="K1551" s="175">
        <v>3.1055000000000001</v>
      </c>
      <c r="L1551" s="175">
        <v>3.0266000000000002</v>
      </c>
      <c r="M1551" s="175">
        <v>3.0604</v>
      </c>
      <c r="N1551" s="175">
        <v>3.0588000000000002</v>
      </c>
      <c r="O1551" s="175"/>
      <c r="P1551" s="175"/>
      <c r="Q1551" s="175">
        <v>4.5064000000000002</v>
      </c>
      <c r="R1551" s="175">
        <v>4.0606999999999998</v>
      </c>
      <c r="S1551" s="171" t="s">
        <v>2024</v>
      </c>
      <c r="T1551" s="174">
        <v>44302</v>
      </c>
      <c r="U1551" s="175">
        <v>6112.7897999999996</v>
      </c>
      <c r="V1551" s="175">
        <v>-17.368200000000002</v>
      </c>
      <c r="W1551" s="175">
        <v>3.4828999999999999</v>
      </c>
      <c r="X1551" s="175">
        <v>2.6231</v>
      </c>
      <c r="Y1551" s="175">
        <v>3.9361000000000002</v>
      </c>
      <c r="Z1551" s="175">
        <v>4.0121000000000002</v>
      </c>
      <c r="AA1551" s="175">
        <v>4.1891999999999996</v>
      </c>
      <c r="AB1551" s="175">
        <v>3.5768</v>
      </c>
      <c r="AC1551" s="175">
        <v>3.4933000000000001</v>
      </c>
      <c r="AD1551" s="175">
        <v>4.4021999999999997</v>
      </c>
      <c r="AE1551" s="175">
        <v>6.4550999999999998</v>
      </c>
      <c r="AF1551" s="175">
        <v>6.4467999999999996</v>
      </c>
      <c r="AG1551" s="175"/>
      <c r="AH1551" s="175">
        <v>6.0243000000000002</v>
      </c>
    </row>
    <row r="1552" spans="1:34" x14ac:dyDescent="0.3">
      <c r="A1552" s="171" t="s">
        <v>1292</v>
      </c>
      <c r="B1552" s="171" t="s">
        <v>1294</v>
      </c>
      <c r="C1552" s="171">
        <v>145481</v>
      </c>
      <c r="D1552" s="174">
        <v>44304</v>
      </c>
      <c r="E1552" s="175">
        <v>1111.2668000000001</v>
      </c>
      <c r="F1552" s="175">
        <v>3.1337000000000002</v>
      </c>
      <c r="G1552" s="175">
        <v>3.1244000000000001</v>
      </c>
      <c r="H1552" s="175">
        <v>3.0798999999999999</v>
      </c>
      <c r="I1552" s="175">
        <v>3.0121000000000002</v>
      </c>
      <c r="J1552" s="175">
        <v>3.1141999999999999</v>
      </c>
      <c r="K1552" s="175">
        <v>3.0047000000000001</v>
      </c>
      <c r="L1552" s="175">
        <v>2.9177</v>
      </c>
      <c r="M1552" s="175">
        <v>2.9464000000000001</v>
      </c>
      <c r="N1552" s="175">
        <v>2.9416000000000002</v>
      </c>
      <c r="O1552" s="175"/>
      <c r="P1552" s="175"/>
      <c r="Q1552" s="175">
        <v>4.3765000000000001</v>
      </c>
      <c r="R1552" s="175">
        <v>3.9350000000000001</v>
      </c>
      <c r="S1552" s="171" t="s">
        <v>2024</v>
      </c>
      <c r="T1552" s="174">
        <v>44302</v>
      </c>
      <c r="U1552" s="175">
        <v>6112.7897999999996</v>
      </c>
      <c r="V1552" s="175">
        <v>-17.368200000000002</v>
      </c>
      <c r="W1552" s="175">
        <v>3.4828999999999999</v>
      </c>
      <c r="X1552" s="175">
        <v>2.6231</v>
      </c>
      <c r="Y1552" s="175">
        <v>3.9361000000000002</v>
      </c>
      <c r="Z1552" s="175">
        <v>4.0121000000000002</v>
      </c>
      <c r="AA1552" s="175">
        <v>4.1891999999999996</v>
      </c>
      <c r="AB1552" s="175">
        <v>3.5768</v>
      </c>
      <c r="AC1552" s="175">
        <v>3.4933000000000001</v>
      </c>
      <c r="AD1552" s="175">
        <v>4.4021999999999997</v>
      </c>
      <c r="AE1552" s="175">
        <v>6.4550999999999998</v>
      </c>
      <c r="AF1552" s="175">
        <v>6.4467999999999996</v>
      </c>
      <c r="AG1552" s="175"/>
      <c r="AH1552" s="175">
        <v>6.0243000000000002</v>
      </c>
    </row>
    <row r="1553" spans="1:34" x14ac:dyDescent="0.3">
      <c r="A1553" s="171" t="s">
        <v>1292</v>
      </c>
      <c r="B1553" s="171" t="s">
        <v>1295</v>
      </c>
      <c r="C1553" s="171">
        <v>146675</v>
      </c>
      <c r="D1553" s="174">
        <v>44304</v>
      </c>
      <c r="E1553" s="175">
        <v>1089.5788</v>
      </c>
      <c r="F1553" s="175">
        <v>3.1894</v>
      </c>
      <c r="G1553" s="175">
        <v>3.19</v>
      </c>
      <c r="H1553" s="175">
        <v>3.1646999999999998</v>
      </c>
      <c r="I1553" s="175">
        <v>3.0274999999999999</v>
      </c>
      <c r="J1553" s="175">
        <v>3.1614</v>
      </c>
      <c r="K1553" s="175">
        <v>3.0977999999999999</v>
      </c>
      <c r="L1553" s="175">
        <v>3.0337000000000001</v>
      </c>
      <c r="M1553" s="175">
        <v>3.0743999999999998</v>
      </c>
      <c r="N1553" s="175">
        <v>3.0945999999999998</v>
      </c>
      <c r="O1553" s="175"/>
      <c r="P1553" s="175"/>
      <c r="Q1553" s="175">
        <v>4.1782000000000004</v>
      </c>
      <c r="R1553" s="175">
        <v>4.0683999999999996</v>
      </c>
      <c r="S1553" s="171"/>
      <c r="T1553" s="174"/>
      <c r="U1553" s="175"/>
      <c r="V1553" s="175"/>
      <c r="W1553" s="175"/>
      <c r="X1553" s="175"/>
      <c r="Y1553" s="175"/>
      <c r="Z1553" s="175"/>
      <c r="AA1553" s="175"/>
      <c r="AB1553" s="175"/>
      <c r="AC1553" s="175"/>
      <c r="AD1553" s="175"/>
      <c r="AE1553" s="175"/>
      <c r="AF1553" s="175"/>
      <c r="AG1553" s="175"/>
      <c r="AH1553" s="175"/>
    </row>
    <row r="1554" spans="1:34" x14ac:dyDescent="0.3">
      <c r="A1554" s="171" t="s">
        <v>1292</v>
      </c>
      <c r="B1554" s="171" t="s">
        <v>1296</v>
      </c>
      <c r="C1554" s="171">
        <v>146678</v>
      </c>
      <c r="D1554" s="174">
        <v>44304</v>
      </c>
      <c r="E1554" s="175">
        <v>1088.2336</v>
      </c>
      <c r="F1554" s="175">
        <v>3.1295999999999999</v>
      </c>
      <c r="G1554" s="175">
        <v>3.1301000000000001</v>
      </c>
      <c r="H1554" s="175">
        <v>3.1048</v>
      </c>
      <c r="I1554" s="175">
        <v>2.9674</v>
      </c>
      <c r="J1554" s="175">
        <v>3.1012</v>
      </c>
      <c r="K1554" s="175">
        <v>3.0424000000000002</v>
      </c>
      <c r="L1554" s="175">
        <v>2.9803999999999999</v>
      </c>
      <c r="M1554" s="175">
        <v>3.0215999999999998</v>
      </c>
      <c r="N1554" s="175">
        <v>3.0417999999999998</v>
      </c>
      <c r="O1554" s="175"/>
      <c r="P1554" s="175"/>
      <c r="Q1554" s="175">
        <v>4.1167999999999996</v>
      </c>
      <c r="R1554" s="175">
        <v>4.016</v>
      </c>
      <c r="S1554" s="171"/>
      <c r="T1554" s="174"/>
      <c r="U1554" s="175"/>
      <c r="V1554" s="175"/>
      <c r="W1554" s="175"/>
      <c r="X1554" s="175"/>
      <c r="Y1554" s="175"/>
      <c r="Z1554" s="175"/>
      <c r="AA1554" s="175"/>
      <c r="AB1554" s="175"/>
      <c r="AC1554" s="175"/>
      <c r="AD1554" s="175"/>
      <c r="AE1554" s="175"/>
      <c r="AF1554" s="175"/>
      <c r="AG1554" s="175"/>
      <c r="AH1554" s="175"/>
    </row>
    <row r="1555" spans="1:34" x14ac:dyDescent="0.3">
      <c r="A1555" s="171" t="s">
        <v>1292</v>
      </c>
      <c r="B1555" s="171" t="s">
        <v>1297</v>
      </c>
      <c r="C1555" s="171">
        <v>147196</v>
      </c>
      <c r="D1555" s="174">
        <v>44304</v>
      </c>
      <c r="E1555" s="175">
        <v>1082.6124</v>
      </c>
      <c r="F1555" s="175">
        <v>3.1728000000000001</v>
      </c>
      <c r="G1555" s="175">
        <v>3.1621000000000001</v>
      </c>
      <c r="H1555" s="175">
        <v>3.1354000000000002</v>
      </c>
      <c r="I1555" s="175">
        <v>3.0819999999999999</v>
      </c>
      <c r="J1555" s="175">
        <v>3.1389999999999998</v>
      </c>
      <c r="K1555" s="175">
        <v>3.1162000000000001</v>
      </c>
      <c r="L1555" s="175">
        <v>3.0575999999999999</v>
      </c>
      <c r="M1555" s="175">
        <v>3.0937999999999999</v>
      </c>
      <c r="N1555" s="175">
        <v>3.0973999999999999</v>
      </c>
      <c r="O1555" s="175"/>
      <c r="P1555" s="175"/>
      <c r="Q1555" s="175">
        <v>4.0739000000000001</v>
      </c>
      <c r="R1555" s="175"/>
      <c r="S1555" s="171" t="s">
        <v>2024</v>
      </c>
      <c r="T1555" s="174">
        <v>44302</v>
      </c>
      <c r="U1555" s="175">
        <v>6112.7897999999996</v>
      </c>
      <c r="V1555" s="175">
        <v>-17.368200000000002</v>
      </c>
      <c r="W1555" s="175">
        <v>3.4828999999999999</v>
      </c>
      <c r="X1555" s="175">
        <v>2.6231</v>
      </c>
      <c r="Y1555" s="175">
        <v>3.9361000000000002</v>
      </c>
      <c r="Z1555" s="175">
        <v>4.0121000000000002</v>
      </c>
      <c r="AA1555" s="175">
        <v>4.1891999999999996</v>
      </c>
      <c r="AB1555" s="175">
        <v>3.5768</v>
      </c>
      <c r="AC1555" s="175">
        <v>3.4933000000000001</v>
      </c>
      <c r="AD1555" s="175">
        <v>4.4021999999999997</v>
      </c>
      <c r="AE1555" s="175">
        <v>6.4550999999999998</v>
      </c>
      <c r="AF1555" s="175">
        <v>6.4467999999999996</v>
      </c>
      <c r="AG1555" s="175"/>
      <c r="AH1555" s="175">
        <v>6.0243000000000002</v>
      </c>
    </row>
    <row r="1556" spans="1:34" x14ac:dyDescent="0.3">
      <c r="A1556" s="171" t="s">
        <v>1292</v>
      </c>
      <c r="B1556" s="171" t="s">
        <v>1298</v>
      </c>
      <c r="C1556" s="171">
        <v>147193</v>
      </c>
      <c r="D1556" s="174">
        <v>44304</v>
      </c>
      <c r="E1556" s="175">
        <v>1081.4259</v>
      </c>
      <c r="F1556" s="175">
        <v>3.1223000000000001</v>
      </c>
      <c r="G1556" s="175">
        <v>3.1126999999999998</v>
      </c>
      <c r="H1556" s="175">
        <v>3.0853000000000002</v>
      </c>
      <c r="I1556" s="175">
        <v>3.032</v>
      </c>
      <c r="J1556" s="175">
        <v>3.0889000000000002</v>
      </c>
      <c r="K1556" s="175">
        <v>3.0657999999999999</v>
      </c>
      <c r="L1556" s="175">
        <v>2.9996999999999998</v>
      </c>
      <c r="M1556" s="175">
        <v>3.0280999999999998</v>
      </c>
      <c r="N1556" s="175">
        <v>3.0348999999999999</v>
      </c>
      <c r="O1556" s="175"/>
      <c r="P1556" s="175"/>
      <c r="Q1556" s="175">
        <v>4.0164999999999997</v>
      </c>
      <c r="R1556" s="175"/>
      <c r="S1556" s="171" t="s">
        <v>2024</v>
      </c>
      <c r="T1556" s="174">
        <v>44302</v>
      </c>
      <c r="U1556" s="175">
        <v>6112.7897999999996</v>
      </c>
      <c r="V1556" s="175">
        <v>-17.368200000000002</v>
      </c>
      <c r="W1556" s="175">
        <v>3.4828999999999999</v>
      </c>
      <c r="X1556" s="175">
        <v>2.6231</v>
      </c>
      <c r="Y1556" s="175">
        <v>3.9361000000000002</v>
      </c>
      <c r="Z1556" s="175">
        <v>4.0121000000000002</v>
      </c>
      <c r="AA1556" s="175">
        <v>4.1891999999999996</v>
      </c>
      <c r="AB1556" s="175">
        <v>3.5768</v>
      </c>
      <c r="AC1556" s="175">
        <v>3.4933000000000001</v>
      </c>
      <c r="AD1556" s="175">
        <v>4.4021999999999997</v>
      </c>
      <c r="AE1556" s="175">
        <v>6.4550999999999998</v>
      </c>
      <c r="AF1556" s="175">
        <v>6.4467999999999996</v>
      </c>
      <c r="AG1556" s="175"/>
      <c r="AH1556" s="175">
        <v>6.0243000000000002</v>
      </c>
    </row>
    <row r="1557" spans="1:34" x14ac:dyDescent="0.3">
      <c r="A1557" s="171" t="s">
        <v>1292</v>
      </c>
      <c r="B1557" s="171" t="s">
        <v>1299</v>
      </c>
      <c r="C1557" s="171">
        <v>147125</v>
      </c>
      <c r="D1557" s="174">
        <v>44304</v>
      </c>
      <c r="E1557" s="175">
        <v>1084.9131</v>
      </c>
      <c r="F1557" s="175">
        <v>3.1478999999999999</v>
      </c>
      <c r="G1557" s="175">
        <v>3.1408</v>
      </c>
      <c r="H1557" s="175">
        <v>3.1206</v>
      </c>
      <c r="I1557" s="175">
        <v>2.9952999999999999</v>
      </c>
      <c r="J1557" s="175">
        <v>3.1048</v>
      </c>
      <c r="K1557" s="175">
        <v>3.0901999999999998</v>
      </c>
      <c r="L1557" s="175">
        <v>3.0507</v>
      </c>
      <c r="M1557" s="175">
        <v>3.0760000000000001</v>
      </c>
      <c r="N1557" s="175">
        <v>3.0787</v>
      </c>
      <c r="O1557" s="175"/>
      <c r="P1557" s="175"/>
      <c r="Q1557" s="175">
        <v>4.1075999999999997</v>
      </c>
      <c r="R1557" s="175">
        <v>4.0911999999999997</v>
      </c>
      <c r="S1557" s="171" t="s">
        <v>2024</v>
      </c>
      <c r="T1557" s="174">
        <v>44302</v>
      </c>
      <c r="U1557" s="175">
        <v>6112.7897999999996</v>
      </c>
      <c r="V1557" s="175">
        <v>-17.368200000000002</v>
      </c>
      <c r="W1557" s="175">
        <v>3.4828999999999999</v>
      </c>
      <c r="X1557" s="175">
        <v>2.6231</v>
      </c>
      <c r="Y1557" s="175">
        <v>3.9361000000000002</v>
      </c>
      <c r="Z1557" s="175">
        <v>4.0121000000000002</v>
      </c>
      <c r="AA1557" s="175">
        <v>4.1891999999999996</v>
      </c>
      <c r="AB1557" s="175">
        <v>3.5768</v>
      </c>
      <c r="AC1557" s="175">
        <v>3.4933000000000001</v>
      </c>
      <c r="AD1557" s="175">
        <v>4.4021999999999997</v>
      </c>
      <c r="AE1557" s="175">
        <v>6.4550999999999998</v>
      </c>
      <c r="AF1557" s="175">
        <v>6.4467999999999996</v>
      </c>
      <c r="AG1557" s="175"/>
      <c r="AH1557" s="175">
        <v>6.0243000000000002</v>
      </c>
    </row>
    <row r="1558" spans="1:34" x14ac:dyDescent="0.3">
      <c r="A1558" s="171" t="s">
        <v>1292</v>
      </c>
      <c r="B1558" s="171" t="s">
        <v>1300</v>
      </c>
      <c r="C1558" s="171">
        <v>147124</v>
      </c>
      <c r="D1558" s="174">
        <v>44304</v>
      </c>
      <c r="E1558" s="175">
        <v>1082.5209</v>
      </c>
      <c r="F1558" s="175">
        <v>3.0468999999999999</v>
      </c>
      <c r="G1558" s="175">
        <v>3.0398000000000001</v>
      </c>
      <c r="H1558" s="175">
        <v>3.02</v>
      </c>
      <c r="I1558" s="175">
        <v>2.895</v>
      </c>
      <c r="J1558" s="175">
        <v>3.0042</v>
      </c>
      <c r="K1558" s="175">
        <v>2.9891000000000001</v>
      </c>
      <c r="L1558" s="175">
        <v>2.9489000000000001</v>
      </c>
      <c r="M1558" s="175">
        <v>2.9735999999999998</v>
      </c>
      <c r="N1558" s="175">
        <v>2.9754</v>
      </c>
      <c r="O1558" s="175"/>
      <c r="P1558" s="175"/>
      <c r="Q1558" s="175">
        <v>3.9940000000000002</v>
      </c>
      <c r="R1558" s="175">
        <v>3.9777</v>
      </c>
      <c r="S1558" s="171" t="s">
        <v>2024</v>
      </c>
      <c r="T1558" s="174">
        <v>44302</v>
      </c>
      <c r="U1558" s="175">
        <v>6112.7897999999996</v>
      </c>
      <c r="V1558" s="175">
        <v>-17.368200000000002</v>
      </c>
      <c r="W1558" s="175">
        <v>3.4828999999999999</v>
      </c>
      <c r="X1558" s="175">
        <v>2.6231</v>
      </c>
      <c r="Y1558" s="175">
        <v>3.9361000000000002</v>
      </c>
      <c r="Z1558" s="175">
        <v>4.0121000000000002</v>
      </c>
      <c r="AA1558" s="175">
        <v>4.1891999999999996</v>
      </c>
      <c r="AB1558" s="175">
        <v>3.5768</v>
      </c>
      <c r="AC1558" s="175">
        <v>3.4933000000000001</v>
      </c>
      <c r="AD1558" s="175">
        <v>4.4021999999999997</v>
      </c>
      <c r="AE1558" s="175">
        <v>6.4550999999999998</v>
      </c>
      <c r="AF1558" s="175">
        <v>6.4467999999999996</v>
      </c>
      <c r="AG1558" s="175"/>
      <c r="AH1558" s="175">
        <v>6.0243000000000002</v>
      </c>
    </row>
    <row r="1559" spans="1:34" x14ac:dyDescent="0.3">
      <c r="A1559" s="171" t="s">
        <v>1292</v>
      </c>
      <c r="B1559" s="171" t="s">
        <v>1301</v>
      </c>
      <c r="C1559" s="171">
        <v>147951</v>
      </c>
      <c r="D1559" s="174">
        <v>44304</v>
      </c>
      <c r="E1559" s="175">
        <v>1042.4764</v>
      </c>
      <c r="F1559" s="175">
        <v>3.1478999999999999</v>
      </c>
      <c r="G1559" s="175">
        <v>3.1484999999999999</v>
      </c>
      <c r="H1559" s="175">
        <v>3.1766000000000001</v>
      </c>
      <c r="I1559" s="175">
        <v>3.1002999999999998</v>
      </c>
      <c r="J1559" s="175">
        <v>3.1747999999999998</v>
      </c>
      <c r="K1559" s="175">
        <v>3.1324000000000001</v>
      </c>
      <c r="L1559" s="175">
        <v>3.1006999999999998</v>
      </c>
      <c r="M1559" s="175">
        <v>3.1596000000000002</v>
      </c>
      <c r="N1559" s="175">
        <v>3.2189000000000001</v>
      </c>
      <c r="O1559" s="175"/>
      <c r="P1559" s="175"/>
      <c r="Q1559" s="175">
        <v>3.4521999999999999</v>
      </c>
      <c r="R1559" s="175"/>
      <c r="S1559" s="171" t="s">
        <v>2023</v>
      </c>
      <c r="T1559" s="174">
        <v>44302</v>
      </c>
      <c r="U1559" s="175">
        <v>3847.7537000000002</v>
      </c>
      <c r="V1559" s="175">
        <v>-13.5212</v>
      </c>
      <c r="W1559" s="175">
        <v>-37.631100000000004</v>
      </c>
      <c r="X1559" s="175">
        <v>-14.154400000000001</v>
      </c>
      <c r="Y1559" s="175">
        <v>5.57</v>
      </c>
      <c r="Z1559" s="175">
        <v>17.7211</v>
      </c>
      <c r="AA1559" s="175">
        <v>-0.12280000000000001</v>
      </c>
      <c r="AB1559" s="175">
        <v>2.6629999999999998</v>
      </c>
      <c r="AC1559" s="175">
        <v>3.2505000000000002</v>
      </c>
      <c r="AD1559" s="175">
        <v>8.9678000000000004</v>
      </c>
      <c r="AE1559" s="175">
        <v>9.0890000000000004</v>
      </c>
      <c r="AF1559" s="175">
        <v>8.4783000000000008</v>
      </c>
      <c r="AG1559" s="175"/>
      <c r="AH1559" s="175">
        <v>10.385400000000001</v>
      </c>
    </row>
    <row r="1560" spans="1:34" x14ac:dyDescent="0.3">
      <c r="A1560" s="171" t="s">
        <v>1292</v>
      </c>
      <c r="B1560" s="171" t="s">
        <v>1302</v>
      </c>
      <c r="C1560" s="171">
        <v>147936</v>
      </c>
      <c r="D1560" s="174">
        <v>44304</v>
      </c>
      <c r="E1560" s="175">
        <v>1041.2738999999999</v>
      </c>
      <c r="F1560" s="175">
        <v>3.0499000000000001</v>
      </c>
      <c r="G1560" s="175">
        <v>3.0516000000000001</v>
      </c>
      <c r="H1560" s="175">
        <v>3.0819999999999999</v>
      </c>
      <c r="I1560" s="175">
        <v>2.9996999999999998</v>
      </c>
      <c r="J1560" s="175">
        <v>3.0817999999999999</v>
      </c>
      <c r="K1560" s="175">
        <v>3.0386000000000002</v>
      </c>
      <c r="L1560" s="175">
        <v>3.0059999999999998</v>
      </c>
      <c r="M1560" s="175">
        <v>3.0644</v>
      </c>
      <c r="N1560" s="175">
        <v>3.1221999999999999</v>
      </c>
      <c r="O1560" s="175"/>
      <c r="P1560" s="175"/>
      <c r="Q1560" s="175">
        <v>3.3548</v>
      </c>
      <c r="R1560" s="175"/>
      <c r="S1560" s="171" t="s">
        <v>2023</v>
      </c>
      <c r="T1560" s="174">
        <v>44302</v>
      </c>
      <c r="U1560" s="175">
        <v>3847.7537000000002</v>
      </c>
      <c r="V1560" s="175">
        <v>-13.5212</v>
      </c>
      <c r="W1560" s="175">
        <v>-37.631100000000004</v>
      </c>
      <c r="X1560" s="175">
        <v>-14.154400000000001</v>
      </c>
      <c r="Y1560" s="175">
        <v>5.57</v>
      </c>
      <c r="Z1560" s="175">
        <v>17.7211</v>
      </c>
      <c r="AA1560" s="175">
        <v>-0.12280000000000001</v>
      </c>
      <c r="AB1560" s="175">
        <v>2.6629999999999998</v>
      </c>
      <c r="AC1560" s="175">
        <v>3.2505000000000002</v>
      </c>
      <c r="AD1560" s="175">
        <v>8.9678000000000004</v>
      </c>
      <c r="AE1560" s="175">
        <v>9.0890000000000004</v>
      </c>
      <c r="AF1560" s="175">
        <v>8.4783000000000008</v>
      </c>
      <c r="AG1560" s="175"/>
      <c r="AH1560" s="175">
        <v>10.385400000000001</v>
      </c>
    </row>
    <row r="1561" spans="1:34" x14ac:dyDescent="0.3">
      <c r="A1561" s="171" t="s">
        <v>1292</v>
      </c>
      <c r="B1561" s="171" t="s">
        <v>1303</v>
      </c>
      <c r="C1561" s="171">
        <v>147531</v>
      </c>
      <c r="D1561" s="174">
        <v>44304</v>
      </c>
      <c r="E1561" s="175">
        <v>1067.3792000000001</v>
      </c>
      <c r="F1561" s="175">
        <v>3.1120999999999999</v>
      </c>
      <c r="G1561" s="175">
        <v>3.1126</v>
      </c>
      <c r="H1561" s="175">
        <v>3.2105000000000001</v>
      </c>
      <c r="I1561" s="175">
        <v>3.0629</v>
      </c>
      <c r="J1561" s="175">
        <v>3.1373000000000002</v>
      </c>
      <c r="K1561" s="175">
        <v>3.056</v>
      </c>
      <c r="L1561" s="175">
        <v>3.0057</v>
      </c>
      <c r="M1561" s="175">
        <v>3.0476999999999999</v>
      </c>
      <c r="N1561" s="175">
        <v>3.0775000000000001</v>
      </c>
      <c r="O1561" s="175"/>
      <c r="P1561" s="175"/>
      <c r="Q1561" s="175">
        <v>3.8136000000000001</v>
      </c>
      <c r="R1561" s="175"/>
      <c r="S1561" s="171" t="s">
        <v>2023</v>
      </c>
      <c r="T1561" s="174">
        <v>44302</v>
      </c>
      <c r="U1561" s="175">
        <v>3847.7537000000002</v>
      </c>
      <c r="V1561" s="175">
        <v>-13.5212</v>
      </c>
      <c r="W1561" s="175">
        <v>-37.631100000000004</v>
      </c>
      <c r="X1561" s="175">
        <v>-14.154400000000001</v>
      </c>
      <c r="Y1561" s="175">
        <v>5.57</v>
      </c>
      <c r="Z1561" s="175">
        <v>17.7211</v>
      </c>
      <c r="AA1561" s="175">
        <v>-0.12280000000000001</v>
      </c>
      <c r="AB1561" s="175">
        <v>2.6629999999999998</v>
      </c>
      <c r="AC1561" s="175">
        <v>3.2505000000000002</v>
      </c>
      <c r="AD1561" s="175">
        <v>8.9678000000000004</v>
      </c>
      <c r="AE1561" s="175">
        <v>9.0890000000000004</v>
      </c>
      <c r="AF1561" s="175">
        <v>8.4783000000000008</v>
      </c>
      <c r="AG1561" s="175"/>
      <c r="AH1561" s="175">
        <v>10.385400000000001</v>
      </c>
    </row>
    <row r="1562" spans="1:34" x14ac:dyDescent="0.3">
      <c r="A1562" s="171" t="s">
        <v>1292</v>
      </c>
      <c r="B1562" s="171" t="s">
        <v>1304</v>
      </c>
      <c r="C1562" s="171">
        <v>147534</v>
      </c>
      <c r="D1562" s="174">
        <v>44304</v>
      </c>
      <c r="E1562" s="175">
        <v>1066.857</v>
      </c>
      <c r="F1562" s="175">
        <v>3.0931000000000002</v>
      </c>
      <c r="G1562" s="175">
        <v>3.0935999999999999</v>
      </c>
      <c r="H1562" s="175">
        <v>3.2766999999999999</v>
      </c>
      <c r="I1562" s="175">
        <v>3.0857000000000001</v>
      </c>
      <c r="J1562" s="175">
        <v>3.1419999999999999</v>
      </c>
      <c r="K1562" s="175">
        <v>3.0446</v>
      </c>
      <c r="L1562" s="175">
        <v>2.9897999999999998</v>
      </c>
      <c r="M1562" s="175">
        <v>3.03</v>
      </c>
      <c r="N1562" s="175">
        <v>3.0590000000000002</v>
      </c>
      <c r="O1562" s="175"/>
      <c r="P1562" s="175"/>
      <c r="Q1562" s="175">
        <v>3.7844000000000002</v>
      </c>
      <c r="R1562" s="175"/>
      <c r="S1562" s="171" t="s">
        <v>2023</v>
      </c>
      <c r="T1562" s="174">
        <v>44302</v>
      </c>
      <c r="U1562" s="175">
        <v>3847.7537000000002</v>
      </c>
      <c r="V1562" s="175">
        <v>-13.5212</v>
      </c>
      <c r="W1562" s="175">
        <v>-37.631100000000004</v>
      </c>
      <c r="X1562" s="175">
        <v>-14.154400000000001</v>
      </c>
      <c r="Y1562" s="175">
        <v>5.57</v>
      </c>
      <c r="Z1562" s="175">
        <v>17.7211</v>
      </c>
      <c r="AA1562" s="175">
        <v>-0.12280000000000001</v>
      </c>
      <c r="AB1562" s="175">
        <v>2.6629999999999998</v>
      </c>
      <c r="AC1562" s="175">
        <v>3.2505000000000002</v>
      </c>
      <c r="AD1562" s="175">
        <v>8.9678000000000004</v>
      </c>
      <c r="AE1562" s="175">
        <v>9.0890000000000004</v>
      </c>
      <c r="AF1562" s="175">
        <v>8.4783000000000008</v>
      </c>
      <c r="AG1562" s="175"/>
      <c r="AH1562" s="175">
        <v>10.385400000000001</v>
      </c>
    </row>
    <row r="1563" spans="1:34" x14ac:dyDescent="0.3">
      <c r="A1563" s="171" t="s">
        <v>1292</v>
      </c>
      <c r="B1563" s="171" t="s">
        <v>1305</v>
      </c>
      <c r="C1563" s="171">
        <v>146062</v>
      </c>
      <c r="D1563" s="174">
        <v>44304</v>
      </c>
      <c r="E1563" s="175">
        <v>1103.9103</v>
      </c>
      <c r="F1563" s="175">
        <v>3.1036000000000001</v>
      </c>
      <c r="G1563" s="175">
        <v>3.1011000000000002</v>
      </c>
      <c r="H1563" s="175">
        <v>3.0929000000000002</v>
      </c>
      <c r="I1563" s="175">
        <v>3.0175000000000001</v>
      </c>
      <c r="J1563" s="175">
        <v>3.1154000000000002</v>
      </c>
      <c r="K1563" s="175">
        <v>3.0590999999999999</v>
      </c>
      <c r="L1563" s="175">
        <v>3.0272000000000001</v>
      </c>
      <c r="M1563" s="175">
        <v>3.0779000000000001</v>
      </c>
      <c r="N1563" s="175">
        <v>3.1204000000000001</v>
      </c>
      <c r="O1563" s="175"/>
      <c r="P1563" s="175"/>
      <c r="Q1563" s="175">
        <v>4.4351000000000003</v>
      </c>
      <c r="R1563" s="175">
        <v>4.1555999999999997</v>
      </c>
      <c r="S1563" s="171"/>
      <c r="T1563" s="174"/>
      <c r="U1563" s="175"/>
      <c r="V1563" s="175"/>
      <c r="W1563" s="175"/>
      <c r="X1563" s="175"/>
      <c r="Y1563" s="175"/>
      <c r="Z1563" s="175"/>
      <c r="AA1563" s="175"/>
      <c r="AB1563" s="175"/>
      <c r="AC1563" s="175"/>
      <c r="AD1563" s="175"/>
      <c r="AE1563" s="175"/>
      <c r="AF1563" s="175"/>
      <c r="AG1563" s="175"/>
      <c r="AH1563" s="175"/>
    </row>
    <row r="1564" spans="1:34" x14ac:dyDescent="0.3">
      <c r="A1564" s="171" t="s">
        <v>1292</v>
      </c>
      <c r="B1564" s="171" t="s">
        <v>1306</v>
      </c>
      <c r="C1564" s="171">
        <v>146061</v>
      </c>
      <c r="D1564" s="174">
        <v>44304</v>
      </c>
      <c r="E1564" s="175">
        <v>1101.6968999999999</v>
      </c>
      <c r="F1564" s="175">
        <v>3.0236999999999998</v>
      </c>
      <c r="G1564" s="175">
        <v>3.0211999999999999</v>
      </c>
      <c r="H1564" s="175">
        <v>3.0127999999999999</v>
      </c>
      <c r="I1564" s="175">
        <v>2.9375</v>
      </c>
      <c r="J1564" s="175">
        <v>3.0339999999999998</v>
      </c>
      <c r="K1564" s="175">
        <v>2.9714999999999998</v>
      </c>
      <c r="L1564" s="175">
        <v>2.9430000000000001</v>
      </c>
      <c r="M1564" s="175">
        <v>2.9994999999999998</v>
      </c>
      <c r="N1564" s="175">
        <v>3.0430000000000001</v>
      </c>
      <c r="O1564" s="175"/>
      <c r="P1564" s="175"/>
      <c r="Q1564" s="175">
        <v>4.3430999999999997</v>
      </c>
      <c r="R1564" s="175">
        <v>4.0655999999999999</v>
      </c>
      <c r="S1564" s="171"/>
      <c r="T1564" s="174"/>
      <c r="U1564" s="175"/>
      <c r="V1564" s="175"/>
      <c r="W1564" s="175"/>
      <c r="X1564" s="175"/>
      <c r="Y1564" s="175"/>
      <c r="Z1564" s="175"/>
      <c r="AA1564" s="175"/>
      <c r="AB1564" s="175"/>
      <c r="AC1564" s="175"/>
      <c r="AD1564" s="175"/>
      <c r="AE1564" s="175"/>
      <c r="AF1564" s="175"/>
      <c r="AG1564" s="175"/>
      <c r="AH1564" s="175"/>
    </row>
    <row r="1565" spans="1:34" x14ac:dyDescent="0.3">
      <c r="A1565" s="171" t="s">
        <v>1292</v>
      </c>
      <c r="B1565" s="171" t="s">
        <v>1307</v>
      </c>
      <c r="C1565" s="171">
        <v>147570</v>
      </c>
      <c r="D1565" s="174">
        <v>44304</v>
      </c>
      <c r="E1565" s="175">
        <v>1069.2645</v>
      </c>
      <c r="F1565" s="175">
        <v>3.0929000000000002</v>
      </c>
      <c r="G1565" s="175">
        <v>3.0922999999999998</v>
      </c>
      <c r="H1565" s="175">
        <v>3.0848</v>
      </c>
      <c r="I1565" s="175">
        <v>2.8877000000000002</v>
      </c>
      <c r="J1565" s="175">
        <v>3.0571999999999999</v>
      </c>
      <c r="K1565" s="175">
        <v>3.0621</v>
      </c>
      <c r="L1565" s="175">
        <v>3.0512000000000001</v>
      </c>
      <c r="M1565" s="175">
        <v>3.1187</v>
      </c>
      <c r="N1565" s="175">
        <v>3.1598000000000002</v>
      </c>
      <c r="O1565" s="175"/>
      <c r="P1565" s="175"/>
      <c r="Q1565" s="175">
        <v>3.9217</v>
      </c>
      <c r="R1565" s="175"/>
      <c r="S1565" s="171" t="s">
        <v>2024</v>
      </c>
      <c r="T1565" s="174">
        <v>44302</v>
      </c>
      <c r="U1565" s="175">
        <v>6112.7897999999996</v>
      </c>
      <c r="V1565" s="175">
        <v>-17.368200000000002</v>
      </c>
      <c r="W1565" s="175">
        <v>3.4828999999999999</v>
      </c>
      <c r="X1565" s="175">
        <v>2.6231</v>
      </c>
      <c r="Y1565" s="175">
        <v>3.9361000000000002</v>
      </c>
      <c r="Z1565" s="175">
        <v>4.0121000000000002</v>
      </c>
      <c r="AA1565" s="175">
        <v>4.1891999999999996</v>
      </c>
      <c r="AB1565" s="175">
        <v>3.5768</v>
      </c>
      <c r="AC1565" s="175">
        <v>3.4933000000000001</v>
      </c>
      <c r="AD1565" s="175">
        <v>4.4021999999999997</v>
      </c>
      <c r="AE1565" s="175">
        <v>6.4550999999999998</v>
      </c>
      <c r="AF1565" s="175">
        <v>6.4467999999999996</v>
      </c>
      <c r="AG1565" s="175"/>
      <c r="AH1565" s="175">
        <v>6.0243000000000002</v>
      </c>
    </row>
    <row r="1566" spans="1:34" x14ac:dyDescent="0.3">
      <c r="A1566" s="171" t="s">
        <v>1292</v>
      </c>
      <c r="B1566" s="171" t="s">
        <v>1308</v>
      </c>
      <c r="C1566" s="171">
        <v>147569</v>
      </c>
      <c r="D1566" s="174">
        <v>44304</v>
      </c>
      <c r="E1566" s="175">
        <v>1068.0266999999999</v>
      </c>
      <c r="F1566" s="175">
        <v>3.0417999999999998</v>
      </c>
      <c r="G1566" s="175">
        <v>3.0424000000000002</v>
      </c>
      <c r="H1566" s="175">
        <v>3.0346000000000002</v>
      </c>
      <c r="I1566" s="175">
        <v>2.8374000000000001</v>
      </c>
      <c r="J1566" s="175">
        <v>3.0070999999999999</v>
      </c>
      <c r="K1566" s="175">
        <v>3.0116999999999998</v>
      </c>
      <c r="L1566" s="175">
        <v>3.0005000000000002</v>
      </c>
      <c r="M1566" s="175">
        <v>3.0676000000000001</v>
      </c>
      <c r="N1566" s="175">
        <v>3.1082999999999998</v>
      </c>
      <c r="O1566" s="175"/>
      <c r="P1566" s="175"/>
      <c r="Q1566" s="175">
        <v>3.8525</v>
      </c>
      <c r="R1566" s="175"/>
      <c r="S1566" s="171" t="s">
        <v>2024</v>
      </c>
      <c r="T1566" s="174">
        <v>44302</v>
      </c>
      <c r="U1566" s="175">
        <v>6112.7897999999996</v>
      </c>
      <c r="V1566" s="175">
        <v>-17.368200000000002</v>
      </c>
      <c r="W1566" s="175">
        <v>3.4828999999999999</v>
      </c>
      <c r="X1566" s="175">
        <v>2.6231</v>
      </c>
      <c r="Y1566" s="175">
        <v>3.9361000000000002</v>
      </c>
      <c r="Z1566" s="175">
        <v>4.0121000000000002</v>
      </c>
      <c r="AA1566" s="175">
        <v>4.1891999999999996</v>
      </c>
      <c r="AB1566" s="175">
        <v>3.5768</v>
      </c>
      <c r="AC1566" s="175">
        <v>3.4933000000000001</v>
      </c>
      <c r="AD1566" s="175">
        <v>4.4021999999999997</v>
      </c>
      <c r="AE1566" s="175">
        <v>6.4550999999999998</v>
      </c>
      <c r="AF1566" s="175">
        <v>6.4467999999999996</v>
      </c>
      <c r="AG1566" s="175"/>
      <c r="AH1566" s="175">
        <v>6.0243000000000002</v>
      </c>
    </row>
    <row r="1567" spans="1:34" x14ac:dyDescent="0.3">
      <c r="A1567" s="171" t="s">
        <v>1292</v>
      </c>
      <c r="B1567" s="171" t="s">
        <v>1309</v>
      </c>
      <c r="C1567" s="171">
        <v>147213</v>
      </c>
      <c r="D1567" s="174">
        <v>44304</v>
      </c>
      <c r="E1567" s="175">
        <v>1075.9437</v>
      </c>
      <c r="F1567" s="175">
        <v>3.0299</v>
      </c>
      <c r="G1567" s="175">
        <v>3.0255999999999998</v>
      </c>
      <c r="H1567" s="175">
        <v>3.0059</v>
      </c>
      <c r="I1567" s="175">
        <v>2.9567000000000001</v>
      </c>
      <c r="J1567" s="175">
        <v>3.0446</v>
      </c>
      <c r="K1567" s="175">
        <v>2.9685999999999999</v>
      </c>
      <c r="L1567" s="175">
        <v>2.9045000000000001</v>
      </c>
      <c r="M1567" s="175">
        <v>2.9504000000000001</v>
      </c>
      <c r="N1567" s="175">
        <v>2.9095</v>
      </c>
      <c r="O1567" s="175"/>
      <c r="P1567" s="175"/>
      <c r="Q1567" s="175">
        <v>3.8292000000000002</v>
      </c>
      <c r="R1567" s="175"/>
      <c r="S1567" s="171" t="s">
        <v>2024</v>
      </c>
      <c r="T1567" s="174">
        <v>44302</v>
      </c>
      <c r="U1567" s="175">
        <v>6112.7897999999996</v>
      </c>
      <c r="V1567" s="175">
        <v>-17.368200000000002</v>
      </c>
      <c r="W1567" s="175">
        <v>3.4828999999999999</v>
      </c>
      <c r="X1567" s="175">
        <v>2.6231</v>
      </c>
      <c r="Y1567" s="175">
        <v>3.9361000000000002</v>
      </c>
      <c r="Z1567" s="175">
        <v>4.0121000000000002</v>
      </c>
      <c r="AA1567" s="175">
        <v>4.1891999999999996</v>
      </c>
      <c r="AB1567" s="175">
        <v>3.5768</v>
      </c>
      <c r="AC1567" s="175">
        <v>3.4933000000000001</v>
      </c>
      <c r="AD1567" s="175">
        <v>4.4021999999999997</v>
      </c>
      <c r="AE1567" s="175">
        <v>6.4550999999999998</v>
      </c>
      <c r="AF1567" s="175">
        <v>6.4467999999999996</v>
      </c>
      <c r="AG1567" s="175"/>
      <c r="AH1567" s="175">
        <v>6.0243000000000002</v>
      </c>
    </row>
    <row r="1568" spans="1:34" x14ac:dyDescent="0.3">
      <c r="A1568" s="171" t="s">
        <v>1292</v>
      </c>
      <c r="B1568" s="171" t="s">
        <v>1310</v>
      </c>
      <c r="C1568" s="171">
        <v>147214</v>
      </c>
      <c r="D1568" s="174">
        <v>44304</v>
      </c>
      <c r="E1568" s="175">
        <v>1077.1554000000001</v>
      </c>
      <c r="F1568" s="175">
        <v>3.0790000000000002</v>
      </c>
      <c r="G1568" s="175">
        <v>3.0764999999999998</v>
      </c>
      <c r="H1568" s="175">
        <v>3.0573000000000001</v>
      </c>
      <c r="I1568" s="175">
        <v>3.0078999999999998</v>
      </c>
      <c r="J1568" s="175">
        <v>3.0956000000000001</v>
      </c>
      <c r="K1568" s="175">
        <v>3.0196999999999998</v>
      </c>
      <c r="L1568" s="175">
        <v>2.9559000000000002</v>
      </c>
      <c r="M1568" s="175">
        <v>3.0021</v>
      </c>
      <c r="N1568" s="175">
        <v>2.9689999999999999</v>
      </c>
      <c r="O1568" s="175"/>
      <c r="P1568" s="175"/>
      <c r="Q1568" s="175">
        <v>3.8892000000000002</v>
      </c>
      <c r="R1568" s="175"/>
      <c r="S1568" s="171" t="s">
        <v>2024</v>
      </c>
      <c r="T1568" s="174">
        <v>44302</v>
      </c>
      <c r="U1568" s="175">
        <v>6112.7897999999996</v>
      </c>
      <c r="V1568" s="175">
        <v>-17.368200000000002</v>
      </c>
      <c r="W1568" s="175">
        <v>3.4828999999999999</v>
      </c>
      <c r="X1568" s="175">
        <v>2.6231</v>
      </c>
      <c r="Y1568" s="175">
        <v>3.9361000000000002</v>
      </c>
      <c r="Z1568" s="175">
        <v>4.0121000000000002</v>
      </c>
      <c r="AA1568" s="175">
        <v>4.1891999999999996</v>
      </c>
      <c r="AB1568" s="175">
        <v>3.5768</v>
      </c>
      <c r="AC1568" s="175">
        <v>3.4933000000000001</v>
      </c>
      <c r="AD1568" s="175">
        <v>4.4021999999999997</v>
      </c>
      <c r="AE1568" s="175">
        <v>6.4550999999999998</v>
      </c>
      <c r="AF1568" s="175">
        <v>6.4467999999999996</v>
      </c>
      <c r="AG1568" s="175"/>
      <c r="AH1568" s="175">
        <v>6.0243000000000002</v>
      </c>
    </row>
    <row r="1569" spans="1:34" x14ac:dyDescent="0.3">
      <c r="A1569" s="171" t="s">
        <v>1292</v>
      </c>
      <c r="B1569" s="171" t="s">
        <v>1311</v>
      </c>
      <c r="C1569" s="171">
        <v>101996</v>
      </c>
      <c r="D1569" s="174">
        <v>44304</v>
      </c>
      <c r="E1569" s="175">
        <v>3044.7728999999999</v>
      </c>
      <c r="F1569" s="175">
        <v>3.0202</v>
      </c>
      <c r="G1569" s="175">
        <v>3.0021</v>
      </c>
      <c r="H1569" s="175">
        <v>3.0084</v>
      </c>
      <c r="I1569" s="175">
        <v>2.9136000000000002</v>
      </c>
      <c r="J1569" s="175">
        <v>3.0175000000000001</v>
      </c>
      <c r="K1569" s="175">
        <v>2.9548999999999999</v>
      </c>
      <c r="L1569" s="175">
        <v>2.8851</v>
      </c>
      <c r="M1569" s="175">
        <v>2.9266999999999999</v>
      </c>
      <c r="N1569" s="175">
        <v>2.9209000000000001</v>
      </c>
      <c r="O1569" s="175">
        <v>4.6679000000000004</v>
      </c>
      <c r="P1569" s="175">
        <v>5.2061999999999999</v>
      </c>
      <c r="Q1569" s="175">
        <v>5.9679000000000002</v>
      </c>
      <c r="R1569" s="175">
        <v>3.9102000000000001</v>
      </c>
      <c r="S1569" s="171" t="s">
        <v>2024</v>
      </c>
      <c r="T1569" s="174">
        <v>44302</v>
      </c>
      <c r="U1569" s="175">
        <v>6112.7897999999996</v>
      </c>
      <c r="V1569" s="175">
        <v>-17.368200000000002</v>
      </c>
      <c r="W1569" s="175">
        <v>3.4828999999999999</v>
      </c>
      <c r="X1569" s="175">
        <v>2.6231</v>
      </c>
      <c r="Y1569" s="175">
        <v>3.9361000000000002</v>
      </c>
      <c r="Z1569" s="175">
        <v>4.0121000000000002</v>
      </c>
      <c r="AA1569" s="175">
        <v>4.1891999999999996</v>
      </c>
      <c r="AB1569" s="175">
        <v>3.5768</v>
      </c>
      <c r="AC1569" s="175">
        <v>3.4933000000000001</v>
      </c>
      <c r="AD1569" s="175">
        <v>4.4021999999999997</v>
      </c>
      <c r="AE1569" s="175">
        <v>6.4550999999999998</v>
      </c>
      <c r="AF1569" s="175">
        <v>6.4467999999999996</v>
      </c>
      <c r="AG1569" s="175"/>
      <c r="AH1569" s="175">
        <v>6.0243000000000002</v>
      </c>
    </row>
    <row r="1570" spans="1:34" x14ac:dyDescent="0.3">
      <c r="A1570" s="171" t="s">
        <v>1292</v>
      </c>
      <c r="B1570" s="171" t="s">
        <v>1312</v>
      </c>
      <c r="C1570" s="171">
        <v>119110</v>
      </c>
      <c r="D1570" s="174">
        <v>44304</v>
      </c>
      <c r="E1570" s="175">
        <v>3062.7035999999998</v>
      </c>
      <c r="F1570" s="175">
        <v>3.12</v>
      </c>
      <c r="G1570" s="175">
        <v>3.1017000000000001</v>
      </c>
      <c r="H1570" s="175">
        <v>3.1082999999999998</v>
      </c>
      <c r="I1570" s="175">
        <v>3.0142000000000002</v>
      </c>
      <c r="J1570" s="175">
        <v>3.1179999999999999</v>
      </c>
      <c r="K1570" s="175">
        <v>3.0556000000000001</v>
      </c>
      <c r="L1570" s="175">
        <v>2.9868999999999999</v>
      </c>
      <c r="M1570" s="175">
        <v>3.0293000000000001</v>
      </c>
      <c r="N1570" s="175">
        <v>3.0240999999999998</v>
      </c>
      <c r="O1570" s="175">
        <v>4.7670000000000003</v>
      </c>
      <c r="P1570" s="175">
        <v>5.2870999999999997</v>
      </c>
      <c r="Q1570" s="175">
        <v>6.2991999999999999</v>
      </c>
      <c r="R1570" s="175">
        <v>4.0147000000000004</v>
      </c>
      <c r="S1570" s="171" t="s">
        <v>2024</v>
      </c>
      <c r="T1570" s="174">
        <v>44302</v>
      </c>
      <c r="U1570" s="175">
        <v>6112.7897999999996</v>
      </c>
      <c r="V1570" s="175">
        <v>-17.368200000000002</v>
      </c>
      <c r="W1570" s="175">
        <v>3.4828999999999999</v>
      </c>
      <c r="X1570" s="175">
        <v>2.6231</v>
      </c>
      <c r="Y1570" s="175">
        <v>3.9361000000000002</v>
      </c>
      <c r="Z1570" s="175">
        <v>4.0121000000000002</v>
      </c>
      <c r="AA1570" s="175">
        <v>4.1891999999999996</v>
      </c>
      <c r="AB1570" s="175">
        <v>3.5768</v>
      </c>
      <c r="AC1570" s="175">
        <v>3.4933000000000001</v>
      </c>
      <c r="AD1570" s="175">
        <v>4.4021999999999997</v>
      </c>
      <c r="AE1570" s="175">
        <v>6.4550999999999998</v>
      </c>
      <c r="AF1570" s="175">
        <v>6.4467999999999996</v>
      </c>
      <c r="AG1570" s="175"/>
      <c r="AH1570" s="175">
        <v>6.0243000000000002</v>
      </c>
    </row>
    <row r="1571" spans="1:34" x14ac:dyDescent="0.3">
      <c r="A1571" s="171" t="s">
        <v>1292</v>
      </c>
      <c r="B1571" s="171" t="s">
        <v>1313</v>
      </c>
      <c r="C1571" s="171">
        <v>147287</v>
      </c>
      <c r="D1571" s="174">
        <v>44304</v>
      </c>
      <c r="E1571" s="175">
        <v>1077.7782999999999</v>
      </c>
      <c r="F1571" s="175">
        <v>3.2042999999999999</v>
      </c>
      <c r="G1571" s="175">
        <v>3.1865000000000001</v>
      </c>
      <c r="H1571" s="175">
        <v>3.15</v>
      </c>
      <c r="I1571" s="175">
        <v>3.0771999999999999</v>
      </c>
      <c r="J1571" s="175">
        <v>3.1745000000000001</v>
      </c>
      <c r="K1571" s="175">
        <v>3.1461999999999999</v>
      </c>
      <c r="L1571" s="175">
        <v>3.0739000000000001</v>
      </c>
      <c r="M1571" s="175">
        <v>3.1151</v>
      </c>
      <c r="N1571" s="175">
        <v>3.1181000000000001</v>
      </c>
      <c r="O1571" s="175"/>
      <c r="P1571" s="175"/>
      <c r="Q1571" s="175">
        <v>3.9916</v>
      </c>
      <c r="R1571" s="175"/>
      <c r="S1571" s="171"/>
      <c r="T1571" s="174"/>
      <c r="U1571" s="175"/>
      <c r="V1571" s="175"/>
      <c r="W1571" s="175"/>
      <c r="X1571" s="175"/>
      <c r="Y1571" s="175"/>
      <c r="Z1571" s="175"/>
      <c r="AA1571" s="175"/>
      <c r="AB1571" s="175"/>
      <c r="AC1571" s="175"/>
      <c r="AD1571" s="175"/>
      <c r="AE1571" s="175"/>
      <c r="AF1571" s="175"/>
      <c r="AG1571" s="175"/>
      <c r="AH1571" s="175"/>
    </row>
    <row r="1572" spans="1:34" x14ac:dyDescent="0.3">
      <c r="A1572" s="171" t="s">
        <v>1292</v>
      </c>
      <c r="B1572" s="171" t="s">
        <v>1314</v>
      </c>
      <c r="C1572" s="171">
        <v>147290</v>
      </c>
      <c r="D1572" s="174">
        <v>44304</v>
      </c>
      <c r="E1572" s="175">
        <v>1074.6827000000001</v>
      </c>
      <c r="F1572" s="175">
        <v>3.0554999999999999</v>
      </c>
      <c r="G1572" s="175">
        <v>3.0371000000000001</v>
      </c>
      <c r="H1572" s="175">
        <v>3.0002</v>
      </c>
      <c r="I1572" s="175">
        <v>2.9270999999999998</v>
      </c>
      <c r="J1572" s="175">
        <v>3.0240999999999998</v>
      </c>
      <c r="K1572" s="175">
        <v>2.9950000000000001</v>
      </c>
      <c r="L1572" s="175">
        <v>2.9216000000000002</v>
      </c>
      <c r="M1572" s="175">
        <v>2.9615999999999998</v>
      </c>
      <c r="N1572" s="175">
        <v>2.9634</v>
      </c>
      <c r="O1572" s="175"/>
      <c r="P1572" s="175"/>
      <c r="Q1572" s="175">
        <v>3.8353000000000002</v>
      </c>
      <c r="R1572" s="175"/>
      <c r="S1572" s="171"/>
      <c r="T1572" s="174"/>
      <c r="U1572" s="175"/>
      <c r="V1572" s="175"/>
      <c r="W1572" s="175"/>
      <c r="X1572" s="175"/>
      <c r="Y1572" s="175"/>
      <c r="Z1572" s="175"/>
      <c r="AA1572" s="175"/>
      <c r="AB1572" s="175"/>
      <c r="AC1572" s="175"/>
      <c r="AD1572" s="175"/>
      <c r="AE1572" s="175"/>
      <c r="AF1572" s="175"/>
      <c r="AG1572" s="175"/>
      <c r="AH1572" s="175"/>
    </row>
    <row r="1573" spans="1:34" x14ac:dyDescent="0.3">
      <c r="A1573" s="171" t="s">
        <v>1292</v>
      </c>
      <c r="B1573" s="171" t="s">
        <v>1315</v>
      </c>
      <c r="C1573" s="171">
        <v>145535</v>
      </c>
      <c r="D1573" s="174">
        <v>44304</v>
      </c>
      <c r="E1573" s="175">
        <v>110.8817</v>
      </c>
      <c r="F1573" s="175">
        <v>3.0289999999999999</v>
      </c>
      <c r="G1573" s="175">
        <v>3.0182000000000002</v>
      </c>
      <c r="H1573" s="175">
        <v>3.0066999999999999</v>
      </c>
      <c r="I1573" s="175">
        <v>2.9283000000000001</v>
      </c>
      <c r="J1573" s="175">
        <v>3.0533000000000001</v>
      </c>
      <c r="K1573" s="175">
        <v>2.9699</v>
      </c>
      <c r="L1573" s="175">
        <v>2.9009</v>
      </c>
      <c r="M1573" s="175">
        <v>2.9392999999999998</v>
      </c>
      <c r="N1573" s="175">
        <v>2.9300999999999999</v>
      </c>
      <c r="O1573" s="175"/>
      <c r="P1573" s="175"/>
      <c r="Q1573" s="175">
        <v>4.3455000000000004</v>
      </c>
      <c r="R1573" s="175">
        <v>3.9302999999999999</v>
      </c>
      <c r="S1573" s="171" t="s">
        <v>2023</v>
      </c>
      <c r="T1573" s="174">
        <v>44302</v>
      </c>
      <c r="U1573" s="175">
        <v>3847.7537000000002</v>
      </c>
      <c r="V1573" s="175">
        <v>-13.5212</v>
      </c>
      <c r="W1573" s="175">
        <v>-37.631100000000004</v>
      </c>
      <c r="X1573" s="175">
        <v>-14.154400000000001</v>
      </c>
      <c r="Y1573" s="175">
        <v>5.57</v>
      </c>
      <c r="Z1573" s="175">
        <v>17.7211</v>
      </c>
      <c r="AA1573" s="175">
        <v>-0.12280000000000001</v>
      </c>
      <c r="AB1573" s="175">
        <v>2.6629999999999998</v>
      </c>
      <c r="AC1573" s="175">
        <v>3.2505000000000002</v>
      </c>
      <c r="AD1573" s="175">
        <v>8.9678000000000004</v>
      </c>
      <c r="AE1573" s="175">
        <v>9.0890000000000004</v>
      </c>
      <c r="AF1573" s="175">
        <v>8.4783000000000008</v>
      </c>
      <c r="AG1573" s="175"/>
      <c r="AH1573" s="175">
        <v>10.385400000000001</v>
      </c>
    </row>
    <row r="1574" spans="1:34" x14ac:dyDescent="0.3">
      <c r="A1574" s="171" t="s">
        <v>1292</v>
      </c>
      <c r="B1574" s="171" t="s">
        <v>1316</v>
      </c>
      <c r="C1574" s="171">
        <v>145536</v>
      </c>
      <c r="D1574" s="174">
        <v>44304</v>
      </c>
      <c r="E1574" s="175">
        <v>111.1512</v>
      </c>
      <c r="F1574" s="175">
        <v>3.1366000000000001</v>
      </c>
      <c r="G1574" s="175">
        <v>3.1314000000000002</v>
      </c>
      <c r="H1574" s="175">
        <v>3.1074000000000002</v>
      </c>
      <c r="I1574" s="175">
        <v>3.0293000000000001</v>
      </c>
      <c r="J1574" s="175">
        <v>3.1545000000000001</v>
      </c>
      <c r="K1574" s="175">
        <v>3.0712000000000002</v>
      </c>
      <c r="L1574" s="175">
        <v>3.0024000000000002</v>
      </c>
      <c r="M1574" s="175">
        <v>3.0417000000000001</v>
      </c>
      <c r="N1574" s="175">
        <v>3.0333000000000001</v>
      </c>
      <c r="O1574" s="175"/>
      <c r="P1574" s="175"/>
      <c r="Q1574" s="175">
        <v>4.4499000000000004</v>
      </c>
      <c r="R1574" s="175">
        <v>4.0343</v>
      </c>
      <c r="S1574" s="171" t="s">
        <v>2023</v>
      </c>
      <c r="T1574" s="174">
        <v>44302</v>
      </c>
      <c r="U1574" s="175">
        <v>3847.7537000000002</v>
      </c>
      <c r="V1574" s="175">
        <v>-13.5212</v>
      </c>
      <c r="W1574" s="175">
        <v>-37.631100000000004</v>
      </c>
      <c r="X1574" s="175">
        <v>-14.154400000000001</v>
      </c>
      <c r="Y1574" s="175">
        <v>5.57</v>
      </c>
      <c r="Z1574" s="175">
        <v>17.7211</v>
      </c>
      <c r="AA1574" s="175">
        <v>-0.12280000000000001</v>
      </c>
      <c r="AB1574" s="175">
        <v>2.6629999999999998</v>
      </c>
      <c r="AC1574" s="175">
        <v>3.2505000000000002</v>
      </c>
      <c r="AD1574" s="175">
        <v>8.9678000000000004</v>
      </c>
      <c r="AE1574" s="175">
        <v>9.0890000000000004</v>
      </c>
      <c r="AF1574" s="175">
        <v>8.4783000000000008</v>
      </c>
      <c r="AG1574" s="175"/>
      <c r="AH1574" s="175">
        <v>10.385400000000001</v>
      </c>
    </row>
    <row r="1575" spans="1:34" x14ac:dyDescent="0.3">
      <c r="A1575" s="171" t="s">
        <v>1292</v>
      </c>
      <c r="B1575" s="171" t="s">
        <v>1317</v>
      </c>
      <c r="C1575" s="171">
        <v>146191</v>
      </c>
      <c r="D1575" s="174">
        <v>44304</v>
      </c>
      <c r="E1575" s="175">
        <v>1099.5595000000001</v>
      </c>
      <c r="F1575" s="175">
        <v>3.1272000000000002</v>
      </c>
      <c r="G1575" s="175">
        <v>3.13</v>
      </c>
      <c r="H1575" s="175">
        <v>3.2504</v>
      </c>
      <c r="I1575" s="175">
        <v>3.0459000000000001</v>
      </c>
      <c r="J1575" s="175">
        <v>3.1351</v>
      </c>
      <c r="K1575" s="175">
        <v>3.0619999999999998</v>
      </c>
      <c r="L1575" s="175">
        <v>2.9975000000000001</v>
      </c>
      <c r="M1575" s="175">
        <v>3.048</v>
      </c>
      <c r="N1575" s="175">
        <v>3.0476000000000001</v>
      </c>
      <c r="O1575" s="175"/>
      <c r="P1575" s="175"/>
      <c r="Q1575" s="175">
        <v>4.3098000000000001</v>
      </c>
      <c r="R1575" s="175">
        <v>4.0407999999999999</v>
      </c>
      <c r="S1575" s="171"/>
      <c r="T1575" s="174"/>
      <c r="U1575" s="175"/>
      <c r="V1575" s="175"/>
      <c r="W1575" s="175"/>
      <c r="X1575" s="175"/>
      <c r="Y1575" s="175"/>
      <c r="Z1575" s="175"/>
      <c r="AA1575" s="175"/>
      <c r="AB1575" s="175"/>
      <c r="AC1575" s="175"/>
      <c r="AD1575" s="175"/>
      <c r="AE1575" s="175"/>
      <c r="AF1575" s="175"/>
      <c r="AG1575" s="175"/>
      <c r="AH1575" s="175"/>
    </row>
    <row r="1576" spans="1:34" x14ac:dyDescent="0.3">
      <c r="A1576" s="171" t="s">
        <v>1292</v>
      </c>
      <c r="B1576" s="171" t="s">
        <v>1318</v>
      </c>
      <c r="C1576" s="171">
        <v>146187</v>
      </c>
      <c r="D1576" s="174">
        <v>44304</v>
      </c>
      <c r="E1576" s="175">
        <v>1096.5174999999999</v>
      </c>
      <c r="F1576" s="175">
        <v>3.0293999999999999</v>
      </c>
      <c r="G1576" s="175">
        <v>3.0299</v>
      </c>
      <c r="H1576" s="175">
        <v>3.1503999999999999</v>
      </c>
      <c r="I1576" s="175">
        <v>2.9457</v>
      </c>
      <c r="J1576" s="175">
        <v>3.0345</v>
      </c>
      <c r="K1576" s="175">
        <v>2.9597000000000002</v>
      </c>
      <c r="L1576" s="175">
        <v>2.8807999999999998</v>
      </c>
      <c r="M1576" s="175">
        <v>2.9253</v>
      </c>
      <c r="N1576" s="175">
        <v>2.9213</v>
      </c>
      <c r="O1576" s="175"/>
      <c r="P1576" s="175"/>
      <c r="Q1576" s="175">
        <v>4.1814</v>
      </c>
      <c r="R1576" s="175">
        <v>3.9102999999999999</v>
      </c>
      <c r="S1576" s="171"/>
      <c r="T1576" s="174"/>
      <c r="U1576" s="175"/>
      <c r="V1576" s="175"/>
      <c r="W1576" s="175"/>
      <c r="X1576" s="175"/>
      <c r="Y1576" s="175"/>
      <c r="Z1576" s="175"/>
      <c r="AA1576" s="175"/>
      <c r="AB1576" s="175"/>
      <c r="AC1576" s="175"/>
      <c r="AD1576" s="175"/>
      <c r="AE1576" s="175"/>
      <c r="AF1576" s="175"/>
      <c r="AG1576" s="175"/>
      <c r="AH1576" s="175"/>
    </row>
    <row r="1577" spans="1:34" x14ac:dyDescent="0.3">
      <c r="A1577" s="171" t="s">
        <v>1292</v>
      </c>
      <c r="B1577" s="171" t="s">
        <v>1319</v>
      </c>
      <c r="C1577" s="171">
        <v>147450</v>
      </c>
      <c r="D1577" s="174">
        <v>44304</v>
      </c>
      <c r="E1577" s="175">
        <v>1068.8341</v>
      </c>
      <c r="F1577" s="175">
        <v>3.0669</v>
      </c>
      <c r="G1577" s="175">
        <v>3.0674000000000001</v>
      </c>
      <c r="H1577" s="175">
        <v>3.0396000000000001</v>
      </c>
      <c r="I1577" s="175">
        <v>2.9287000000000001</v>
      </c>
      <c r="J1577" s="175">
        <v>3.0693999999999999</v>
      </c>
      <c r="K1577" s="175">
        <v>3.0190000000000001</v>
      </c>
      <c r="L1577" s="175">
        <v>2.9584000000000001</v>
      </c>
      <c r="M1577" s="175">
        <v>2.9973000000000001</v>
      </c>
      <c r="N1577" s="175">
        <v>2.9948000000000001</v>
      </c>
      <c r="O1577" s="175"/>
      <c r="P1577" s="175"/>
      <c r="Q1577" s="175">
        <v>3.8088000000000002</v>
      </c>
      <c r="R1577" s="175"/>
      <c r="S1577" s="171" t="s">
        <v>2024</v>
      </c>
      <c r="T1577" s="174">
        <v>44302</v>
      </c>
      <c r="U1577" s="175">
        <v>6112.7897999999996</v>
      </c>
      <c r="V1577" s="175">
        <v>-17.368200000000002</v>
      </c>
      <c r="W1577" s="175">
        <v>3.4828999999999999</v>
      </c>
      <c r="X1577" s="175">
        <v>2.6231</v>
      </c>
      <c r="Y1577" s="175">
        <v>3.9361000000000002</v>
      </c>
      <c r="Z1577" s="175">
        <v>4.0121000000000002</v>
      </c>
      <c r="AA1577" s="175">
        <v>4.1891999999999996</v>
      </c>
      <c r="AB1577" s="175">
        <v>3.5768</v>
      </c>
      <c r="AC1577" s="175">
        <v>3.4933000000000001</v>
      </c>
      <c r="AD1577" s="175">
        <v>4.4021999999999997</v>
      </c>
      <c r="AE1577" s="175">
        <v>6.4550999999999998</v>
      </c>
      <c r="AF1577" s="175">
        <v>6.4467999999999996</v>
      </c>
      <c r="AG1577" s="175"/>
      <c r="AH1577" s="175">
        <v>6.0243000000000002</v>
      </c>
    </row>
    <row r="1578" spans="1:34" x14ac:dyDescent="0.3">
      <c r="A1578" s="171" t="s">
        <v>1292</v>
      </c>
      <c r="B1578" s="171" t="s">
        <v>1320</v>
      </c>
      <c r="C1578" s="171">
        <v>147454</v>
      </c>
      <c r="D1578" s="174">
        <v>44304</v>
      </c>
      <c r="E1578" s="175">
        <v>1066.9208000000001</v>
      </c>
      <c r="F1578" s="175">
        <v>2.9662999999999999</v>
      </c>
      <c r="G1578" s="175">
        <v>2.9668000000000001</v>
      </c>
      <c r="H1578" s="175">
        <v>2.9359000000000002</v>
      </c>
      <c r="I1578" s="175">
        <v>2.8267000000000002</v>
      </c>
      <c r="J1578" s="175">
        <v>2.9674</v>
      </c>
      <c r="K1578" s="175">
        <v>2.9184999999999999</v>
      </c>
      <c r="L1578" s="175">
        <v>2.8570000000000002</v>
      </c>
      <c r="M1578" s="175">
        <v>2.8948999999999998</v>
      </c>
      <c r="N1578" s="175">
        <v>2.8917000000000002</v>
      </c>
      <c r="O1578" s="175"/>
      <c r="P1578" s="175"/>
      <c r="Q1578" s="175">
        <v>3.7044000000000001</v>
      </c>
      <c r="R1578" s="175"/>
      <c r="S1578" s="171" t="s">
        <v>2024</v>
      </c>
      <c r="T1578" s="174">
        <v>44302</v>
      </c>
      <c r="U1578" s="175">
        <v>6112.7897999999996</v>
      </c>
      <c r="V1578" s="175">
        <v>-17.368200000000002</v>
      </c>
      <c r="W1578" s="175">
        <v>3.4828999999999999</v>
      </c>
      <c r="X1578" s="175">
        <v>2.6231</v>
      </c>
      <c r="Y1578" s="175">
        <v>3.9361000000000002</v>
      </c>
      <c r="Z1578" s="175">
        <v>4.0121000000000002</v>
      </c>
      <c r="AA1578" s="175">
        <v>4.1891999999999996</v>
      </c>
      <c r="AB1578" s="175">
        <v>3.5768</v>
      </c>
      <c r="AC1578" s="175">
        <v>3.4933000000000001</v>
      </c>
      <c r="AD1578" s="175">
        <v>4.4021999999999997</v>
      </c>
      <c r="AE1578" s="175">
        <v>6.4550999999999998</v>
      </c>
      <c r="AF1578" s="175">
        <v>6.4467999999999996</v>
      </c>
      <c r="AG1578" s="175"/>
      <c r="AH1578" s="175">
        <v>6.0243000000000002</v>
      </c>
    </row>
    <row r="1579" spans="1:34" x14ac:dyDescent="0.3">
      <c r="A1579" s="171" t="s">
        <v>1292</v>
      </c>
      <c r="B1579" s="171" t="s">
        <v>1321</v>
      </c>
      <c r="C1579" s="171">
        <v>147883</v>
      </c>
      <c r="D1579" s="174">
        <v>44304</v>
      </c>
      <c r="E1579" s="175">
        <v>1042.0305000000001</v>
      </c>
      <c r="F1579" s="175">
        <v>3.1141999999999999</v>
      </c>
      <c r="G1579" s="175">
        <v>3.1135999999999999</v>
      </c>
      <c r="H1579" s="175">
        <v>3.1118000000000001</v>
      </c>
      <c r="I1579" s="175">
        <v>3.0266999999999999</v>
      </c>
      <c r="J1579" s="175">
        <v>3.1301999999999999</v>
      </c>
      <c r="K1579" s="175">
        <v>3.0661</v>
      </c>
      <c r="L1579" s="175">
        <v>3.0023</v>
      </c>
      <c r="M1579" s="175">
        <v>3.0358999999999998</v>
      </c>
      <c r="N1579" s="175">
        <v>3.0305</v>
      </c>
      <c r="O1579" s="175"/>
      <c r="P1579" s="175"/>
      <c r="Q1579" s="175">
        <v>3.2772999999999999</v>
      </c>
      <c r="R1579" s="175"/>
      <c r="S1579" s="171" t="s">
        <v>2023</v>
      </c>
      <c r="T1579" s="174">
        <v>44302</v>
      </c>
      <c r="U1579" s="175">
        <v>3847.7537000000002</v>
      </c>
      <c r="V1579" s="175">
        <v>-13.5212</v>
      </c>
      <c r="W1579" s="175">
        <v>-37.631100000000004</v>
      </c>
      <c r="X1579" s="175">
        <v>-14.154400000000001</v>
      </c>
      <c r="Y1579" s="175">
        <v>5.57</v>
      </c>
      <c r="Z1579" s="175">
        <v>17.7211</v>
      </c>
      <c r="AA1579" s="175">
        <v>-0.12280000000000001</v>
      </c>
      <c r="AB1579" s="175">
        <v>2.6629999999999998</v>
      </c>
      <c r="AC1579" s="175">
        <v>3.2505000000000002</v>
      </c>
      <c r="AD1579" s="175">
        <v>8.9678000000000004</v>
      </c>
      <c r="AE1579" s="175">
        <v>9.0890000000000004</v>
      </c>
      <c r="AF1579" s="175">
        <v>8.4783000000000008</v>
      </c>
      <c r="AG1579" s="175"/>
      <c r="AH1579" s="175">
        <v>10.385400000000001</v>
      </c>
    </row>
    <row r="1580" spans="1:34" x14ac:dyDescent="0.3">
      <c r="A1580" s="171" t="s">
        <v>1292</v>
      </c>
      <c r="B1580" s="171" t="s">
        <v>1322</v>
      </c>
      <c r="C1580" s="171">
        <v>147878</v>
      </c>
      <c r="D1580" s="174">
        <v>44304</v>
      </c>
      <c r="E1580" s="175">
        <v>1041.229</v>
      </c>
      <c r="F1580" s="175">
        <v>3.0535000000000001</v>
      </c>
      <c r="G1580" s="175">
        <v>3.0539999999999998</v>
      </c>
      <c r="H1580" s="175">
        <v>3.052</v>
      </c>
      <c r="I1580" s="175">
        <v>2.9664999999999999</v>
      </c>
      <c r="J1580" s="175">
        <v>3.07</v>
      </c>
      <c r="K1580" s="175">
        <v>3.0055000000000001</v>
      </c>
      <c r="L1580" s="175">
        <v>2.9413</v>
      </c>
      <c r="M1580" s="175">
        <v>2.9744999999999999</v>
      </c>
      <c r="N1580" s="175">
        <v>2.9687000000000001</v>
      </c>
      <c r="O1580" s="175"/>
      <c r="P1580" s="175"/>
      <c r="Q1580" s="175">
        <v>3.2151000000000001</v>
      </c>
      <c r="R1580" s="175"/>
      <c r="S1580" s="171" t="s">
        <v>2023</v>
      </c>
      <c r="T1580" s="174">
        <v>44302</v>
      </c>
      <c r="U1580" s="175">
        <v>3847.7537000000002</v>
      </c>
      <c r="V1580" s="175">
        <v>-13.5212</v>
      </c>
      <c r="W1580" s="175">
        <v>-37.631100000000004</v>
      </c>
      <c r="X1580" s="175">
        <v>-14.154400000000001</v>
      </c>
      <c r="Y1580" s="175">
        <v>5.57</v>
      </c>
      <c r="Z1580" s="175">
        <v>17.7211</v>
      </c>
      <c r="AA1580" s="175">
        <v>-0.12280000000000001</v>
      </c>
      <c r="AB1580" s="175">
        <v>2.6629999999999998</v>
      </c>
      <c r="AC1580" s="175">
        <v>3.2505000000000002</v>
      </c>
      <c r="AD1580" s="175">
        <v>8.9678000000000004</v>
      </c>
      <c r="AE1580" s="175">
        <v>9.0890000000000004</v>
      </c>
      <c r="AF1580" s="175">
        <v>8.4783000000000008</v>
      </c>
      <c r="AG1580" s="175"/>
      <c r="AH1580" s="175">
        <v>10.385400000000001</v>
      </c>
    </row>
    <row r="1581" spans="1:34" x14ac:dyDescent="0.3">
      <c r="A1581" s="171" t="s">
        <v>1292</v>
      </c>
      <c r="B1581" s="171" t="s">
        <v>1323</v>
      </c>
      <c r="C1581" s="171">
        <v>147713</v>
      </c>
      <c r="D1581" s="174">
        <v>44304</v>
      </c>
      <c r="E1581" s="175">
        <v>1052.1079999999999</v>
      </c>
      <c r="F1581" s="175">
        <v>3.1122000000000001</v>
      </c>
      <c r="G1581" s="175">
        <v>3.1126999999999998</v>
      </c>
      <c r="H1581" s="175">
        <v>3.0691000000000002</v>
      </c>
      <c r="I1581" s="175">
        <v>2.9521999999999999</v>
      </c>
      <c r="J1581" s="175">
        <v>3.0461</v>
      </c>
      <c r="K1581" s="175">
        <v>2.9952000000000001</v>
      </c>
      <c r="L1581" s="175">
        <v>2.9399000000000002</v>
      </c>
      <c r="M1581" s="175">
        <v>2.9836</v>
      </c>
      <c r="N1581" s="175">
        <v>2.9897999999999998</v>
      </c>
      <c r="O1581" s="175"/>
      <c r="P1581" s="175"/>
      <c r="Q1581" s="175">
        <v>3.4799000000000002</v>
      </c>
      <c r="R1581" s="175"/>
      <c r="S1581" s="171" t="s">
        <v>2023</v>
      </c>
      <c r="T1581" s="174">
        <v>44302</v>
      </c>
      <c r="U1581" s="175">
        <v>3847.7537000000002</v>
      </c>
      <c r="V1581" s="175">
        <v>-13.5212</v>
      </c>
      <c r="W1581" s="175">
        <v>-37.631100000000004</v>
      </c>
      <c r="X1581" s="175">
        <v>-14.154400000000001</v>
      </c>
      <c r="Y1581" s="175">
        <v>5.57</v>
      </c>
      <c r="Z1581" s="175">
        <v>17.7211</v>
      </c>
      <c r="AA1581" s="175">
        <v>-0.12280000000000001</v>
      </c>
      <c r="AB1581" s="175">
        <v>2.6629999999999998</v>
      </c>
      <c r="AC1581" s="175">
        <v>3.2505000000000002</v>
      </c>
      <c r="AD1581" s="175">
        <v>8.9678000000000004</v>
      </c>
      <c r="AE1581" s="175">
        <v>9.0890000000000004</v>
      </c>
      <c r="AF1581" s="175">
        <v>8.4783000000000008</v>
      </c>
      <c r="AG1581" s="175"/>
      <c r="AH1581" s="175">
        <v>10.385400000000001</v>
      </c>
    </row>
    <row r="1582" spans="1:34" x14ac:dyDescent="0.3">
      <c r="A1582" s="171" t="s">
        <v>1292</v>
      </c>
      <c r="B1582" s="171" t="s">
        <v>1324</v>
      </c>
      <c r="C1582" s="171">
        <v>147714</v>
      </c>
      <c r="D1582" s="174">
        <v>44304</v>
      </c>
      <c r="E1582" s="175">
        <v>1050.5489</v>
      </c>
      <c r="F1582" s="175">
        <v>3.0125000000000002</v>
      </c>
      <c r="G1582" s="175">
        <v>3.0129999999999999</v>
      </c>
      <c r="H1582" s="175">
        <v>2.9693000000000001</v>
      </c>
      <c r="I1582" s="175">
        <v>2.8521000000000001</v>
      </c>
      <c r="J1582" s="175">
        <v>2.9459</v>
      </c>
      <c r="K1582" s="175">
        <v>2.8944999999999999</v>
      </c>
      <c r="L1582" s="175">
        <v>2.8386</v>
      </c>
      <c r="M1582" s="175">
        <v>2.8812000000000002</v>
      </c>
      <c r="N1582" s="175">
        <v>2.8872</v>
      </c>
      <c r="O1582" s="175"/>
      <c r="P1582" s="175"/>
      <c r="Q1582" s="175">
        <v>3.3765999999999998</v>
      </c>
      <c r="R1582" s="175"/>
      <c r="S1582" s="171" t="s">
        <v>2023</v>
      </c>
      <c r="T1582" s="174">
        <v>44302</v>
      </c>
      <c r="U1582" s="175">
        <v>3847.7537000000002</v>
      </c>
      <c r="V1582" s="175">
        <v>-13.5212</v>
      </c>
      <c r="W1582" s="175">
        <v>-37.631100000000004</v>
      </c>
      <c r="X1582" s="175">
        <v>-14.154400000000001</v>
      </c>
      <c r="Y1582" s="175">
        <v>5.57</v>
      </c>
      <c r="Z1582" s="175">
        <v>17.7211</v>
      </c>
      <c r="AA1582" s="175">
        <v>-0.12280000000000001</v>
      </c>
      <c r="AB1582" s="175">
        <v>2.6629999999999998</v>
      </c>
      <c r="AC1582" s="175">
        <v>3.2505000000000002</v>
      </c>
      <c r="AD1582" s="175">
        <v>8.9678000000000004</v>
      </c>
      <c r="AE1582" s="175">
        <v>9.0890000000000004</v>
      </c>
      <c r="AF1582" s="175">
        <v>8.4783000000000008</v>
      </c>
      <c r="AG1582" s="175"/>
      <c r="AH1582" s="175">
        <v>10.385400000000001</v>
      </c>
    </row>
    <row r="1583" spans="1:34" x14ac:dyDescent="0.3">
      <c r="A1583" s="171" t="s">
        <v>1292</v>
      </c>
      <c r="B1583" s="171" t="s">
        <v>1325</v>
      </c>
      <c r="C1583" s="171">
        <v>147837</v>
      </c>
      <c r="D1583" s="174">
        <v>44304</v>
      </c>
      <c r="E1583" s="175">
        <v>1047.5633</v>
      </c>
      <c r="F1583" s="175">
        <v>3.1604999999999999</v>
      </c>
      <c r="G1583" s="175">
        <v>3.1610999999999998</v>
      </c>
      <c r="H1583" s="175">
        <v>3.1556999999999999</v>
      </c>
      <c r="I1583" s="175">
        <v>3.0842000000000001</v>
      </c>
      <c r="J1583" s="175">
        <v>3.1663000000000001</v>
      </c>
      <c r="K1583" s="175">
        <v>3.1156999999999999</v>
      </c>
      <c r="L1583" s="175">
        <v>3.0512999999999999</v>
      </c>
      <c r="M1583" s="175">
        <v>3.0792000000000002</v>
      </c>
      <c r="N1583" s="175">
        <v>3.0804999999999998</v>
      </c>
      <c r="O1583" s="175"/>
      <c r="P1583" s="175"/>
      <c r="Q1583" s="175">
        <v>3.4363000000000001</v>
      </c>
      <c r="R1583" s="175"/>
      <c r="S1583" s="171" t="s">
        <v>2024</v>
      </c>
      <c r="T1583" s="174">
        <v>44302</v>
      </c>
      <c r="U1583" s="175">
        <v>6112.7897999999996</v>
      </c>
      <c r="V1583" s="175">
        <v>-17.368200000000002</v>
      </c>
      <c r="W1583" s="175">
        <v>3.4828999999999999</v>
      </c>
      <c r="X1583" s="175">
        <v>2.6231</v>
      </c>
      <c r="Y1583" s="175">
        <v>3.9361000000000002</v>
      </c>
      <c r="Z1583" s="175">
        <v>4.0121000000000002</v>
      </c>
      <c r="AA1583" s="175">
        <v>4.1891999999999996</v>
      </c>
      <c r="AB1583" s="175">
        <v>3.5768</v>
      </c>
      <c r="AC1583" s="175">
        <v>3.4933000000000001</v>
      </c>
      <c r="AD1583" s="175">
        <v>4.4021999999999997</v>
      </c>
      <c r="AE1583" s="175">
        <v>6.4550999999999998</v>
      </c>
      <c r="AF1583" s="175">
        <v>6.4467999999999996</v>
      </c>
      <c r="AG1583" s="175"/>
      <c r="AH1583" s="175">
        <v>6.0243000000000002</v>
      </c>
    </row>
    <row r="1584" spans="1:34" x14ac:dyDescent="0.3">
      <c r="A1584" s="171" t="s">
        <v>1292</v>
      </c>
      <c r="B1584" s="171" t="s">
        <v>1326</v>
      </c>
      <c r="C1584" s="171">
        <v>147836</v>
      </c>
      <c r="D1584" s="174">
        <v>44304</v>
      </c>
      <c r="E1584" s="175">
        <v>1046.5659000000001</v>
      </c>
      <c r="F1584" s="175">
        <v>3.0903</v>
      </c>
      <c r="G1584" s="175">
        <v>3.0895999999999999</v>
      </c>
      <c r="H1584" s="175">
        <v>3.0853999999999999</v>
      </c>
      <c r="I1584" s="175">
        <v>3.0143</v>
      </c>
      <c r="J1584" s="175">
        <v>3.0960999999999999</v>
      </c>
      <c r="K1584" s="175">
        <v>3.0451999999999999</v>
      </c>
      <c r="L1584" s="175">
        <v>2.9803999999999999</v>
      </c>
      <c r="M1584" s="175">
        <v>3.0076000000000001</v>
      </c>
      <c r="N1584" s="175">
        <v>3.0084</v>
      </c>
      <c r="O1584" s="175"/>
      <c r="P1584" s="175"/>
      <c r="Q1584" s="175">
        <v>3.3647</v>
      </c>
      <c r="R1584" s="175"/>
      <c r="S1584" s="171" t="s">
        <v>2024</v>
      </c>
      <c r="T1584" s="174">
        <v>44302</v>
      </c>
      <c r="U1584" s="175">
        <v>6112.7897999999996</v>
      </c>
      <c r="V1584" s="175">
        <v>-17.368200000000002</v>
      </c>
      <c r="W1584" s="175">
        <v>3.4828999999999999</v>
      </c>
      <c r="X1584" s="175">
        <v>2.6231</v>
      </c>
      <c r="Y1584" s="175">
        <v>3.9361000000000002</v>
      </c>
      <c r="Z1584" s="175">
        <v>4.0121000000000002</v>
      </c>
      <c r="AA1584" s="175">
        <v>4.1891999999999996</v>
      </c>
      <c r="AB1584" s="175">
        <v>3.5768</v>
      </c>
      <c r="AC1584" s="175">
        <v>3.4933000000000001</v>
      </c>
      <c r="AD1584" s="175">
        <v>4.4021999999999997</v>
      </c>
      <c r="AE1584" s="175">
        <v>6.4550999999999998</v>
      </c>
      <c r="AF1584" s="175">
        <v>6.4467999999999996</v>
      </c>
      <c r="AG1584" s="175"/>
      <c r="AH1584" s="175">
        <v>6.0243000000000002</v>
      </c>
    </row>
    <row r="1585" spans="1:34" x14ac:dyDescent="0.3">
      <c r="A1585" s="171" t="s">
        <v>1292</v>
      </c>
      <c r="B1585" s="171" t="s">
        <v>1327</v>
      </c>
      <c r="C1585" s="171">
        <v>146141</v>
      </c>
      <c r="D1585" s="174">
        <v>44304</v>
      </c>
      <c r="E1585" s="175">
        <v>1099.5817999999999</v>
      </c>
      <c r="F1585" s="175">
        <v>3.1042000000000001</v>
      </c>
      <c r="G1585" s="175">
        <v>3.1055999999999999</v>
      </c>
      <c r="H1585" s="175">
        <v>3.1074000000000002</v>
      </c>
      <c r="I1585" s="175">
        <v>3.0135000000000001</v>
      </c>
      <c r="J1585" s="175">
        <v>3.1164000000000001</v>
      </c>
      <c r="K1585" s="175">
        <v>3.0594000000000001</v>
      </c>
      <c r="L1585" s="175">
        <v>3.0061</v>
      </c>
      <c r="M1585" s="175">
        <v>3.0440999999999998</v>
      </c>
      <c r="N1585" s="175">
        <v>3.036</v>
      </c>
      <c r="O1585" s="175"/>
      <c r="P1585" s="175"/>
      <c r="Q1585" s="175">
        <v>4.2946999999999997</v>
      </c>
      <c r="R1585" s="175">
        <v>4.0335999999999999</v>
      </c>
      <c r="S1585" s="171"/>
      <c r="T1585" s="174"/>
      <c r="U1585" s="175"/>
      <c r="V1585" s="175"/>
      <c r="W1585" s="175"/>
      <c r="X1585" s="175"/>
      <c r="Y1585" s="175"/>
      <c r="Z1585" s="175"/>
      <c r="AA1585" s="175"/>
      <c r="AB1585" s="175"/>
      <c r="AC1585" s="175"/>
      <c r="AD1585" s="175"/>
      <c r="AE1585" s="175"/>
      <c r="AF1585" s="175"/>
      <c r="AG1585" s="175"/>
      <c r="AH1585" s="175"/>
    </row>
    <row r="1586" spans="1:34" x14ac:dyDescent="0.3">
      <c r="A1586" s="171" t="s">
        <v>1292</v>
      </c>
      <c r="B1586" s="171" t="s">
        <v>1328</v>
      </c>
      <c r="C1586" s="171">
        <v>146142</v>
      </c>
      <c r="D1586" s="174">
        <v>44304</v>
      </c>
      <c r="E1586" s="175">
        <v>1097.7719999999999</v>
      </c>
      <c r="F1586" s="175">
        <v>3.0011999999999999</v>
      </c>
      <c r="G1586" s="175">
        <v>3.0042</v>
      </c>
      <c r="H1586" s="175">
        <v>3.0070000000000001</v>
      </c>
      <c r="I1586" s="175">
        <v>2.9129999999999998</v>
      </c>
      <c r="J1586" s="175">
        <v>3.0158999999999998</v>
      </c>
      <c r="K1586" s="175">
        <v>2.9584999999999999</v>
      </c>
      <c r="L1586" s="175">
        <v>2.9043999999999999</v>
      </c>
      <c r="M1586" s="175">
        <v>2.9416000000000002</v>
      </c>
      <c r="N1586" s="175">
        <v>2.9327000000000001</v>
      </c>
      <c r="O1586" s="175"/>
      <c r="P1586" s="175"/>
      <c r="Q1586" s="175">
        <v>4.2186000000000003</v>
      </c>
      <c r="R1586" s="175">
        <v>3.9548999999999999</v>
      </c>
      <c r="S1586" s="171"/>
      <c r="T1586" s="174"/>
      <c r="U1586" s="175"/>
      <c r="V1586" s="175"/>
      <c r="W1586" s="175"/>
      <c r="X1586" s="175"/>
      <c r="Y1586" s="175"/>
      <c r="Z1586" s="175"/>
      <c r="AA1586" s="175"/>
      <c r="AB1586" s="175"/>
      <c r="AC1586" s="175"/>
      <c r="AD1586" s="175"/>
      <c r="AE1586" s="175"/>
      <c r="AF1586" s="175"/>
      <c r="AG1586" s="175"/>
      <c r="AH1586" s="175"/>
    </row>
    <row r="1587" spans="1:34" x14ac:dyDescent="0.3">
      <c r="A1587" s="171" t="s">
        <v>1292</v>
      </c>
      <c r="B1587" s="171" t="s">
        <v>1329</v>
      </c>
      <c r="C1587" s="171">
        <v>119283</v>
      </c>
      <c r="D1587" s="174">
        <v>44304</v>
      </c>
      <c r="E1587" s="175">
        <v>2680.2</v>
      </c>
      <c r="F1587" s="175">
        <v>3.1642999999999999</v>
      </c>
      <c r="G1587" s="175">
        <v>3.1648000000000001</v>
      </c>
      <c r="H1587" s="175">
        <v>3.1413000000000002</v>
      </c>
      <c r="I1587" s="175">
        <v>3.0402999999999998</v>
      </c>
      <c r="J1587" s="175">
        <v>3.1429</v>
      </c>
      <c r="K1587" s="175">
        <v>3.1019999999999999</v>
      </c>
      <c r="L1587" s="175">
        <v>3.0129999999999999</v>
      </c>
      <c r="M1587" s="175">
        <v>3.0535000000000001</v>
      </c>
      <c r="N1587" s="175">
        <v>3.0577000000000001</v>
      </c>
      <c r="O1587" s="175">
        <v>4.8014999999999999</v>
      </c>
      <c r="P1587" s="175">
        <v>5.4973000000000001</v>
      </c>
      <c r="Q1587" s="175">
        <v>6.7183000000000002</v>
      </c>
      <c r="R1587" s="175">
        <v>4.0608000000000004</v>
      </c>
      <c r="S1587" s="171" t="s">
        <v>2024</v>
      </c>
      <c r="T1587" s="174">
        <v>44302</v>
      </c>
      <c r="U1587" s="175">
        <v>6112.7897999999996</v>
      </c>
      <c r="V1587" s="175">
        <v>-17.368200000000002</v>
      </c>
      <c r="W1587" s="175">
        <v>3.4828999999999999</v>
      </c>
      <c r="X1587" s="175">
        <v>2.6231</v>
      </c>
      <c r="Y1587" s="175">
        <v>3.9361000000000002</v>
      </c>
      <c r="Z1587" s="175">
        <v>4.0121000000000002</v>
      </c>
      <c r="AA1587" s="175">
        <v>4.1891999999999996</v>
      </c>
      <c r="AB1587" s="175">
        <v>3.5768</v>
      </c>
      <c r="AC1587" s="175">
        <v>3.4933000000000001</v>
      </c>
      <c r="AD1587" s="175">
        <v>4.4021999999999997</v>
      </c>
      <c r="AE1587" s="175">
        <v>6.4550999999999998</v>
      </c>
      <c r="AF1587" s="175">
        <v>6.4467999999999996</v>
      </c>
      <c r="AG1587" s="175"/>
      <c r="AH1587" s="175">
        <v>6.0243000000000002</v>
      </c>
    </row>
    <row r="1588" spans="1:34" x14ac:dyDescent="0.3">
      <c r="A1588" s="171" t="s">
        <v>1292</v>
      </c>
      <c r="B1588" s="171" t="s">
        <v>1330</v>
      </c>
      <c r="C1588" s="171">
        <v>118058</v>
      </c>
      <c r="D1588" s="174">
        <v>44304</v>
      </c>
      <c r="E1588" s="175">
        <v>2552.3688333333298</v>
      </c>
      <c r="F1588" s="175">
        <v>3.0653000000000001</v>
      </c>
      <c r="G1588" s="175">
        <v>3.0649999999999999</v>
      </c>
      <c r="H1588" s="175">
        <v>3.0409999999999999</v>
      </c>
      <c r="I1588" s="175">
        <v>2.9403999999999999</v>
      </c>
      <c r="J1588" s="175">
        <v>3.0426000000000002</v>
      </c>
      <c r="K1588" s="175">
        <v>3.0013000000000001</v>
      </c>
      <c r="L1588" s="175">
        <v>2.9115000000000002</v>
      </c>
      <c r="M1588" s="175">
        <v>2.9495</v>
      </c>
      <c r="N1588" s="175">
        <v>2.9533</v>
      </c>
      <c r="O1588" s="175">
        <v>4.2519</v>
      </c>
      <c r="P1588" s="175">
        <v>4.8288000000000002</v>
      </c>
      <c r="Q1588" s="175">
        <v>6.7234999999999996</v>
      </c>
      <c r="R1588" s="175">
        <v>3.6406000000000001</v>
      </c>
      <c r="S1588" s="171" t="s">
        <v>2024</v>
      </c>
      <c r="T1588" s="174">
        <v>44302</v>
      </c>
      <c r="U1588" s="175">
        <v>6112.7897999999996</v>
      </c>
      <c r="V1588" s="175">
        <v>-17.368200000000002</v>
      </c>
      <c r="W1588" s="175">
        <v>3.4828999999999999</v>
      </c>
      <c r="X1588" s="175">
        <v>2.6231</v>
      </c>
      <c r="Y1588" s="175">
        <v>3.9361000000000002</v>
      </c>
      <c r="Z1588" s="175">
        <v>4.0121000000000002</v>
      </c>
      <c r="AA1588" s="175">
        <v>4.1891999999999996</v>
      </c>
      <c r="AB1588" s="175">
        <v>3.5768</v>
      </c>
      <c r="AC1588" s="175">
        <v>3.4933000000000001</v>
      </c>
      <c r="AD1588" s="175">
        <v>4.4021999999999997</v>
      </c>
      <c r="AE1588" s="175">
        <v>6.4550999999999998</v>
      </c>
      <c r="AF1588" s="175">
        <v>6.4467999999999996</v>
      </c>
      <c r="AG1588" s="175"/>
      <c r="AH1588" s="175">
        <v>6.0243000000000002</v>
      </c>
    </row>
    <row r="1589" spans="1:34" x14ac:dyDescent="0.3">
      <c r="A1589" s="171" t="s">
        <v>1292</v>
      </c>
      <c r="B1589" s="171" t="s">
        <v>1331</v>
      </c>
      <c r="C1589" s="171">
        <v>147515</v>
      </c>
      <c r="D1589" s="174">
        <v>44304</v>
      </c>
      <c r="E1589" s="175">
        <v>1068.1875</v>
      </c>
      <c r="F1589" s="175">
        <v>3.1063000000000001</v>
      </c>
      <c r="G1589" s="175">
        <v>3.1057000000000001</v>
      </c>
      <c r="H1589" s="175">
        <v>3.0741999999999998</v>
      </c>
      <c r="I1589" s="175">
        <v>3.0589</v>
      </c>
      <c r="J1589" s="175">
        <v>3.1307</v>
      </c>
      <c r="K1589" s="175">
        <v>3.0817999999999999</v>
      </c>
      <c r="L1589" s="175">
        <v>3.0055000000000001</v>
      </c>
      <c r="M1589" s="175">
        <v>3.0440999999999998</v>
      </c>
      <c r="N1589" s="175">
        <v>3.0350999999999999</v>
      </c>
      <c r="O1589" s="175"/>
      <c r="P1589" s="175"/>
      <c r="Q1589" s="175">
        <v>3.8008999999999999</v>
      </c>
      <c r="R1589" s="175"/>
      <c r="S1589" s="171"/>
      <c r="T1589" s="174"/>
      <c r="U1589" s="175"/>
      <c r="V1589" s="175"/>
      <c r="W1589" s="175"/>
      <c r="X1589" s="175"/>
      <c r="Y1589" s="175"/>
      <c r="Z1589" s="175"/>
      <c r="AA1589" s="175"/>
      <c r="AB1589" s="175"/>
      <c r="AC1589" s="175"/>
      <c r="AD1589" s="175"/>
      <c r="AE1589" s="175"/>
      <c r="AF1589" s="175"/>
      <c r="AG1589" s="175"/>
      <c r="AH1589" s="175"/>
    </row>
    <row r="1590" spans="1:34" x14ac:dyDescent="0.3">
      <c r="A1590" s="171" t="s">
        <v>1292</v>
      </c>
      <c r="B1590" s="171" t="s">
        <v>1332</v>
      </c>
      <c r="C1590" s="171">
        <v>147519</v>
      </c>
      <c r="D1590" s="174">
        <v>44304</v>
      </c>
      <c r="E1590" s="175">
        <v>1065.7512999999999</v>
      </c>
      <c r="F1590" s="175">
        <v>2.9729999999999999</v>
      </c>
      <c r="G1590" s="175">
        <v>2.9756999999999998</v>
      </c>
      <c r="H1590" s="175">
        <v>2.9436</v>
      </c>
      <c r="I1590" s="175">
        <v>2.9283000000000001</v>
      </c>
      <c r="J1590" s="175">
        <v>3.0004</v>
      </c>
      <c r="K1590" s="175">
        <v>2.9506000000000001</v>
      </c>
      <c r="L1590" s="175">
        <v>2.8733</v>
      </c>
      <c r="M1590" s="175">
        <v>2.911</v>
      </c>
      <c r="N1590" s="175">
        <v>2.9011</v>
      </c>
      <c r="O1590" s="175"/>
      <c r="P1590" s="175"/>
      <c r="Q1590" s="175">
        <v>3.6659999999999999</v>
      </c>
      <c r="R1590" s="175"/>
      <c r="S1590" s="171"/>
      <c r="T1590" s="174"/>
      <c r="U1590" s="175"/>
      <c r="V1590" s="175"/>
      <c r="W1590" s="175"/>
      <c r="X1590" s="175"/>
      <c r="Y1590" s="175"/>
      <c r="Z1590" s="175"/>
      <c r="AA1590" s="175"/>
      <c r="AB1590" s="175"/>
      <c r="AC1590" s="175"/>
      <c r="AD1590" s="175"/>
      <c r="AE1590" s="175"/>
      <c r="AF1590" s="175"/>
      <c r="AG1590" s="175"/>
      <c r="AH1590" s="175"/>
    </row>
    <row r="1591" spans="1:34" x14ac:dyDescent="0.3">
      <c r="A1591" s="171" t="s">
        <v>1292</v>
      </c>
      <c r="B1591" s="171" t="s">
        <v>1333</v>
      </c>
      <c r="C1591" s="171">
        <v>147564</v>
      </c>
      <c r="D1591" s="174">
        <v>44304</v>
      </c>
      <c r="E1591" s="175">
        <v>1066.518</v>
      </c>
      <c r="F1591" s="175">
        <v>3.1831</v>
      </c>
      <c r="G1591" s="175">
        <v>3.1836000000000002</v>
      </c>
      <c r="H1591" s="175">
        <v>3.1107999999999998</v>
      </c>
      <c r="I1591" s="175">
        <v>3.0465</v>
      </c>
      <c r="J1591" s="175">
        <v>3.1793</v>
      </c>
      <c r="K1591" s="175">
        <v>3.0981999999999998</v>
      </c>
      <c r="L1591" s="175">
        <v>3.0360999999999998</v>
      </c>
      <c r="M1591" s="175">
        <v>3.0903</v>
      </c>
      <c r="N1591" s="175">
        <v>3.0880999999999998</v>
      </c>
      <c r="O1591" s="175"/>
      <c r="P1591" s="175"/>
      <c r="Q1591" s="175">
        <v>3.7709999999999999</v>
      </c>
      <c r="R1591" s="175"/>
      <c r="S1591" s="171" t="s">
        <v>2024</v>
      </c>
      <c r="T1591" s="174">
        <v>44302</v>
      </c>
      <c r="U1591" s="175">
        <v>6112.7897999999996</v>
      </c>
      <c r="V1591" s="175">
        <v>-17.368200000000002</v>
      </c>
      <c r="W1591" s="175">
        <v>3.4828999999999999</v>
      </c>
      <c r="X1591" s="175">
        <v>2.6231</v>
      </c>
      <c r="Y1591" s="175">
        <v>3.9361000000000002</v>
      </c>
      <c r="Z1591" s="175">
        <v>4.0121000000000002</v>
      </c>
      <c r="AA1591" s="175">
        <v>4.1891999999999996</v>
      </c>
      <c r="AB1591" s="175">
        <v>3.5768</v>
      </c>
      <c r="AC1591" s="175">
        <v>3.4933000000000001</v>
      </c>
      <c r="AD1591" s="175">
        <v>4.4021999999999997</v>
      </c>
      <c r="AE1591" s="175">
        <v>6.4550999999999998</v>
      </c>
      <c r="AF1591" s="175">
        <v>6.4467999999999996</v>
      </c>
      <c r="AG1591" s="175"/>
      <c r="AH1591" s="175">
        <v>6.0243000000000002</v>
      </c>
    </row>
    <row r="1592" spans="1:34" x14ac:dyDescent="0.3">
      <c r="A1592" s="171" t="s">
        <v>1292</v>
      </c>
      <c r="B1592" s="171" t="s">
        <v>1334</v>
      </c>
      <c r="C1592" s="171">
        <v>147565</v>
      </c>
      <c r="D1592" s="174">
        <v>44304</v>
      </c>
      <c r="E1592" s="175">
        <v>1064.6392000000001</v>
      </c>
      <c r="F1592" s="175">
        <v>3.0823999999999998</v>
      </c>
      <c r="G1592" s="175">
        <v>3.0851999999999999</v>
      </c>
      <c r="H1592" s="175">
        <v>3.0114000000000001</v>
      </c>
      <c r="I1592" s="175">
        <v>2.9464000000000001</v>
      </c>
      <c r="J1592" s="175">
        <v>3.0790999999999999</v>
      </c>
      <c r="K1592" s="175">
        <v>2.9975000000000001</v>
      </c>
      <c r="L1592" s="175">
        <v>2.9346999999999999</v>
      </c>
      <c r="M1592" s="175">
        <v>2.988</v>
      </c>
      <c r="N1592" s="175">
        <v>2.9849999999999999</v>
      </c>
      <c r="O1592" s="175"/>
      <c r="P1592" s="175"/>
      <c r="Q1592" s="175">
        <v>3.6659000000000002</v>
      </c>
      <c r="R1592" s="175"/>
      <c r="S1592" s="171" t="s">
        <v>2024</v>
      </c>
      <c r="T1592" s="174">
        <v>44302</v>
      </c>
      <c r="U1592" s="175">
        <v>6112.7897999999996</v>
      </c>
      <c r="V1592" s="175">
        <v>-17.368200000000002</v>
      </c>
      <c r="W1592" s="175">
        <v>3.4828999999999999</v>
      </c>
      <c r="X1592" s="175">
        <v>2.6231</v>
      </c>
      <c r="Y1592" s="175">
        <v>3.9361000000000002</v>
      </c>
      <c r="Z1592" s="175">
        <v>4.0121000000000002</v>
      </c>
      <c r="AA1592" s="175">
        <v>4.1891999999999996</v>
      </c>
      <c r="AB1592" s="175">
        <v>3.5768</v>
      </c>
      <c r="AC1592" s="175">
        <v>3.4933000000000001</v>
      </c>
      <c r="AD1592" s="175">
        <v>4.4021999999999997</v>
      </c>
      <c r="AE1592" s="175">
        <v>6.4550999999999998</v>
      </c>
      <c r="AF1592" s="175">
        <v>6.4467999999999996</v>
      </c>
      <c r="AG1592" s="175"/>
      <c r="AH1592" s="175">
        <v>6.0243000000000002</v>
      </c>
    </row>
    <row r="1593" spans="1:34" x14ac:dyDescent="0.3">
      <c r="A1593" s="171" t="s">
        <v>1292</v>
      </c>
      <c r="B1593" s="171" t="s">
        <v>1335</v>
      </c>
      <c r="C1593" s="171">
        <v>147736</v>
      </c>
      <c r="D1593" s="174">
        <v>44304</v>
      </c>
      <c r="E1593" s="175">
        <v>1055.9157</v>
      </c>
      <c r="F1593" s="175">
        <v>3.1945999999999999</v>
      </c>
      <c r="G1593" s="175">
        <v>3.1924999999999999</v>
      </c>
      <c r="H1593" s="175">
        <v>3.1543999999999999</v>
      </c>
      <c r="I1593" s="175">
        <v>3.0855999999999999</v>
      </c>
      <c r="J1593" s="175">
        <v>3.1970999999999998</v>
      </c>
      <c r="K1593" s="175">
        <v>3.1444999999999999</v>
      </c>
      <c r="L1593" s="175">
        <v>3.0880000000000001</v>
      </c>
      <c r="M1593" s="175">
        <v>3.1347</v>
      </c>
      <c r="N1593" s="175">
        <v>3.1604999999999999</v>
      </c>
      <c r="O1593" s="175"/>
      <c r="P1593" s="175"/>
      <c r="Q1593" s="175">
        <v>3.6699000000000002</v>
      </c>
      <c r="R1593" s="175"/>
      <c r="S1593" s="171" t="s">
        <v>2024</v>
      </c>
      <c r="T1593" s="174">
        <v>44302</v>
      </c>
      <c r="U1593" s="175">
        <v>6112.7897999999996</v>
      </c>
      <c r="V1593" s="175">
        <v>-17.368200000000002</v>
      </c>
      <c r="W1593" s="175">
        <v>3.4828999999999999</v>
      </c>
      <c r="X1593" s="175">
        <v>2.6231</v>
      </c>
      <c r="Y1593" s="175">
        <v>3.9361000000000002</v>
      </c>
      <c r="Z1593" s="175">
        <v>4.0121000000000002</v>
      </c>
      <c r="AA1593" s="175">
        <v>4.1891999999999996</v>
      </c>
      <c r="AB1593" s="175">
        <v>3.5768</v>
      </c>
      <c r="AC1593" s="175">
        <v>3.4933000000000001</v>
      </c>
      <c r="AD1593" s="175">
        <v>4.4021999999999997</v>
      </c>
      <c r="AE1593" s="175">
        <v>6.4550999999999998</v>
      </c>
      <c r="AF1593" s="175">
        <v>6.4467999999999996</v>
      </c>
      <c r="AG1593" s="175"/>
      <c r="AH1593" s="175">
        <v>6.0243000000000002</v>
      </c>
    </row>
    <row r="1594" spans="1:34" x14ac:dyDescent="0.3">
      <c r="A1594" s="171" t="s">
        <v>1292</v>
      </c>
      <c r="B1594" s="171" t="s">
        <v>1336</v>
      </c>
      <c r="C1594" s="171">
        <v>147739</v>
      </c>
      <c r="D1594" s="174">
        <v>44304</v>
      </c>
      <c r="E1594" s="175">
        <v>1054.3045</v>
      </c>
      <c r="F1594" s="175">
        <v>3.0973000000000002</v>
      </c>
      <c r="G1594" s="175">
        <v>3.0992999999999999</v>
      </c>
      <c r="H1594" s="175">
        <v>3.0592000000000001</v>
      </c>
      <c r="I1594" s="175">
        <v>2.9883999999999999</v>
      </c>
      <c r="J1594" s="175">
        <v>3.0941000000000001</v>
      </c>
      <c r="K1594" s="175">
        <v>3.0470000000000002</v>
      </c>
      <c r="L1594" s="175">
        <v>2.9893999999999998</v>
      </c>
      <c r="M1594" s="175">
        <v>3.0341</v>
      </c>
      <c r="N1594" s="175">
        <v>3.0602999999999998</v>
      </c>
      <c r="O1594" s="175"/>
      <c r="P1594" s="175"/>
      <c r="Q1594" s="175">
        <v>3.5651000000000002</v>
      </c>
      <c r="R1594" s="175"/>
      <c r="S1594" s="171" t="s">
        <v>2024</v>
      </c>
      <c r="T1594" s="174">
        <v>44302</v>
      </c>
      <c r="U1594" s="175">
        <v>6112.7897999999996</v>
      </c>
      <c r="V1594" s="175">
        <v>-17.368200000000002</v>
      </c>
      <c r="W1594" s="175">
        <v>3.4828999999999999</v>
      </c>
      <c r="X1594" s="175">
        <v>2.6231</v>
      </c>
      <c r="Y1594" s="175">
        <v>3.9361000000000002</v>
      </c>
      <c r="Z1594" s="175">
        <v>4.0121000000000002</v>
      </c>
      <c r="AA1594" s="175">
        <v>4.1891999999999996</v>
      </c>
      <c r="AB1594" s="175">
        <v>3.5768</v>
      </c>
      <c r="AC1594" s="175">
        <v>3.4933000000000001</v>
      </c>
      <c r="AD1594" s="175">
        <v>4.4021999999999997</v>
      </c>
      <c r="AE1594" s="175">
        <v>6.4550999999999998</v>
      </c>
      <c r="AF1594" s="175">
        <v>6.4467999999999996</v>
      </c>
      <c r="AG1594" s="175"/>
      <c r="AH1594" s="175">
        <v>6.0243000000000002</v>
      </c>
    </row>
    <row r="1595" spans="1:34" x14ac:dyDescent="0.3">
      <c r="A1595" s="171" t="s">
        <v>1292</v>
      </c>
      <c r="B1595" s="171" t="s">
        <v>1337</v>
      </c>
      <c r="C1595" s="171">
        <v>145810</v>
      </c>
      <c r="D1595" s="174">
        <v>44304</v>
      </c>
      <c r="E1595" s="175">
        <v>110.6421</v>
      </c>
      <c r="F1595" s="175">
        <v>3.1509999999999998</v>
      </c>
      <c r="G1595" s="175">
        <v>3.1457999999999999</v>
      </c>
      <c r="H1595" s="175">
        <v>3.117</v>
      </c>
      <c r="I1595" s="175">
        <v>3.0244</v>
      </c>
      <c r="J1595" s="175">
        <v>3.1274000000000002</v>
      </c>
      <c r="K1595" s="175">
        <v>3.0594000000000001</v>
      </c>
      <c r="L1595" s="175">
        <v>3.0129000000000001</v>
      </c>
      <c r="M1595" s="175">
        <v>3.0548999999999999</v>
      </c>
      <c r="N1595" s="175">
        <v>3.0745</v>
      </c>
      <c r="O1595" s="175"/>
      <c r="P1595" s="175"/>
      <c r="Q1595" s="175">
        <v>4.4276999999999997</v>
      </c>
      <c r="R1595" s="175">
        <v>4.0900999999999996</v>
      </c>
      <c r="S1595" s="171" t="s">
        <v>2024</v>
      </c>
      <c r="T1595" s="174">
        <v>44302</v>
      </c>
      <c r="U1595" s="175">
        <v>6112.7897999999996</v>
      </c>
      <c r="V1595" s="175">
        <v>-17.368200000000002</v>
      </c>
      <c r="W1595" s="175">
        <v>3.4828999999999999</v>
      </c>
      <c r="X1595" s="175">
        <v>2.6231</v>
      </c>
      <c r="Y1595" s="175">
        <v>3.9361000000000002</v>
      </c>
      <c r="Z1595" s="175">
        <v>4.0121000000000002</v>
      </c>
      <c r="AA1595" s="175">
        <v>4.1891999999999996</v>
      </c>
      <c r="AB1595" s="175">
        <v>3.5768</v>
      </c>
      <c r="AC1595" s="175">
        <v>3.4933000000000001</v>
      </c>
      <c r="AD1595" s="175">
        <v>4.4021999999999997</v>
      </c>
      <c r="AE1595" s="175">
        <v>6.4550999999999998</v>
      </c>
      <c r="AF1595" s="175">
        <v>6.4467999999999996</v>
      </c>
      <c r="AG1595" s="175"/>
      <c r="AH1595" s="175">
        <v>6.0243000000000002</v>
      </c>
    </row>
    <row r="1596" spans="1:34" x14ac:dyDescent="0.3">
      <c r="A1596" s="171" t="s">
        <v>1292</v>
      </c>
      <c r="B1596" s="171" t="s">
        <v>1338</v>
      </c>
      <c r="C1596" s="171">
        <v>145811</v>
      </c>
      <c r="D1596" s="174">
        <v>44304</v>
      </c>
      <c r="E1596" s="175">
        <v>110.3918</v>
      </c>
      <c r="F1596" s="175">
        <v>3.0424000000000002</v>
      </c>
      <c r="G1596" s="175">
        <v>3.0427</v>
      </c>
      <c r="H1596" s="175">
        <v>3.0247999999999999</v>
      </c>
      <c r="I1596" s="175">
        <v>2.9342000000000001</v>
      </c>
      <c r="J1596" s="175">
        <v>3.0358000000000001</v>
      </c>
      <c r="K1596" s="175">
        <v>2.9687000000000001</v>
      </c>
      <c r="L1596" s="175">
        <v>2.9216000000000002</v>
      </c>
      <c r="M1596" s="175">
        <v>2.9622999999999999</v>
      </c>
      <c r="N1596" s="175">
        <v>2.9788999999999999</v>
      </c>
      <c r="O1596" s="175"/>
      <c r="P1596" s="175"/>
      <c r="Q1596" s="175">
        <v>4.3263999999999996</v>
      </c>
      <c r="R1596" s="175">
        <v>3.9899</v>
      </c>
      <c r="S1596" s="171" t="s">
        <v>2024</v>
      </c>
      <c r="T1596" s="174">
        <v>44302</v>
      </c>
      <c r="U1596" s="175">
        <v>6112.7897999999996</v>
      </c>
      <c r="V1596" s="175">
        <v>-17.368200000000002</v>
      </c>
      <c r="W1596" s="175">
        <v>3.4828999999999999</v>
      </c>
      <c r="X1596" s="175">
        <v>2.6231</v>
      </c>
      <c r="Y1596" s="175">
        <v>3.9361000000000002</v>
      </c>
      <c r="Z1596" s="175">
        <v>4.0121000000000002</v>
      </c>
      <c r="AA1596" s="175">
        <v>4.1891999999999996</v>
      </c>
      <c r="AB1596" s="175">
        <v>3.5768</v>
      </c>
      <c r="AC1596" s="175">
        <v>3.4933000000000001</v>
      </c>
      <c r="AD1596" s="175">
        <v>4.4021999999999997</v>
      </c>
      <c r="AE1596" s="175">
        <v>6.4550999999999998</v>
      </c>
      <c r="AF1596" s="175">
        <v>6.4467999999999996</v>
      </c>
      <c r="AG1596" s="175"/>
      <c r="AH1596" s="175">
        <v>6.0243000000000002</v>
      </c>
    </row>
    <row r="1597" spans="1:34" x14ac:dyDescent="0.3">
      <c r="A1597" s="171" t="s">
        <v>1292</v>
      </c>
      <c r="B1597" s="171" t="s">
        <v>1339</v>
      </c>
      <c r="C1597" s="171">
        <v>147606</v>
      </c>
      <c r="D1597" s="174">
        <v>44304</v>
      </c>
      <c r="E1597" s="175">
        <v>1063.6441</v>
      </c>
      <c r="F1597" s="175">
        <v>3.226</v>
      </c>
      <c r="G1597" s="175">
        <v>3.1854</v>
      </c>
      <c r="H1597" s="175">
        <v>3.2124999999999999</v>
      </c>
      <c r="I1597" s="175">
        <v>3.1316999999999999</v>
      </c>
      <c r="J1597" s="175">
        <v>3.1819000000000002</v>
      </c>
      <c r="K1597" s="175">
        <v>3.1234999999999999</v>
      </c>
      <c r="L1597" s="175">
        <v>3.073</v>
      </c>
      <c r="M1597" s="175">
        <v>3.1067</v>
      </c>
      <c r="N1597" s="175">
        <v>3.1514000000000002</v>
      </c>
      <c r="O1597" s="175"/>
      <c r="P1597" s="175"/>
      <c r="Q1597" s="175">
        <v>3.8248000000000002</v>
      </c>
      <c r="R1597" s="175"/>
      <c r="S1597" s="171"/>
      <c r="T1597" s="174"/>
      <c r="U1597" s="175"/>
      <c r="V1597" s="175"/>
      <c r="W1597" s="175"/>
      <c r="X1597" s="175"/>
      <c r="Y1597" s="175"/>
      <c r="Z1597" s="175"/>
      <c r="AA1597" s="175"/>
      <c r="AB1597" s="175"/>
      <c r="AC1597" s="175"/>
      <c r="AD1597" s="175"/>
      <c r="AE1597" s="175"/>
      <c r="AF1597" s="175"/>
      <c r="AG1597" s="175"/>
      <c r="AH1597" s="175"/>
    </row>
    <row r="1598" spans="1:34" x14ac:dyDescent="0.3">
      <c r="A1598" s="171" t="s">
        <v>1292</v>
      </c>
      <c r="B1598" s="171" t="s">
        <v>1340</v>
      </c>
      <c r="C1598" s="171">
        <v>147600</v>
      </c>
      <c r="D1598" s="174">
        <v>44304</v>
      </c>
      <c r="E1598" s="175">
        <v>1061.8112000000001</v>
      </c>
      <c r="F1598" s="175">
        <v>3.1730999999999998</v>
      </c>
      <c r="G1598" s="175">
        <v>3.1335000000000002</v>
      </c>
      <c r="H1598" s="175">
        <v>3.1619999999999999</v>
      </c>
      <c r="I1598" s="175">
        <v>3.0813999999999999</v>
      </c>
      <c r="J1598" s="175">
        <v>3.1105999999999998</v>
      </c>
      <c r="K1598" s="175">
        <v>3.0326</v>
      </c>
      <c r="L1598" s="175">
        <v>2.9763000000000002</v>
      </c>
      <c r="M1598" s="175">
        <v>3.0074999999999998</v>
      </c>
      <c r="N1598" s="175">
        <v>3.0485000000000002</v>
      </c>
      <c r="O1598" s="175"/>
      <c r="P1598" s="175"/>
      <c r="Q1598" s="175">
        <v>3.7159</v>
      </c>
      <c r="R1598" s="175"/>
      <c r="S1598" s="171"/>
      <c r="T1598" s="174"/>
      <c r="U1598" s="175"/>
      <c r="V1598" s="175"/>
      <c r="W1598" s="175"/>
      <c r="X1598" s="175"/>
      <c r="Y1598" s="175"/>
      <c r="Z1598" s="175"/>
      <c r="AA1598" s="175"/>
      <c r="AB1598" s="175"/>
      <c r="AC1598" s="175"/>
      <c r="AD1598" s="175"/>
      <c r="AE1598" s="175"/>
      <c r="AF1598" s="175"/>
      <c r="AG1598" s="175"/>
      <c r="AH1598" s="175"/>
    </row>
    <row r="1599" spans="1:34" x14ac:dyDescent="0.3">
      <c r="A1599" s="171" t="s">
        <v>1292</v>
      </c>
      <c r="B1599" s="171" t="s">
        <v>1341</v>
      </c>
      <c r="C1599" s="171">
        <v>119833</v>
      </c>
      <c r="D1599" s="174">
        <v>44304</v>
      </c>
      <c r="E1599" s="175">
        <v>3356.8681000000001</v>
      </c>
      <c r="F1599" s="175">
        <v>3.1633</v>
      </c>
      <c r="G1599" s="175">
        <v>3.1515</v>
      </c>
      <c r="H1599" s="175">
        <v>3.1343000000000001</v>
      </c>
      <c r="I1599" s="175">
        <v>3.0367000000000002</v>
      </c>
      <c r="J1599" s="175">
        <v>3.1417000000000002</v>
      </c>
      <c r="K1599" s="175">
        <v>3.0632999999999999</v>
      </c>
      <c r="L1599" s="175">
        <v>2.9944999999999999</v>
      </c>
      <c r="M1599" s="175">
        <v>3.0356999999999998</v>
      </c>
      <c r="N1599" s="175">
        <v>3.0375000000000001</v>
      </c>
      <c r="O1599" s="175">
        <v>4.7817999999999996</v>
      </c>
      <c r="P1599" s="175">
        <v>5.3315000000000001</v>
      </c>
      <c r="Q1599" s="175">
        <v>6.6054000000000004</v>
      </c>
      <c r="R1599" s="175">
        <v>4.0332999999999997</v>
      </c>
      <c r="S1599" s="171" t="s">
        <v>2024</v>
      </c>
      <c r="T1599" s="174">
        <v>44302</v>
      </c>
      <c r="U1599" s="175">
        <v>6112.7897999999996</v>
      </c>
      <c r="V1599" s="175">
        <v>-17.368200000000002</v>
      </c>
      <c r="W1599" s="175">
        <v>3.4828999999999999</v>
      </c>
      <c r="X1599" s="175">
        <v>2.6231</v>
      </c>
      <c r="Y1599" s="175">
        <v>3.9361000000000002</v>
      </c>
      <c r="Z1599" s="175">
        <v>4.0121000000000002</v>
      </c>
      <c r="AA1599" s="175">
        <v>4.1891999999999996</v>
      </c>
      <c r="AB1599" s="175">
        <v>3.5768</v>
      </c>
      <c r="AC1599" s="175">
        <v>3.4933000000000001</v>
      </c>
      <c r="AD1599" s="175">
        <v>4.4021999999999997</v>
      </c>
      <c r="AE1599" s="175">
        <v>6.4550999999999998</v>
      </c>
      <c r="AF1599" s="175">
        <v>6.4467999999999996</v>
      </c>
      <c r="AG1599" s="175"/>
      <c r="AH1599" s="175">
        <v>6.0243000000000002</v>
      </c>
    </row>
    <row r="1600" spans="1:34" x14ac:dyDescent="0.3">
      <c r="A1600" s="171" t="s">
        <v>1292</v>
      </c>
      <c r="B1600" s="171" t="s">
        <v>1342</v>
      </c>
      <c r="C1600" s="171">
        <v>101206</v>
      </c>
      <c r="D1600" s="174">
        <v>44304</v>
      </c>
      <c r="E1600" s="175">
        <v>3324.2982999999999</v>
      </c>
      <c r="F1600" s="175">
        <v>3.0933000000000002</v>
      </c>
      <c r="G1600" s="175">
        <v>3.0813000000000001</v>
      </c>
      <c r="H1600" s="175">
        <v>3.0642</v>
      </c>
      <c r="I1600" s="175">
        <v>2.9662999999999999</v>
      </c>
      <c r="J1600" s="175">
        <v>3.0714000000000001</v>
      </c>
      <c r="K1600" s="175">
        <v>2.9927000000000001</v>
      </c>
      <c r="L1600" s="175">
        <v>2.9234</v>
      </c>
      <c r="M1600" s="175">
        <v>2.9641000000000002</v>
      </c>
      <c r="N1600" s="175">
        <v>2.9653</v>
      </c>
      <c r="O1600" s="175">
        <v>4.7131999999999996</v>
      </c>
      <c r="P1600" s="175">
        <v>5.2398999999999996</v>
      </c>
      <c r="Q1600" s="175">
        <v>6.6795999999999998</v>
      </c>
      <c r="R1600" s="175">
        <v>3.9603999999999999</v>
      </c>
      <c r="S1600" s="171" t="s">
        <v>2024</v>
      </c>
      <c r="T1600" s="174">
        <v>44302</v>
      </c>
      <c r="U1600" s="175">
        <v>6112.7897999999996</v>
      </c>
      <c r="V1600" s="175">
        <v>-17.368200000000002</v>
      </c>
      <c r="W1600" s="175">
        <v>3.4828999999999999</v>
      </c>
      <c r="X1600" s="175">
        <v>2.6231</v>
      </c>
      <c r="Y1600" s="175">
        <v>3.9361000000000002</v>
      </c>
      <c r="Z1600" s="175">
        <v>4.0121000000000002</v>
      </c>
      <c r="AA1600" s="175">
        <v>4.1891999999999996</v>
      </c>
      <c r="AB1600" s="175">
        <v>3.5768</v>
      </c>
      <c r="AC1600" s="175">
        <v>3.4933000000000001</v>
      </c>
      <c r="AD1600" s="175">
        <v>4.4021999999999997</v>
      </c>
      <c r="AE1600" s="175">
        <v>6.4550999999999998</v>
      </c>
      <c r="AF1600" s="175">
        <v>6.4467999999999996</v>
      </c>
      <c r="AG1600" s="175"/>
      <c r="AH1600" s="175">
        <v>6.0243000000000002</v>
      </c>
    </row>
    <row r="1601" spans="1:34" x14ac:dyDescent="0.3">
      <c r="A1601" s="171" t="s">
        <v>1292</v>
      </c>
      <c r="B1601" s="171" t="s">
        <v>1343</v>
      </c>
      <c r="C1601" s="171">
        <v>146963</v>
      </c>
      <c r="D1601" s="174">
        <v>44304</v>
      </c>
      <c r="E1601" s="175">
        <v>1096.0554999999999</v>
      </c>
      <c r="F1601" s="175">
        <v>3.1073</v>
      </c>
      <c r="G1601" s="175">
        <v>3.1021999999999998</v>
      </c>
      <c r="H1601" s="175">
        <v>3.0874000000000001</v>
      </c>
      <c r="I1601" s="175">
        <v>3.0377999999999998</v>
      </c>
      <c r="J1601" s="175">
        <v>3.1118000000000001</v>
      </c>
      <c r="K1601" s="175">
        <v>3.0360999999999998</v>
      </c>
      <c r="L1601" s="175">
        <v>2.9758</v>
      </c>
      <c r="M1601" s="175">
        <v>3.0137</v>
      </c>
      <c r="N1601" s="175">
        <v>3.0318999999999998</v>
      </c>
      <c r="O1601" s="175"/>
      <c r="P1601" s="175"/>
      <c r="Q1601" s="175">
        <v>4.5033000000000003</v>
      </c>
      <c r="R1601" s="175">
        <v>4.2755999999999998</v>
      </c>
      <c r="S1601" s="171"/>
      <c r="T1601" s="174"/>
      <c r="U1601" s="175"/>
      <c r="V1601" s="175"/>
      <c r="W1601" s="175"/>
      <c r="X1601" s="175"/>
      <c r="Y1601" s="175"/>
      <c r="Z1601" s="175"/>
      <c r="AA1601" s="175"/>
      <c r="AB1601" s="175"/>
      <c r="AC1601" s="175"/>
      <c r="AD1601" s="175"/>
      <c r="AE1601" s="175"/>
      <c r="AF1601" s="175"/>
      <c r="AG1601" s="175"/>
      <c r="AH1601" s="175"/>
    </row>
    <row r="1602" spans="1:34" x14ac:dyDescent="0.3">
      <c r="A1602" s="171" t="s">
        <v>1292</v>
      </c>
      <c r="B1602" s="171" t="s">
        <v>1344</v>
      </c>
      <c r="C1602" s="171">
        <v>146959</v>
      </c>
      <c r="D1602" s="174">
        <v>44304</v>
      </c>
      <c r="E1602" s="175">
        <v>1093.7147</v>
      </c>
      <c r="F1602" s="175">
        <v>2.9937999999999998</v>
      </c>
      <c r="G1602" s="175">
        <v>2.9897999999999998</v>
      </c>
      <c r="H1602" s="175">
        <v>2.9746999999999999</v>
      </c>
      <c r="I1602" s="175">
        <v>2.9247999999999998</v>
      </c>
      <c r="J1602" s="175">
        <v>2.9988999999999999</v>
      </c>
      <c r="K1602" s="175">
        <v>2.9314</v>
      </c>
      <c r="L1602" s="175">
        <v>2.8723000000000001</v>
      </c>
      <c r="M1602" s="175">
        <v>2.9100999999999999</v>
      </c>
      <c r="N1602" s="175">
        <v>2.9258999999999999</v>
      </c>
      <c r="O1602" s="175"/>
      <c r="P1602" s="175"/>
      <c r="Q1602" s="175">
        <v>4.3960999999999997</v>
      </c>
      <c r="R1602" s="175">
        <v>4.1684999999999999</v>
      </c>
      <c r="S1602" s="171"/>
      <c r="T1602" s="174"/>
      <c r="U1602" s="175"/>
      <c r="V1602" s="175"/>
      <c r="W1602" s="175"/>
      <c r="X1602" s="175"/>
      <c r="Y1602" s="175"/>
      <c r="Z1602" s="175"/>
      <c r="AA1602" s="175"/>
      <c r="AB1602" s="175"/>
      <c r="AC1602" s="175"/>
      <c r="AD1602" s="175"/>
      <c r="AE1602" s="175"/>
      <c r="AF1602" s="175"/>
      <c r="AG1602" s="175"/>
      <c r="AH1602" s="175"/>
    </row>
    <row r="1603" spans="1:34" x14ac:dyDescent="0.3">
      <c r="A1603" s="171" t="s">
        <v>1292</v>
      </c>
      <c r="B1603" s="171" t="s">
        <v>1345</v>
      </c>
      <c r="C1603" s="171">
        <v>146980</v>
      </c>
      <c r="D1603" s="174">
        <v>44304</v>
      </c>
      <c r="E1603" s="175">
        <v>1087.58</v>
      </c>
      <c r="F1603" s="175">
        <v>3.1315</v>
      </c>
      <c r="G1603" s="175">
        <v>3.1320000000000001</v>
      </c>
      <c r="H1603" s="175">
        <v>3.0966</v>
      </c>
      <c r="I1603" s="175">
        <v>3.0141</v>
      </c>
      <c r="J1603" s="175">
        <v>3.2806000000000002</v>
      </c>
      <c r="K1603" s="175">
        <v>3.1263999999999998</v>
      </c>
      <c r="L1603" s="175">
        <v>3.0497999999999998</v>
      </c>
      <c r="M1603" s="175">
        <v>3.0861999999999998</v>
      </c>
      <c r="N1603" s="175">
        <v>3.0851000000000002</v>
      </c>
      <c r="O1603" s="175"/>
      <c r="P1603" s="175"/>
      <c r="Q1603" s="175">
        <v>4.1365999999999996</v>
      </c>
      <c r="R1603" s="175">
        <v>4.0739999999999998</v>
      </c>
      <c r="S1603" s="171" t="s">
        <v>2024</v>
      </c>
      <c r="T1603" s="174">
        <v>44302</v>
      </c>
      <c r="U1603" s="175">
        <v>6112.7897999999996</v>
      </c>
      <c r="V1603" s="175">
        <v>-17.368200000000002</v>
      </c>
      <c r="W1603" s="175">
        <v>3.4828999999999999</v>
      </c>
      <c r="X1603" s="175">
        <v>2.6231</v>
      </c>
      <c r="Y1603" s="175">
        <v>3.9361000000000002</v>
      </c>
      <c r="Z1603" s="175">
        <v>4.0121000000000002</v>
      </c>
      <c r="AA1603" s="175">
        <v>4.1891999999999996</v>
      </c>
      <c r="AB1603" s="175">
        <v>3.5768</v>
      </c>
      <c r="AC1603" s="175">
        <v>3.4933000000000001</v>
      </c>
      <c r="AD1603" s="175">
        <v>4.4021999999999997</v>
      </c>
      <c r="AE1603" s="175">
        <v>6.4550999999999998</v>
      </c>
      <c r="AF1603" s="175">
        <v>6.4467999999999996</v>
      </c>
      <c r="AG1603" s="175"/>
      <c r="AH1603" s="175">
        <v>6.0243000000000002</v>
      </c>
    </row>
    <row r="1604" spans="1:34" x14ac:dyDescent="0.3">
      <c r="A1604" s="171" t="s">
        <v>1292</v>
      </c>
      <c r="B1604" s="171" t="s">
        <v>1346</v>
      </c>
      <c r="C1604" s="171">
        <v>146977</v>
      </c>
      <c r="D1604" s="174">
        <v>44304</v>
      </c>
      <c r="E1604" s="175">
        <v>1085.1864</v>
      </c>
      <c r="F1604" s="175">
        <v>3.0306999999999999</v>
      </c>
      <c r="G1604" s="175">
        <v>3.0324</v>
      </c>
      <c r="H1604" s="175">
        <v>2.9967000000000001</v>
      </c>
      <c r="I1604" s="175">
        <v>2.9138999999999999</v>
      </c>
      <c r="J1604" s="175">
        <v>3.0594000000000001</v>
      </c>
      <c r="K1604" s="175">
        <v>2.9834000000000001</v>
      </c>
      <c r="L1604" s="175">
        <v>2.9270999999999998</v>
      </c>
      <c r="M1604" s="175">
        <v>2.9695</v>
      </c>
      <c r="N1604" s="175">
        <v>2.9710999999999999</v>
      </c>
      <c r="O1604" s="175"/>
      <c r="P1604" s="175"/>
      <c r="Q1604" s="175">
        <v>4.0255999999999998</v>
      </c>
      <c r="R1604" s="175">
        <v>3.9628000000000001</v>
      </c>
      <c r="S1604" s="171" t="s">
        <v>2024</v>
      </c>
      <c r="T1604" s="174">
        <v>44302</v>
      </c>
      <c r="U1604" s="175">
        <v>6112.7897999999996</v>
      </c>
      <c r="V1604" s="175">
        <v>-17.368200000000002</v>
      </c>
      <c r="W1604" s="175">
        <v>3.4828999999999999</v>
      </c>
      <c r="X1604" s="175">
        <v>2.6231</v>
      </c>
      <c r="Y1604" s="175">
        <v>3.9361000000000002</v>
      </c>
      <c r="Z1604" s="175">
        <v>4.0121000000000002</v>
      </c>
      <c r="AA1604" s="175">
        <v>4.1891999999999996</v>
      </c>
      <c r="AB1604" s="175">
        <v>3.5768</v>
      </c>
      <c r="AC1604" s="175">
        <v>3.4933000000000001</v>
      </c>
      <c r="AD1604" s="175">
        <v>4.4021999999999997</v>
      </c>
      <c r="AE1604" s="175">
        <v>6.4550999999999998</v>
      </c>
      <c r="AF1604" s="175">
        <v>6.4467999999999996</v>
      </c>
      <c r="AG1604" s="175"/>
      <c r="AH1604" s="175">
        <v>6.0243000000000002</v>
      </c>
    </row>
    <row r="1605" spans="1:34" x14ac:dyDescent="0.3">
      <c r="A1605" s="171" t="s">
        <v>1292</v>
      </c>
      <c r="B1605" s="171" t="s">
        <v>1347</v>
      </c>
      <c r="C1605" s="171">
        <v>147003</v>
      </c>
      <c r="D1605" s="174">
        <v>44304</v>
      </c>
      <c r="E1605" s="175">
        <v>1085.3933999999999</v>
      </c>
      <c r="F1605" s="175">
        <v>3.2084000000000001</v>
      </c>
      <c r="G1605" s="175">
        <v>3.1663999999999999</v>
      </c>
      <c r="H1605" s="175">
        <v>3.1436999999999999</v>
      </c>
      <c r="I1605" s="175">
        <v>3.0062000000000002</v>
      </c>
      <c r="J1605" s="175">
        <v>3.0937999999999999</v>
      </c>
      <c r="K1605" s="175">
        <v>3.0659000000000001</v>
      </c>
      <c r="L1605" s="175">
        <v>2.9973000000000001</v>
      </c>
      <c r="M1605" s="175">
        <v>3.0405000000000002</v>
      </c>
      <c r="N1605" s="175">
        <v>3.0326</v>
      </c>
      <c r="O1605" s="175"/>
      <c r="P1605" s="175"/>
      <c r="Q1605" s="175">
        <v>4.0437000000000003</v>
      </c>
      <c r="R1605" s="175">
        <v>3.9817</v>
      </c>
      <c r="S1605" s="171" t="s">
        <v>2024</v>
      </c>
      <c r="T1605" s="174">
        <v>44302</v>
      </c>
      <c r="U1605" s="175">
        <v>6112.7897999999996</v>
      </c>
      <c r="V1605" s="175">
        <v>-17.368200000000002</v>
      </c>
      <c r="W1605" s="175">
        <v>3.4828999999999999</v>
      </c>
      <c r="X1605" s="175">
        <v>2.6231</v>
      </c>
      <c r="Y1605" s="175">
        <v>3.9361000000000002</v>
      </c>
      <c r="Z1605" s="175">
        <v>4.0121000000000002</v>
      </c>
      <c r="AA1605" s="175">
        <v>4.1891999999999996</v>
      </c>
      <c r="AB1605" s="175">
        <v>3.5768</v>
      </c>
      <c r="AC1605" s="175">
        <v>3.4933000000000001</v>
      </c>
      <c r="AD1605" s="175">
        <v>4.4021999999999997</v>
      </c>
      <c r="AE1605" s="175">
        <v>6.4550999999999998</v>
      </c>
      <c r="AF1605" s="175">
        <v>6.4467999999999996</v>
      </c>
      <c r="AG1605" s="175"/>
      <c r="AH1605" s="175">
        <v>6.0243000000000002</v>
      </c>
    </row>
    <row r="1606" spans="1:34" x14ac:dyDescent="0.3">
      <c r="A1606" s="171" t="s">
        <v>1292</v>
      </c>
      <c r="B1606" s="171" t="s">
        <v>1348</v>
      </c>
      <c r="C1606" s="171">
        <v>146997</v>
      </c>
      <c r="D1606" s="174">
        <v>44304</v>
      </c>
      <c r="E1606" s="175">
        <v>1083.183</v>
      </c>
      <c r="F1606" s="175">
        <v>3.1038000000000001</v>
      </c>
      <c r="G1606" s="175">
        <v>3.0627</v>
      </c>
      <c r="H1606" s="175">
        <v>3.0427</v>
      </c>
      <c r="I1606" s="175">
        <v>2.9047999999999998</v>
      </c>
      <c r="J1606" s="175">
        <v>2.9963000000000002</v>
      </c>
      <c r="K1606" s="175">
        <v>2.9752000000000001</v>
      </c>
      <c r="L1606" s="175">
        <v>2.9009999999999998</v>
      </c>
      <c r="M1606" s="175">
        <v>2.9417</v>
      </c>
      <c r="N1606" s="175">
        <v>2.9319000000000002</v>
      </c>
      <c r="O1606" s="175"/>
      <c r="P1606" s="175"/>
      <c r="Q1606" s="175">
        <v>3.9411</v>
      </c>
      <c r="R1606" s="175">
        <v>3.8792</v>
      </c>
      <c r="S1606" s="171" t="s">
        <v>2024</v>
      </c>
      <c r="T1606" s="174">
        <v>44302</v>
      </c>
      <c r="U1606" s="175">
        <v>6112.7897999999996</v>
      </c>
      <c r="V1606" s="175">
        <v>-17.368200000000002</v>
      </c>
      <c r="W1606" s="175">
        <v>3.4828999999999999</v>
      </c>
      <c r="X1606" s="175">
        <v>2.6231</v>
      </c>
      <c r="Y1606" s="175">
        <v>3.9361000000000002</v>
      </c>
      <c r="Z1606" s="175">
        <v>4.0121000000000002</v>
      </c>
      <c r="AA1606" s="175">
        <v>4.1891999999999996</v>
      </c>
      <c r="AB1606" s="175">
        <v>3.5768</v>
      </c>
      <c r="AC1606" s="175">
        <v>3.4933000000000001</v>
      </c>
      <c r="AD1606" s="175">
        <v>4.4021999999999997</v>
      </c>
      <c r="AE1606" s="175">
        <v>6.4550999999999998</v>
      </c>
      <c r="AF1606" s="175">
        <v>6.4467999999999996</v>
      </c>
      <c r="AG1606" s="175"/>
      <c r="AH1606" s="175">
        <v>6.0243000000000002</v>
      </c>
    </row>
    <row r="1607" spans="1:34" x14ac:dyDescent="0.3">
      <c r="A1607" s="171" t="s">
        <v>1292</v>
      </c>
      <c r="B1607" s="171" t="s">
        <v>1349</v>
      </c>
      <c r="C1607" s="171">
        <v>120785</v>
      </c>
      <c r="D1607" s="174">
        <v>44304</v>
      </c>
      <c r="E1607" s="175">
        <v>2821.8935999999999</v>
      </c>
      <c r="F1607" s="175">
        <v>3.1654</v>
      </c>
      <c r="G1607" s="175">
        <v>3.1638000000000002</v>
      </c>
      <c r="H1607" s="175">
        <v>3.1478000000000002</v>
      </c>
      <c r="I1607" s="175">
        <v>3.0371999999999999</v>
      </c>
      <c r="J1607" s="175">
        <v>3.1070000000000002</v>
      </c>
      <c r="K1607" s="175">
        <v>3.0714000000000001</v>
      </c>
      <c r="L1607" s="175">
        <v>3.0103</v>
      </c>
      <c r="M1607" s="175">
        <v>3.0585</v>
      </c>
      <c r="N1607" s="175">
        <v>3.0703</v>
      </c>
      <c r="O1607" s="175">
        <v>4.7404999999999999</v>
      </c>
      <c r="P1607" s="175">
        <v>5.6688999999999998</v>
      </c>
      <c r="Q1607" s="175">
        <v>6.7106000000000003</v>
      </c>
      <c r="R1607" s="175">
        <v>4.0734000000000004</v>
      </c>
      <c r="S1607" s="171" t="s">
        <v>2024</v>
      </c>
      <c r="T1607" s="174">
        <v>44302</v>
      </c>
      <c r="U1607" s="175">
        <v>6112.7897999999996</v>
      </c>
      <c r="V1607" s="175">
        <v>-17.368200000000002</v>
      </c>
      <c r="W1607" s="175">
        <v>3.4828999999999999</v>
      </c>
      <c r="X1607" s="175">
        <v>2.6231</v>
      </c>
      <c r="Y1607" s="175">
        <v>3.9361000000000002</v>
      </c>
      <c r="Z1607" s="175">
        <v>4.0121000000000002</v>
      </c>
      <c r="AA1607" s="175">
        <v>4.1891999999999996</v>
      </c>
      <c r="AB1607" s="175">
        <v>3.5768</v>
      </c>
      <c r="AC1607" s="175">
        <v>3.4933000000000001</v>
      </c>
      <c r="AD1607" s="175">
        <v>4.4021999999999997</v>
      </c>
      <c r="AE1607" s="175">
        <v>6.4550999999999998</v>
      </c>
      <c r="AF1607" s="175">
        <v>6.4467999999999996</v>
      </c>
      <c r="AG1607" s="175"/>
      <c r="AH1607" s="175">
        <v>6.0243000000000002</v>
      </c>
    </row>
    <row r="1608" spans="1:34" x14ac:dyDescent="0.3">
      <c r="A1608" s="171" t="s">
        <v>1292</v>
      </c>
      <c r="B1608" s="171" t="s">
        <v>1350</v>
      </c>
      <c r="C1608" s="171">
        <v>100814</v>
      </c>
      <c r="D1608" s="174">
        <v>44304</v>
      </c>
      <c r="E1608" s="175">
        <v>2797.8078999999998</v>
      </c>
      <c r="F1608" s="175">
        <v>3.1052</v>
      </c>
      <c r="G1608" s="175">
        <v>3.1034999999999999</v>
      </c>
      <c r="H1608" s="175">
        <v>3.0903999999999998</v>
      </c>
      <c r="I1608" s="175">
        <v>2.9782999999999999</v>
      </c>
      <c r="J1608" s="175">
        <v>3.0474000000000001</v>
      </c>
      <c r="K1608" s="175">
        <v>3.0110999999999999</v>
      </c>
      <c r="L1608" s="175">
        <v>2.9493999999999998</v>
      </c>
      <c r="M1608" s="175">
        <v>3.0003000000000002</v>
      </c>
      <c r="N1608" s="175">
        <v>3.0091000000000001</v>
      </c>
      <c r="O1608" s="175">
        <v>4.6719999999999997</v>
      </c>
      <c r="P1608" s="175">
        <v>5.5530999999999997</v>
      </c>
      <c r="Q1608" s="175">
        <v>6.1020000000000003</v>
      </c>
      <c r="R1608" s="175">
        <v>3.9994999999999998</v>
      </c>
      <c r="S1608" s="171" t="s">
        <v>2024</v>
      </c>
      <c r="T1608" s="174">
        <v>44302</v>
      </c>
      <c r="U1608" s="175">
        <v>6112.7897999999996</v>
      </c>
      <c r="V1608" s="175">
        <v>-17.368200000000002</v>
      </c>
      <c r="W1608" s="175">
        <v>3.4828999999999999</v>
      </c>
      <c r="X1608" s="175">
        <v>2.6231</v>
      </c>
      <c r="Y1608" s="175">
        <v>3.9361000000000002</v>
      </c>
      <c r="Z1608" s="175">
        <v>4.0121000000000002</v>
      </c>
      <c r="AA1608" s="175">
        <v>4.1891999999999996</v>
      </c>
      <c r="AB1608" s="175">
        <v>3.5768</v>
      </c>
      <c r="AC1608" s="175">
        <v>3.4933000000000001</v>
      </c>
      <c r="AD1608" s="175">
        <v>4.4021999999999997</v>
      </c>
      <c r="AE1608" s="175">
        <v>6.4550999999999998</v>
      </c>
      <c r="AF1608" s="175">
        <v>6.4467999999999996</v>
      </c>
      <c r="AG1608" s="175"/>
      <c r="AH1608" s="175">
        <v>6.0243000000000002</v>
      </c>
    </row>
    <row r="1609" spans="1:34" x14ac:dyDescent="0.3">
      <c r="A1609" s="171" t="s">
        <v>1292</v>
      </c>
      <c r="B1609" s="171" t="s">
        <v>1351</v>
      </c>
      <c r="C1609" s="171">
        <v>147593</v>
      </c>
      <c r="D1609" s="174">
        <v>44304</v>
      </c>
      <c r="E1609" s="175">
        <v>1060.6775</v>
      </c>
      <c r="F1609" s="175">
        <v>3.0632000000000001</v>
      </c>
      <c r="G1609" s="175">
        <v>3.0714999999999999</v>
      </c>
      <c r="H1609" s="175">
        <v>3.0590999999999999</v>
      </c>
      <c r="I1609" s="175">
        <v>2.9399000000000002</v>
      </c>
      <c r="J1609" s="175">
        <v>3.0367000000000002</v>
      </c>
      <c r="K1609" s="175">
        <v>2.9739</v>
      </c>
      <c r="L1609" s="175">
        <v>2.9068000000000001</v>
      </c>
      <c r="M1609" s="175">
        <v>2.9451000000000001</v>
      </c>
      <c r="N1609" s="175">
        <v>2.9180999999999999</v>
      </c>
      <c r="O1609" s="175"/>
      <c r="P1609" s="175"/>
      <c r="Q1609" s="175">
        <v>3.6238999999999999</v>
      </c>
      <c r="R1609" s="175"/>
      <c r="S1609" s="171" t="s">
        <v>2024</v>
      </c>
      <c r="T1609" s="174">
        <v>44302</v>
      </c>
      <c r="U1609" s="175">
        <v>6112.7897999999996</v>
      </c>
      <c r="V1609" s="175">
        <v>-17.368200000000002</v>
      </c>
      <c r="W1609" s="175">
        <v>3.4828999999999999</v>
      </c>
      <c r="X1609" s="175">
        <v>2.6231</v>
      </c>
      <c r="Y1609" s="175">
        <v>3.9361000000000002</v>
      </c>
      <c r="Z1609" s="175">
        <v>4.0121000000000002</v>
      </c>
      <c r="AA1609" s="175">
        <v>4.1891999999999996</v>
      </c>
      <c r="AB1609" s="175">
        <v>3.5768</v>
      </c>
      <c r="AC1609" s="175">
        <v>3.4933000000000001</v>
      </c>
      <c r="AD1609" s="175">
        <v>4.4021999999999997</v>
      </c>
      <c r="AE1609" s="175">
        <v>6.4550999999999998</v>
      </c>
      <c r="AF1609" s="175">
        <v>6.4467999999999996</v>
      </c>
      <c r="AG1609" s="175"/>
      <c r="AH1609" s="175">
        <v>6.0243000000000002</v>
      </c>
    </row>
    <row r="1610" spans="1:34" x14ac:dyDescent="0.3">
      <c r="A1610" s="171" t="s">
        <v>1292</v>
      </c>
      <c r="B1610" s="171" t="s">
        <v>1352</v>
      </c>
      <c r="C1610" s="171">
        <v>147590</v>
      </c>
      <c r="D1610" s="174">
        <v>44304</v>
      </c>
      <c r="E1610" s="175">
        <v>1059.6197999999999</v>
      </c>
      <c r="F1610" s="175">
        <v>3.0076999999999998</v>
      </c>
      <c r="G1610" s="175">
        <v>3.0137</v>
      </c>
      <c r="H1610" s="175">
        <v>2.9961000000000002</v>
      </c>
      <c r="I1610" s="175">
        <v>2.8489</v>
      </c>
      <c r="J1610" s="175">
        <v>2.9533</v>
      </c>
      <c r="K1610" s="175">
        <v>2.9108999999999998</v>
      </c>
      <c r="L1610" s="175">
        <v>2.8418999999999999</v>
      </c>
      <c r="M1610" s="175">
        <v>2.8832</v>
      </c>
      <c r="N1610" s="175">
        <v>2.8538999999999999</v>
      </c>
      <c r="O1610" s="175"/>
      <c r="P1610" s="175"/>
      <c r="Q1610" s="175">
        <v>3.5615000000000001</v>
      </c>
      <c r="R1610" s="175"/>
      <c r="S1610" s="171" t="s">
        <v>2024</v>
      </c>
      <c r="T1610" s="174">
        <v>44302</v>
      </c>
      <c r="U1610" s="175">
        <v>6112.7897999999996</v>
      </c>
      <c r="V1610" s="175">
        <v>-17.368200000000002</v>
      </c>
      <c r="W1610" s="175">
        <v>3.4828999999999999</v>
      </c>
      <c r="X1610" s="175">
        <v>2.6231</v>
      </c>
      <c r="Y1610" s="175">
        <v>3.9361000000000002</v>
      </c>
      <c r="Z1610" s="175">
        <v>4.0121000000000002</v>
      </c>
      <c r="AA1610" s="175">
        <v>4.1891999999999996</v>
      </c>
      <c r="AB1610" s="175">
        <v>3.5768</v>
      </c>
      <c r="AC1610" s="175">
        <v>3.4933000000000001</v>
      </c>
      <c r="AD1610" s="175">
        <v>4.4021999999999997</v>
      </c>
      <c r="AE1610" s="175">
        <v>6.4550999999999998</v>
      </c>
      <c r="AF1610" s="175">
        <v>6.4467999999999996</v>
      </c>
      <c r="AG1610" s="175"/>
      <c r="AH1610" s="175">
        <v>6.0243000000000002</v>
      </c>
    </row>
    <row r="1611" spans="1:34" x14ac:dyDescent="0.3">
      <c r="A1611" s="176" t="s">
        <v>27</v>
      </c>
      <c r="B1611" s="171"/>
      <c r="C1611" s="171"/>
      <c r="D1611" s="171"/>
      <c r="E1611" s="171"/>
      <c r="F1611" s="177">
        <v>3.0998066666666664</v>
      </c>
      <c r="G1611" s="177">
        <v>3.0944216666666668</v>
      </c>
      <c r="H1611" s="177">
        <v>3.0854450000000004</v>
      </c>
      <c r="I1611" s="177">
        <v>2.9881966666666675</v>
      </c>
      <c r="J1611" s="177">
        <v>3.0895600000000001</v>
      </c>
      <c r="K1611" s="177">
        <v>3.0319483333333337</v>
      </c>
      <c r="L1611" s="177">
        <v>2.9718916666666666</v>
      </c>
      <c r="M1611" s="177">
        <v>3.0134049999999997</v>
      </c>
      <c r="N1611" s="177">
        <v>3.0202833333333343</v>
      </c>
      <c r="O1611" s="177">
        <v>4.6744749999999993</v>
      </c>
      <c r="P1611" s="177">
        <v>5.3266</v>
      </c>
      <c r="Q1611" s="177">
        <v>4.2634583333333333</v>
      </c>
      <c r="R1611" s="177">
        <v>4.0129700000000001</v>
      </c>
      <c r="S1611" s="171"/>
      <c r="T1611" s="171"/>
      <c r="U1611" s="177">
        <v>5598.0088681818179</v>
      </c>
      <c r="V1611" s="177">
        <v>-16.493881818181823</v>
      </c>
      <c r="W1611" s="177">
        <v>-5.8611909090909222</v>
      </c>
      <c r="X1611" s="177">
        <v>-1.1899681818181838</v>
      </c>
      <c r="Y1611" s="177">
        <v>4.3074409090909116</v>
      </c>
      <c r="Z1611" s="177">
        <v>7.1277818181818127</v>
      </c>
      <c r="AA1611" s="177">
        <v>3.2092000000000001</v>
      </c>
      <c r="AB1611" s="177">
        <v>3.3691181818181821</v>
      </c>
      <c r="AC1611" s="177">
        <v>3.4381181818181843</v>
      </c>
      <c r="AD1611" s="177">
        <v>5.4398363636363598</v>
      </c>
      <c r="AE1611" s="177">
        <v>7.0537136363636357</v>
      </c>
      <c r="AF1611" s="177">
        <v>6.9085045454545426</v>
      </c>
      <c r="AG1611" s="177" t="e">
        <v>#DIV/0!</v>
      </c>
      <c r="AH1611" s="177">
        <v>7.0154590909090908</v>
      </c>
    </row>
    <row r="1612" spans="1:34" x14ac:dyDescent="0.3">
      <c r="A1612" s="176" t="s">
        <v>408</v>
      </c>
      <c r="B1612" s="171"/>
      <c r="C1612" s="171"/>
      <c r="D1612" s="171"/>
      <c r="E1612" s="171"/>
      <c r="F1612" s="177">
        <v>3.1040000000000001</v>
      </c>
      <c r="G1612" s="177">
        <v>3.1013999999999999</v>
      </c>
      <c r="H1612" s="177">
        <v>3.08535</v>
      </c>
      <c r="I1612" s="177">
        <v>3.0029500000000002</v>
      </c>
      <c r="J1612" s="177">
        <v>3.0948500000000001</v>
      </c>
      <c r="K1612" s="177">
        <v>3.0405000000000002</v>
      </c>
      <c r="L1612" s="177">
        <v>2.9836499999999999</v>
      </c>
      <c r="M1612" s="177">
        <v>3.0248499999999998</v>
      </c>
      <c r="N1612" s="177">
        <v>3.03295</v>
      </c>
      <c r="O1612" s="177">
        <v>4.7268499999999998</v>
      </c>
      <c r="P1612" s="177">
        <v>5.3093000000000004</v>
      </c>
      <c r="Q1612" s="177">
        <v>4.0052500000000002</v>
      </c>
      <c r="R1612" s="177">
        <v>4.0246499999999994</v>
      </c>
      <c r="S1612" s="171"/>
      <c r="T1612" s="171"/>
      <c r="U1612" s="177">
        <v>6112.7897999999996</v>
      </c>
      <c r="V1612" s="177">
        <v>-17.368200000000002</v>
      </c>
      <c r="W1612" s="177">
        <v>3.4828999999999999</v>
      </c>
      <c r="X1612" s="177">
        <v>2.6231</v>
      </c>
      <c r="Y1612" s="177">
        <v>3.9361000000000002</v>
      </c>
      <c r="Z1612" s="177">
        <v>4.0121000000000002</v>
      </c>
      <c r="AA1612" s="177">
        <v>4.1891999999999996</v>
      </c>
      <c r="AB1612" s="177">
        <v>3.5768</v>
      </c>
      <c r="AC1612" s="177">
        <v>3.4933000000000001</v>
      </c>
      <c r="AD1612" s="177">
        <v>4.4021999999999997</v>
      </c>
      <c r="AE1612" s="177">
        <v>6.4550999999999998</v>
      </c>
      <c r="AF1612" s="177">
        <v>6.4467999999999996</v>
      </c>
      <c r="AG1612" s="177" t="e">
        <v>#NUM!</v>
      </c>
      <c r="AH1612" s="177">
        <v>6.0243000000000002</v>
      </c>
    </row>
    <row r="1613" spans="1:34" x14ac:dyDescent="0.3">
      <c r="A1613" s="119"/>
      <c r="B1613" s="119"/>
      <c r="C1613" s="119"/>
      <c r="D1613" s="121"/>
      <c r="E1613" s="122"/>
      <c r="F1613" s="122"/>
      <c r="G1613" s="122"/>
      <c r="H1613" s="122"/>
      <c r="I1613" s="122"/>
      <c r="J1613" s="122"/>
      <c r="K1613" s="122"/>
      <c r="L1613" s="122"/>
      <c r="M1613" s="122"/>
      <c r="N1613" s="122"/>
      <c r="O1613" s="122"/>
      <c r="P1613" s="122"/>
      <c r="Q1613" s="122"/>
      <c r="R1613" s="122"/>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73" t="s">
        <v>1353</v>
      </c>
      <c r="B1614" s="173"/>
      <c r="C1614" s="173"/>
      <c r="D1614" s="173"/>
      <c r="E1614" s="173"/>
      <c r="F1614" s="173"/>
      <c r="G1614" s="173"/>
      <c r="H1614" s="173"/>
      <c r="I1614" s="173"/>
      <c r="J1614" s="173"/>
      <c r="K1614" s="173"/>
      <c r="L1614" s="173"/>
      <c r="M1614" s="173"/>
      <c r="N1614" s="173"/>
      <c r="O1614" s="173"/>
      <c r="P1614" s="173"/>
      <c r="Q1614" s="173"/>
      <c r="R1614" s="173"/>
      <c r="S1614" s="173"/>
      <c r="T1614" s="173"/>
      <c r="U1614" s="173"/>
      <c r="V1614" s="173"/>
      <c r="W1614" s="173"/>
      <c r="X1614" s="173"/>
      <c r="Y1614" s="173"/>
      <c r="Z1614" s="173"/>
      <c r="AA1614" s="173"/>
      <c r="AB1614" s="173"/>
      <c r="AC1614" s="173"/>
      <c r="AD1614" s="173"/>
      <c r="AE1614" s="173"/>
      <c r="AF1614" s="173"/>
      <c r="AG1614" s="173"/>
      <c r="AH1614" s="173"/>
    </row>
    <row r="1615" spans="1:34" x14ac:dyDescent="0.3">
      <c r="A1615" s="171" t="s">
        <v>1354</v>
      </c>
      <c r="B1615" s="171" t="s">
        <v>1355</v>
      </c>
      <c r="C1615" s="171">
        <v>100058</v>
      </c>
      <c r="D1615" s="174">
        <v>44302</v>
      </c>
      <c r="E1615" s="175">
        <v>63.400700000000001</v>
      </c>
      <c r="F1615" s="175">
        <v>15.954000000000001</v>
      </c>
      <c r="G1615" s="175">
        <v>-2.9064000000000001</v>
      </c>
      <c r="H1615" s="175">
        <v>-1.5704</v>
      </c>
      <c r="I1615" s="175">
        <v>9.1071000000000009</v>
      </c>
      <c r="J1615" s="175">
        <v>21.786000000000001</v>
      </c>
      <c r="K1615" s="175">
        <v>-0.50039999999999996</v>
      </c>
      <c r="L1615" s="175">
        <v>2.0541</v>
      </c>
      <c r="M1615" s="175">
        <v>2.1282999999999999</v>
      </c>
      <c r="N1615" s="175">
        <v>8.0623000000000005</v>
      </c>
      <c r="O1615" s="175">
        <v>9.6010000000000009</v>
      </c>
      <c r="P1615" s="175">
        <v>9.0015000000000001</v>
      </c>
      <c r="Q1615" s="175">
        <v>8.9573999999999998</v>
      </c>
      <c r="R1615" s="175">
        <v>10.479799999999999</v>
      </c>
      <c r="S1615" s="171" t="s">
        <v>2026</v>
      </c>
      <c r="T1615" s="174">
        <v>44302</v>
      </c>
      <c r="U1615" s="175">
        <v>4048.4108999999999</v>
      </c>
      <c r="V1615" s="175">
        <v>66.121200000000002</v>
      </c>
      <c r="W1615" s="175">
        <v>-60.410600000000002</v>
      </c>
      <c r="X1615" s="175">
        <v>-16.700299999999999</v>
      </c>
      <c r="Y1615" s="175">
        <v>19.863700000000001</v>
      </c>
      <c r="Z1615" s="175">
        <v>13.969099999999999</v>
      </c>
      <c r="AA1615" s="175">
        <v>1.3734999999999999</v>
      </c>
      <c r="AB1615" s="175">
        <v>3.0106000000000002</v>
      </c>
      <c r="AC1615" s="175">
        <v>2.3624999999999998</v>
      </c>
      <c r="AD1615" s="175">
        <v>6.4058000000000002</v>
      </c>
      <c r="AE1615" s="175">
        <v>8.6381999999999994</v>
      </c>
      <c r="AF1615" s="175">
        <v>7.2378</v>
      </c>
      <c r="AG1615" s="175"/>
      <c r="AH1615" s="175">
        <v>9.3963999999999999</v>
      </c>
    </row>
    <row r="1616" spans="1:34" x14ac:dyDescent="0.3">
      <c r="A1616" s="171" t="s">
        <v>1354</v>
      </c>
      <c r="B1616" s="171" t="s">
        <v>1968</v>
      </c>
      <c r="C1616" s="171">
        <v>119605</v>
      </c>
      <c r="D1616" s="174">
        <v>44302</v>
      </c>
      <c r="E1616" s="175">
        <v>66.277900000000002</v>
      </c>
      <c r="F1616" s="175">
        <v>16.639099999999999</v>
      </c>
      <c r="G1616" s="175">
        <v>-2.2435999999999998</v>
      </c>
      <c r="H1616" s="175">
        <v>-0.92030000000000001</v>
      </c>
      <c r="I1616" s="175">
        <v>9.7616999999999994</v>
      </c>
      <c r="J1616" s="175">
        <v>22.448399999999999</v>
      </c>
      <c r="K1616" s="175">
        <v>0.1326</v>
      </c>
      <c r="L1616" s="175">
        <v>2.6778</v>
      </c>
      <c r="M1616" s="175">
        <v>2.7505000000000002</v>
      </c>
      <c r="N1616" s="175">
        <v>8.7203999999999997</v>
      </c>
      <c r="O1616" s="175">
        <v>10.262</v>
      </c>
      <c r="P1616" s="175">
        <v>9.6097000000000001</v>
      </c>
      <c r="Q1616" s="175">
        <v>9.9556000000000004</v>
      </c>
      <c r="R1616" s="175">
        <v>11.1477</v>
      </c>
      <c r="S1616" s="171" t="s">
        <v>2026</v>
      </c>
      <c r="T1616" s="174">
        <v>44302</v>
      </c>
      <c r="U1616" s="175">
        <v>4048.4108999999999</v>
      </c>
      <c r="V1616" s="175">
        <v>66.121200000000002</v>
      </c>
      <c r="W1616" s="175">
        <v>-60.410600000000002</v>
      </c>
      <c r="X1616" s="175">
        <v>-16.700299999999999</v>
      </c>
      <c r="Y1616" s="175">
        <v>19.863700000000001</v>
      </c>
      <c r="Z1616" s="175">
        <v>13.969099999999999</v>
      </c>
      <c r="AA1616" s="175">
        <v>1.3734999999999999</v>
      </c>
      <c r="AB1616" s="175">
        <v>3.0106000000000002</v>
      </c>
      <c r="AC1616" s="175">
        <v>2.3624999999999998</v>
      </c>
      <c r="AD1616" s="175">
        <v>6.4058000000000002</v>
      </c>
      <c r="AE1616" s="175">
        <v>8.6381999999999994</v>
      </c>
      <c r="AF1616" s="175">
        <v>7.2378</v>
      </c>
      <c r="AG1616" s="175"/>
      <c r="AH1616" s="175">
        <v>9.3963999999999999</v>
      </c>
    </row>
    <row r="1617" spans="1:34" x14ac:dyDescent="0.3">
      <c r="A1617" s="171" t="s">
        <v>1354</v>
      </c>
      <c r="B1617" s="171" t="s">
        <v>1356</v>
      </c>
      <c r="C1617" s="171"/>
      <c r="D1617" s="174">
        <v>44302</v>
      </c>
      <c r="E1617" s="175">
        <v>66.277900000000002</v>
      </c>
      <c r="F1617" s="175">
        <v>16.639099999999999</v>
      </c>
      <c r="G1617" s="175">
        <v>-2.2435999999999998</v>
      </c>
      <c r="H1617" s="175">
        <v>-0.92030000000000001</v>
      </c>
      <c r="I1617" s="175">
        <v>9.7616999999999994</v>
      </c>
      <c r="J1617" s="175">
        <v>22.448399999999999</v>
      </c>
      <c r="K1617" s="175">
        <v>0.1326</v>
      </c>
      <c r="L1617" s="175">
        <v>2.6778</v>
      </c>
      <c r="M1617" s="175">
        <v>2.7505000000000002</v>
      </c>
      <c r="N1617" s="175">
        <v>8.7203999999999997</v>
      </c>
      <c r="O1617" s="175">
        <v>10.262</v>
      </c>
      <c r="P1617" s="175">
        <v>9.6097000000000001</v>
      </c>
      <c r="Q1617" s="175">
        <v>9.9556000000000004</v>
      </c>
      <c r="R1617" s="175">
        <v>11.1477</v>
      </c>
      <c r="S1617" s="171" t="s">
        <v>2026</v>
      </c>
      <c r="T1617" s="174">
        <v>44302</v>
      </c>
      <c r="U1617" s="175">
        <v>4048.4108999999999</v>
      </c>
      <c r="V1617" s="175">
        <v>66.121200000000002</v>
      </c>
      <c r="W1617" s="175">
        <v>-60.410600000000002</v>
      </c>
      <c r="X1617" s="175">
        <v>-16.700299999999999</v>
      </c>
      <c r="Y1617" s="175">
        <v>19.863700000000001</v>
      </c>
      <c r="Z1617" s="175">
        <v>13.969099999999999</v>
      </c>
      <c r="AA1617" s="175">
        <v>1.3734999999999999</v>
      </c>
      <c r="AB1617" s="175">
        <v>3.0106000000000002</v>
      </c>
      <c r="AC1617" s="175">
        <v>2.3624999999999998</v>
      </c>
      <c r="AD1617" s="175">
        <v>6.4058000000000002</v>
      </c>
      <c r="AE1617" s="175">
        <v>8.6381999999999994</v>
      </c>
      <c r="AF1617" s="175">
        <v>7.2378</v>
      </c>
      <c r="AG1617" s="175"/>
      <c r="AH1617" s="175">
        <v>9.3963999999999999</v>
      </c>
    </row>
    <row r="1618" spans="1:34" x14ac:dyDescent="0.3">
      <c r="A1618" s="171" t="s">
        <v>1354</v>
      </c>
      <c r="B1618" s="171" t="s">
        <v>1357</v>
      </c>
      <c r="C1618" s="171">
        <v>120447</v>
      </c>
      <c r="D1618" s="174">
        <v>44302</v>
      </c>
      <c r="E1618" s="175">
        <v>20.6601</v>
      </c>
      <c r="F1618" s="175">
        <v>32.359099999999998</v>
      </c>
      <c r="G1618" s="175">
        <v>-8.2958999999999996</v>
      </c>
      <c r="H1618" s="175">
        <v>-2.1192000000000002</v>
      </c>
      <c r="I1618" s="175">
        <v>4.8799000000000001</v>
      </c>
      <c r="J1618" s="175">
        <v>6.7807000000000004</v>
      </c>
      <c r="K1618" s="175">
        <v>-0.76149999999999995</v>
      </c>
      <c r="L1618" s="175">
        <v>3.5244</v>
      </c>
      <c r="M1618" s="175">
        <v>4.2172999999999998</v>
      </c>
      <c r="N1618" s="175">
        <v>8.5670999999999999</v>
      </c>
      <c r="O1618" s="175">
        <v>10.208</v>
      </c>
      <c r="P1618" s="175">
        <v>8.7004000000000001</v>
      </c>
      <c r="Q1618" s="175">
        <v>8.2742000000000004</v>
      </c>
      <c r="R1618" s="175">
        <v>11.821400000000001</v>
      </c>
      <c r="S1618" s="171" t="s">
        <v>2023</v>
      </c>
      <c r="T1618" s="174">
        <v>44302</v>
      </c>
      <c r="U1618" s="175">
        <v>3847.7537000000002</v>
      </c>
      <c r="V1618" s="175">
        <v>-13.5212</v>
      </c>
      <c r="W1618" s="175">
        <v>-37.631100000000004</v>
      </c>
      <c r="X1618" s="175">
        <v>-14.154400000000001</v>
      </c>
      <c r="Y1618" s="175">
        <v>5.57</v>
      </c>
      <c r="Z1618" s="175">
        <v>17.7211</v>
      </c>
      <c r="AA1618" s="175">
        <v>-0.12280000000000001</v>
      </c>
      <c r="AB1618" s="175">
        <v>2.6629999999999998</v>
      </c>
      <c r="AC1618" s="175">
        <v>3.2505000000000002</v>
      </c>
      <c r="AD1618" s="175">
        <v>8.9678000000000004</v>
      </c>
      <c r="AE1618" s="175">
        <v>9.0890000000000004</v>
      </c>
      <c r="AF1618" s="175">
        <v>8.4783000000000008</v>
      </c>
      <c r="AG1618" s="175"/>
      <c r="AH1618" s="175">
        <v>10.385400000000001</v>
      </c>
    </row>
    <row r="1619" spans="1:34" x14ac:dyDescent="0.3">
      <c r="A1619" s="171" t="s">
        <v>1354</v>
      </c>
      <c r="B1619" s="171" t="s">
        <v>1358</v>
      </c>
      <c r="C1619" s="171">
        <v>116471</v>
      </c>
      <c r="D1619" s="174">
        <v>44302</v>
      </c>
      <c r="E1619" s="175">
        <v>19.8032</v>
      </c>
      <c r="F1619" s="175">
        <v>31.729500000000002</v>
      </c>
      <c r="G1619" s="175">
        <v>-8.9305000000000003</v>
      </c>
      <c r="H1619" s="175">
        <v>-2.7105999999999999</v>
      </c>
      <c r="I1619" s="175">
        <v>4.2817999999999996</v>
      </c>
      <c r="J1619" s="175">
        <v>6.1740000000000004</v>
      </c>
      <c r="K1619" s="175">
        <v>-1.3625</v>
      </c>
      <c r="L1619" s="175">
        <v>2.9127000000000001</v>
      </c>
      <c r="M1619" s="175">
        <v>3.6227999999999998</v>
      </c>
      <c r="N1619" s="175">
        <v>7.9734999999999996</v>
      </c>
      <c r="O1619" s="175">
        <v>9.6597000000000008</v>
      </c>
      <c r="P1619" s="175">
        <v>8.1496999999999993</v>
      </c>
      <c r="Q1619" s="175">
        <v>7.6786000000000003</v>
      </c>
      <c r="R1619" s="175">
        <v>11.263500000000001</v>
      </c>
      <c r="S1619" s="171" t="s">
        <v>2023</v>
      </c>
      <c r="T1619" s="174">
        <v>44302</v>
      </c>
      <c r="U1619" s="175">
        <v>3847.7537000000002</v>
      </c>
      <c r="V1619" s="175">
        <v>-13.5212</v>
      </c>
      <c r="W1619" s="175">
        <v>-37.631100000000004</v>
      </c>
      <c r="X1619" s="175">
        <v>-14.154400000000001</v>
      </c>
      <c r="Y1619" s="175">
        <v>5.57</v>
      </c>
      <c r="Z1619" s="175">
        <v>17.7211</v>
      </c>
      <c r="AA1619" s="175">
        <v>-0.12280000000000001</v>
      </c>
      <c r="AB1619" s="175">
        <v>2.6629999999999998</v>
      </c>
      <c r="AC1619" s="175">
        <v>3.2505000000000002</v>
      </c>
      <c r="AD1619" s="175">
        <v>8.9678000000000004</v>
      </c>
      <c r="AE1619" s="175">
        <v>9.0890000000000004</v>
      </c>
      <c r="AF1619" s="175">
        <v>8.4783000000000008</v>
      </c>
      <c r="AG1619" s="175"/>
      <c r="AH1619" s="175">
        <v>10.385400000000001</v>
      </c>
    </row>
    <row r="1620" spans="1:34" x14ac:dyDescent="0.3">
      <c r="A1620" s="171" t="s">
        <v>1354</v>
      </c>
      <c r="B1620" s="171" t="s">
        <v>1359</v>
      </c>
      <c r="C1620" s="171">
        <v>101187</v>
      </c>
      <c r="D1620" s="174">
        <v>44302</v>
      </c>
      <c r="E1620" s="175">
        <v>33.115200000000002</v>
      </c>
      <c r="F1620" s="175">
        <v>-26.323899999999998</v>
      </c>
      <c r="G1620" s="175">
        <v>-21.415199999999999</v>
      </c>
      <c r="H1620" s="175">
        <v>-12.3156</v>
      </c>
      <c r="I1620" s="175">
        <v>6.4661999999999997</v>
      </c>
      <c r="J1620" s="175">
        <v>15.340299999999999</v>
      </c>
      <c r="K1620" s="175">
        <v>-3.3534999999999999</v>
      </c>
      <c r="L1620" s="175">
        <v>0.39929999999999999</v>
      </c>
      <c r="M1620" s="175">
        <v>0.76790000000000003</v>
      </c>
      <c r="N1620" s="175">
        <v>5.8745000000000003</v>
      </c>
      <c r="O1620" s="175">
        <v>7.4581</v>
      </c>
      <c r="P1620" s="175">
        <v>6.9516999999999998</v>
      </c>
      <c r="Q1620" s="175">
        <v>6.4751000000000003</v>
      </c>
      <c r="R1620" s="175">
        <v>8.2468000000000004</v>
      </c>
      <c r="S1620" s="171" t="s">
        <v>2026</v>
      </c>
      <c r="T1620" s="174">
        <v>44302</v>
      </c>
      <c r="U1620" s="175">
        <v>4048.4108999999999</v>
      </c>
      <c r="V1620" s="175">
        <v>66.121200000000002</v>
      </c>
      <c r="W1620" s="175">
        <v>-60.410600000000002</v>
      </c>
      <c r="X1620" s="175">
        <v>-16.700299999999999</v>
      </c>
      <c r="Y1620" s="175">
        <v>19.863700000000001</v>
      </c>
      <c r="Z1620" s="175">
        <v>13.969099999999999</v>
      </c>
      <c r="AA1620" s="175">
        <v>1.3734999999999999</v>
      </c>
      <c r="AB1620" s="175">
        <v>3.0106000000000002</v>
      </c>
      <c r="AC1620" s="175">
        <v>2.3624999999999998</v>
      </c>
      <c r="AD1620" s="175">
        <v>6.4058000000000002</v>
      </c>
      <c r="AE1620" s="175">
        <v>8.6381999999999994</v>
      </c>
      <c r="AF1620" s="175">
        <v>7.2378</v>
      </c>
      <c r="AG1620" s="175"/>
      <c r="AH1620" s="175">
        <v>9.3963999999999999</v>
      </c>
    </row>
    <row r="1621" spans="1:34" x14ac:dyDescent="0.3">
      <c r="A1621" s="171" t="s">
        <v>1354</v>
      </c>
      <c r="B1621" s="171" t="s">
        <v>1360</v>
      </c>
      <c r="C1621" s="171">
        <v>119341</v>
      </c>
      <c r="D1621" s="174">
        <v>44302</v>
      </c>
      <c r="E1621" s="175">
        <v>35.568399999999997</v>
      </c>
      <c r="F1621" s="175">
        <v>-25.636800000000001</v>
      </c>
      <c r="G1621" s="175">
        <v>-20.682099999999998</v>
      </c>
      <c r="H1621" s="175">
        <v>-11.5556</v>
      </c>
      <c r="I1621" s="175">
        <v>7.2319000000000004</v>
      </c>
      <c r="J1621" s="175">
        <v>16.123799999999999</v>
      </c>
      <c r="K1621" s="175">
        <v>-2.5815000000000001</v>
      </c>
      <c r="L1621" s="175">
        <v>1.1808000000000001</v>
      </c>
      <c r="M1621" s="175">
        <v>1.5527</v>
      </c>
      <c r="N1621" s="175">
        <v>6.7027000000000001</v>
      </c>
      <c r="O1621" s="175">
        <v>8.3018000000000001</v>
      </c>
      <c r="P1621" s="175">
        <v>7.7930999999999999</v>
      </c>
      <c r="Q1621" s="175">
        <v>8.5523000000000007</v>
      </c>
      <c r="R1621" s="175">
        <v>9.0885999999999996</v>
      </c>
      <c r="S1621" s="171" t="s">
        <v>2026</v>
      </c>
      <c r="T1621" s="174">
        <v>44302</v>
      </c>
      <c r="U1621" s="175">
        <v>4048.4108999999999</v>
      </c>
      <c r="V1621" s="175">
        <v>66.121200000000002</v>
      </c>
      <c r="W1621" s="175">
        <v>-60.410600000000002</v>
      </c>
      <c r="X1621" s="175">
        <v>-16.700299999999999</v>
      </c>
      <c r="Y1621" s="175">
        <v>19.863700000000001</v>
      </c>
      <c r="Z1621" s="175">
        <v>13.969099999999999</v>
      </c>
      <c r="AA1621" s="175">
        <v>1.3734999999999999</v>
      </c>
      <c r="AB1621" s="175">
        <v>3.0106000000000002</v>
      </c>
      <c r="AC1621" s="175">
        <v>2.3624999999999998</v>
      </c>
      <c r="AD1621" s="175">
        <v>6.4058000000000002</v>
      </c>
      <c r="AE1621" s="175">
        <v>8.6381999999999994</v>
      </c>
      <c r="AF1621" s="175">
        <v>7.2378</v>
      </c>
      <c r="AG1621" s="175"/>
      <c r="AH1621" s="175">
        <v>9.3963999999999999</v>
      </c>
    </row>
    <row r="1622" spans="1:34" x14ac:dyDescent="0.3">
      <c r="A1622" s="171" t="s">
        <v>1354</v>
      </c>
      <c r="B1622" s="171" t="s">
        <v>1361</v>
      </c>
      <c r="C1622" s="171">
        <v>118299</v>
      </c>
      <c r="D1622" s="174">
        <v>44302</v>
      </c>
      <c r="E1622" s="175">
        <v>62.667200000000001</v>
      </c>
      <c r="F1622" s="175">
        <v>3.8445</v>
      </c>
      <c r="G1622" s="175">
        <v>-18.02</v>
      </c>
      <c r="H1622" s="175">
        <v>-10.9352</v>
      </c>
      <c r="I1622" s="175">
        <v>0.74650000000000005</v>
      </c>
      <c r="J1622" s="175">
        <v>7.9138999999999999</v>
      </c>
      <c r="K1622" s="175">
        <v>-0.69710000000000005</v>
      </c>
      <c r="L1622" s="175">
        <v>1.9028</v>
      </c>
      <c r="M1622" s="175">
        <v>2.0647000000000002</v>
      </c>
      <c r="N1622" s="175">
        <v>7.7724000000000002</v>
      </c>
      <c r="O1622" s="175">
        <v>8.6638999999999999</v>
      </c>
      <c r="P1622" s="175">
        <v>8.7009000000000007</v>
      </c>
      <c r="Q1622" s="175">
        <v>9.0898000000000003</v>
      </c>
      <c r="R1622" s="175">
        <v>9.8253000000000004</v>
      </c>
      <c r="S1622" s="171" t="s">
        <v>2026</v>
      </c>
      <c r="T1622" s="174">
        <v>44302</v>
      </c>
      <c r="U1622" s="175">
        <v>4048.4108999999999</v>
      </c>
      <c r="V1622" s="175">
        <v>66.121200000000002</v>
      </c>
      <c r="W1622" s="175">
        <v>-60.410600000000002</v>
      </c>
      <c r="X1622" s="175">
        <v>-16.700299999999999</v>
      </c>
      <c r="Y1622" s="175">
        <v>19.863700000000001</v>
      </c>
      <c r="Z1622" s="175">
        <v>13.969099999999999</v>
      </c>
      <c r="AA1622" s="175">
        <v>1.3734999999999999</v>
      </c>
      <c r="AB1622" s="175">
        <v>3.0106000000000002</v>
      </c>
      <c r="AC1622" s="175">
        <v>2.3624999999999998</v>
      </c>
      <c r="AD1622" s="175">
        <v>6.4058000000000002</v>
      </c>
      <c r="AE1622" s="175">
        <v>8.6381999999999994</v>
      </c>
      <c r="AF1622" s="175">
        <v>7.2378</v>
      </c>
      <c r="AG1622" s="175"/>
      <c r="AH1622" s="175">
        <v>9.3963999999999999</v>
      </c>
    </row>
    <row r="1623" spans="1:34" x14ac:dyDescent="0.3">
      <c r="A1623" s="171" t="s">
        <v>1354</v>
      </c>
      <c r="B1623" s="171" t="s">
        <v>1362</v>
      </c>
      <c r="C1623" s="171">
        <v>100597</v>
      </c>
      <c r="D1623" s="174">
        <v>44302</v>
      </c>
      <c r="E1623" s="175">
        <v>59.939799999999998</v>
      </c>
      <c r="F1623" s="175">
        <v>3.1059000000000001</v>
      </c>
      <c r="G1623" s="175">
        <v>-18.762499999999999</v>
      </c>
      <c r="H1623" s="175">
        <v>-11.1546</v>
      </c>
      <c r="I1623" s="175">
        <v>0.23980000000000001</v>
      </c>
      <c r="J1623" s="175">
        <v>7.3052000000000001</v>
      </c>
      <c r="K1623" s="175">
        <v>-1.4321999999999999</v>
      </c>
      <c r="L1623" s="175">
        <v>1.1257999999999999</v>
      </c>
      <c r="M1623" s="175">
        <v>1.2990999999999999</v>
      </c>
      <c r="N1623" s="175">
        <v>6.9863999999999997</v>
      </c>
      <c r="O1623" s="175">
        <v>7.9390000000000001</v>
      </c>
      <c r="P1623" s="175">
        <v>8.0069999999999997</v>
      </c>
      <c r="Q1623" s="175">
        <v>8.7654999999999994</v>
      </c>
      <c r="R1623" s="175">
        <v>9.0747999999999998</v>
      </c>
      <c r="S1623" s="171" t="s">
        <v>2026</v>
      </c>
      <c r="T1623" s="174">
        <v>44302</v>
      </c>
      <c r="U1623" s="175">
        <v>4048.4108999999999</v>
      </c>
      <c r="V1623" s="175">
        <v>66.121200000000002</v>
      </c>
      <c r="W1623" s="175">
        <v>-60.410600000000002</v>
      </c>
      <c r="X1623" s="175">
        <v>-16.700299999999999</v>
      </c>
      <c r="Y1623" s="175">
        <v>19.863700000000001</v>
      </c>
      <c r="Z1623" s="175">
        <v>13.969099999999999</v>
      </c>
      <c r="AA1623" s="175">
        <v>1.3734999999999999</v>
      </c>
      <c r="AB1623" s="175">
        <v>3.0106000000000002</v>
      </c>
      <c r="AC1623" s="175">
        <v>2.3624999999999998</v>
      </c>
      <c r="AD1623" s="175">
        <v>6.4058000000000002</v>
      </c>
      <c r="AE1623" s="175">
        <v>8.6381999999999994</v>
      </c>
      <c r="AF1623" s="175">
        <v>7.2378</v>
      </c>
      <c r="AG1623" s="175"/>
      <c r="AH1623" s="175">
        <v>9.3963999999999999</v>
      </c>
    </row>
    <row r="1624" spans="1:34" x14ac:dyDescent="0.3">
      <c r="A1624" s="171" t="s">
        <v>1354</v>
      </c>
      <c r="B1624" s="171" t="s">
        <v>1363</v>
      </c>
      <c r="C1624" s="171">
        <v>119099</v>
      </c>
      <c r="D1624" s="174">
        <v>44302</v>
      </c>
      <c r="E1624" s="175">
        <v>76.626400000000004</v>
      </c>
      <c r="F1624" s="175">
        <v>2.8106</v>
      </c>
      <c r="G1624" s="175">
        <v>-25.389399999999998</v>
      </c>
      <c r="H1624" s="175">
        <v>-12.165800000000001</v>
      </c>
      <c r="I1624" s="175">
        <v>10.626899999999999</v>
      </c>
      <c r="J1624" s="175">
        <v>15.4001</v>
      </c>
      <c r="K1624" s="175">
        <v>0.13350000000000001</v>
      </c>
      <c r="L1624" s="175">
        <v>3.0421999999999998</v>
      </c>
      <c r="M1624" s="175">
        <v>3.2075999999999998</v>
      </c>
      <c r="N1624" s="175">
        <v>8.9918999999999993</v>
      </c>
      <c r="O1624" s="175">
        <v>10.9834</v>
      </c>
      <c r="P1624" s="175">
        <v>9.7446000000000002</v>
      </c>
      <c r="Q1624" s="175">
        <v>9.0373999999999999</v>
      </c>
      <c r="R1624" s="175">
        <v>12.006</v>
      </c>
      <c r="S1624" s="171" t="s">
        <v>2026</v>
      </c>
      <c r="T1624" s="174">
        <v>44302</v>
      </c>
      <c r="U1624" s="175">
        <v>4048.4108999999999</v>
      </c>
      <c r="V1624" s="175">
        <v>66.121200000000002</v>
      </c>
      <c r="W1624" s="175">
        <v>-60.410600000000002</v>
      </c>
      <c r="X1624" s="175">
        <v>-16.700299999999999</v>
      </c>
      <c r="Y1624" s="175">
        <v>19.863700000000001</v>
      </c>
      <c r="Z1624" s="175">
        <v>13.969099999999999</v>
      </c>
      <c r="AA1624" s="175">
        <v>1.3734999999999999</v>
      </c>
      <c r="AB1624" s="175">
        <v>3.0106000000000002</v>
      </c>
      <c r="AC1624" s="175">
        <v>2.3624999999999998</v>
      </c>
      <c r="AD1624" s="175">
        <v>6.4058000000000002</v>
      </c>
      <c r="AE1624" s="175">
        <v>8.6381999999999994</v>
      </c>
      <c r="AF1624" s="175">
        <v>7.2378</v>
      </c>
      <c r="AG1624" s="175"/>
      <c r="AH1624" s="175">
        <v>9.3963999999999999</v>
      </c>
    </row>
    <row r="1625" spans="1:34" x14ac:dyDescent="0.3">
      <c r="A1625" s="171" t="s">
        <v>1354</v>
      </c>
      <c r="B1625" s="171" t="s">
        <v>1364</v>
      </c>
      <c r="C1625" s="171">
        <v>100084</v>
      </c>
      <c r="D1625" s="174">
        <v>44302</v>
      </c>
      <c r="E1625" s="175">
        <v>73.634600000000006</v>
      </c>
      <c r="F1625" s="175">
        <v>2.2307000000000001</v>
      </c>
      <c r="G1625" s="175">
        <v>-25.9251</v>
      </c>
      <c r="H1625" s="175">
        <v>-12.7012</v>
      </c>
      <c r="I1625" s="175">
        <v>10.082100000000001</v>
      </c>
      <c r="J1625" s="175">
        <v>14.8527</v>
      </c>
      <c r="K1625" s="175">
        <v>-0.40160000000000001</v>
      </c>
      <c r="L1625" s="175">
        <v>2.5038999999999998</v>
      </c>
      <c r="M1625" s="175">
        <v>2.6817000000000002</v>
      </c>
      <c r="N1625" s="175">
        <v>8.4282000000000004</v>
      </c>
      <c r="O1625" s="175">
        <v>10.2781</v>
      </c>
      <c r="P1625" s="175">
        <v>9.0571000000000002</v>
      </c>
      <c r="Q1625" s="175">
        <v>9.7032000000000007</v>
      </c>
      <c r="R1625" s="175">
        <v>11.397399999999999</v>
      </c>
      <c r="S1625" s="171" t="s">
        <v>2026</v>
      </c>
      <c r="T1625" s="174">
        <v>44302</v>
      </c>
      <c r="U1625" s="175">
        <v>4048.4108999999999</v>
      </c>
      <c r="V1625" s="175">
        <v>66.121200000000002</v>
      </c>
      <c r="W1625" s="175">
        <v>-60.410600000000002</v>
      </c>
      <c r="X1625" s="175">
        <v>-16.700299999999999</v>
      </c>
      <c r="Y1625" s="175">
        <v>19.863700000000001</v>
      </c>
      <c r="Z1625" s="175">
        <v>13.969099999999999</v>
      </c>
      <c r="AA1625" s="175">
        <v>1.3734999999999999</v>
      </c>
      <c r="AB1625" s="175">
        <v>3.0106000000000002</v>
      </c>
      <c r="AC1625" s="175">
        <v>2.3624999999999998</v>
      </c>
      <c r="AD1625" s="175">
        <v>6.4058000000000002</v>
      </c>
      <c r="AE1625" s="175">
        <v>8.6381999999999994</v>
      </c>
      <c r="AF1625" s="175">
        <v>7.2378</v>
      </c>
      <c r="AG1625" s="175"/>
      <c r="AH1625" s="175">
        <v>9.3963999999999999</v>
      </c>
    </row>
    <row r="1626" spans="1:34" x14ac:dyDescent="0.3">
      <c r="A1626" s="171" t="s">
        <v>1354</v>
      </c>
      <c r="B1626" s="171" t="s">
        <v>1365</v>
      </c>
      <c r="C1626" s="171">
        <v>140298</v>
      </c>
      <c r="D1626" s="174">
        <v>44302</v>
      </c>
      <c r="E1626" s="175">
        <v>19.824999999999999</v>
      </c>
      <c r="F1626" s="175">
        <v>6.0766999999999998</v>
      </c>
      <c r="G1626" s="175">
        <v>-11.2629</v>
      </c>
      <c r="H1626" s="175">
        <v>-9.2680000000000007</v>
      </c>
      <c r="I1626" s="175">
        <v>29.949400000000001</v>
      </c>
      <c r="J1626" s="175">
        <v>31.138999999999999</v>
      </c>
      <c r="K1626" s="175">
        <v>5.3136000000000001</v>
      </c>
      <c r="L1626" s="175">
        <v>7.0309999999999997</v>
      </c>
      <c r="M1626" s="175">
        <v>6.79</v>
      </c>
      <c r="N1626" s="175">
        <v>11.550599999999999</v>
      </c>
      <c r="O1626" s="175">
        <v>10.7133</v>
      </c>
      <c r="P1626" s="175">
        <v>9.2576999999999998</v>
      </c>
      <c r="Q1626" s="175">
        <v>10.007300000000001</v>
      </c>
      <c r="R1626" s="175">
        <v>12.395200000000001</v>
      </c>
      <c r="S1626" s="171" t="s">
        <v>2026</v>
      </c>
      <c r="T1626" s="174">
        <v>44302</v>
      </c>
      <c r="U1626" s="175">
        <v>4048.4108999999999</v>
      </c>
      <c r="V1626" s="175">
        <v>66.121200000000002</v>
      </c>
      <c r="W1626" s="175">
        <v>-60.410600000000002</v>
      </c>
      <c r="X1626" s="175">
        <v>-16.700299999999999</v>
      </c>
      <c r="Y1626" s="175">
        <v>19.863700000000001</v>
      </c>
      <c r="Z1626" s="175">
        <v>13.969099999999999</v>
      </c>
      <c r="AA1626" s="175">
        <v>1.3734999999999999</v>
      </c>
      <c r="AB1626" s="175">
        <v>3.0106000000000002</v>
      </c>
      <c r="AC1626" s="175">
        <v>2.3624999999999998</v>
      </c>
      <c r="AD1626" s="175">
        <v>6.4058000000000002</v>
      </c>
      <c r="AE1626" s="175">
        <v>8.6381999999999994</v>
      </c>
      <c r="AF1626" s="175">
        <v>7.2378</v>
      </c>
      <c r="AG1626" s="175"/>
      <c r="AH1626" s="175">
        <v>9.3963999999999999</v>
      </c>
    </row>
    <row r="1627" spans="1:34" x14ac:dyDescent="0.3">
      <c r="A1627" s="171" t="s">
        <v>1354</v>
      </c>
      <c r="B1627" s="171" t="s">
        <v>1366</v>
      </c>
      <c r="C1627" s="171">
        <v>140297</v>
      </c>
      <c r="D1627" s="174">
        <v>44302</v>
      </c>
      <c r="E1627" s="175">
        <v>19.165400000000002</v>
      </c>
      <c r="F1627" s="175">
        <v>5.3333000000000004</v>
      </c>
      <c r="G1627" s="175">
        <v>-11.9824</v>
      </c>
      <c r="H1627" s="175">
        <v>-10.02</v>
      </c>
      <c r="I1627" s="175">
        <v>29.161300000000001</v>
      </c>
      <c r="J1627" s="175">
        <v>30.3108</v>
      </c>
      <c r="K1627" s="175">
        <v>4.6319999999999997</v>
      </c>
      <c r="L1627" s="175">
        <v>6.4322999999999997</v>
      </c>
      <c r="M1627" s="175">
        <v>6.2157</v>
      </c>
      <c r="N1627" s="175">
        <v>10.954499999999999</v>
      </c>
      <c r="O1627" s="175">
        <v>10.1836</v>
      </c>
      <c r="P1627" s="175">
        <v>8.7264999999999997</v>
      </c>
      <c r="Q1627" s="175">
        <v>9.4896999999999991</v>
      </c>
      <c r="R1627" s="175">
        <v>11.8192</v>
      </c>
      <c r="S1627" s="171" t="s">
        <v>2026</v>
      </c>
      <c r="T1627" s="174">
        <v>44302</v>
      </c>
      <c r="U1627" s="175">
        <v>4048.4108999999999</v>
      </c>
      <c r="V1627" s="175">
        <v>66.121200000000002</v>
      </c>
      <c r="W1627" s="175">
        <v>-60.410600000000002</v>
      </c>
      <c r="X1627" s="175">
        <v>-16.700299999999999</v>
      </c>
      <c r="Y1627" s="175">
        <v>19.863700000000001</v>
      </c>
      <c r="Z1627" s="175">
        <v>13.969099999999999</v>
      </c>
      <c r="AA1627" s="175">
        <v>1.3734999999999999</v>
      </c>
      <c r="AB1627" s="175">
        <v>3.0106000000000002</v>
      </c>
      <c r="AC1627" s="175">
        <v>2.3624999999999998</v>
      </c>
      <c r="AD1627" s="175">
        <v>6.4058000000000002</v>
      </c>
      <c r="AE1627" s="175">
        <v>8.6381999999999994</v>
      </c>
      <c r="AF1627" s="175">
        <v>7.2378</v>
      </c>
      <c r="AG1627" s="175"/>
      <c r="AH1627" s="175">
        <v>9.3963999999999999</v>
      </c>
    </row>
    <row r="1628" spans="1:34" x14ac:dyDescent="0.3">
      <c r="A1628" s="171" t="s">
        <v>1354</v>
      </c>
      <c r="B1628" s="171" t="s">
        <v>1367</v>
      </c>
      <c r="C1628" s="171">
        <v>100493</v>
      </c>
      <c r="D1628" s="174">
        <v>44302</v>
      </c>
      <c r="E1628" s="175">
        <v>47.134900000000002</v>
      </c>
      <c r="F1628" s="175">
        <v>-17.879300000000001</v>
      </c>
      <c r="G1628" s="175">
        <v>-9.4183000000000003</v>
      </c>
      <c r="H1628" s="175">
        <v>-6.1986999999999997</v>
      </c>
      <c r="I1628" s="175">
        <v>9.9601000000000006</v>
      </c>
      <c r="J1628" s="175">
        <v>14.162000000000001</v>
      </c>
      <c r="K1628" s="175">
        <v>-2.0589</v>
      </c>
      <c r="L1628" s="175">
        <v>0.48580000000000001</v>
      </c>
      <c r="M1628" s="175">
        <v>9.9000000000000005E-2</v>
      </c>
      <c r="N1628" s="175">
        <v>4.6043000000000003</v>
      </c>
      <c r="O1628" s="175">
        <v>6.6582999999999997</v>
      </c>
      <c r="P1628" s="175">
        <v>6.0054999999999996</v>
      </c>
      <c r="Q1628" s="175">
        <v>8.3333999999999993</v>
      </c>
      <c r="R1628" s="175">
        <v>6.8410000000000002</v>
      </c>
      <c r="S1628" s="171" t="s">
        <v>2026</v>
      </c>
      <c r="T1628" s="174">
        <v>44302</v>
      </c>
      <c r="U1628" s="175">
        <v>4048.4108999999999</v>
      </c>
      <c r="V1628" s="175">
        <v>66.121200000000002</v>
      </c>
      <c r="W1628" s="175">
        <v>-60.410600000000002</v>
      </c>
      <c r="X1628" s="175">
        <v>-16.700299999999999</v>
      </c>
      <c r="Y1628" s="175">
        <v>19.863700000000001</v>
      </c>
      <c r="Z1628" s="175">
        <v>13.969099999999999</v>
      </c>
      <c r="AA1628" s="175">
        <v>1.3734999999999999</v>
      </c>
      <c r="AB1628" s="175">
        <v>3.0106000000000002</v>
      </c>
      <c r="AC1628" s="175">
        <v>2.3624999999999998</v>
      </c>
      <c r="AD1628" s="175">
        <v>6.4058000000000002</v>
      </c>
      <c r="AE1628" s="175">
        <v>8.6381999999999994</v>
      </c>
      <c r="AF1628" s="175">
        <v>7.2378</v>
      </c>
      <c r="AG1628" s="175"/>
      <c r="AH1628" s="175">
        <v>9.3963999999999999</v>
      </c>
    </row>
    <row r="1629" spans="1:34" x14ac:dyDescent="0.3">
      <c r="A1629" s="171" t="s">
        <v>1354</v>
      </c>
      <c r="B1629" s="171" t="s">
        <v>1368</v>
      </c>
      <c r="C1629" s="171">
        <v>118498</v>
      </c>
      <c r="D1629" s="174">
        <v>44302</v>
      </c>
      <c r="E1629" s="175">
        <v>50.607300000000002</v>
      </c>
      <c r="F1629" s="175">
        <v>-17.3736</v>
      </c>
      <c r="G1629" s="175">
        <v>-8.9885999999999999</v>
      </c>
      <c r="H1629" s="175">
        <v>-5.7737999999999996</v>
      </c>
      <c r="I1629" s="175">
        <v>10.3833</v>
      </c>
      <c r="J1629" s="175">
        <v>14.5846</v>
      </c>
      <c r="K1629" s="175">
        <v>-1.641</v>
      </c>
      <c r="L1629" s="175">
        <v>0.92600000000000005</v>
      </c>
      <c r="M1629" s="175">
        <v>0.54659999999999997</v>
      </c>
      <c r="N1629" s="175">
        <v>5.0971000000000002</v>
      </c>
      <c r="O1629" s="175">
        <v>7.3410000000000002</v>
      </c>
      <c r="P1629" s="175">
        <v>6.8224</v>
      </c>
      <c r="Q1629" s="175">
        <v>7.9546000000000001</v>
      </c>
      <c r="R1629" s="175">
        <v>7.3563000000000001</v>
      </c>
      <c r="S1629" s="171" t="s">
        <v>2026</v>
      </c>
      <c r="T1629" s="174">
        <v>44302</v>
      </c>
      <c r="U1629" s="175">
        <v>4048.4108999999999</v>
      </c>
      <c r="V1629" s="175">
        <v>66.121200000000002</v>
      </c>
      <c r="W1629" s="175">
        <v>-60.410600000000002</v>
      </c>
      <c r="X1629" s="175">
        <v>-16.700299999999999</v>
      </c>
      <c r="Y1629" s="175">
        <v>19.863700000000001</v>
      </c>
      <c r="Z1629" s="175">
        <v>13.969099999999999</v>
      </c>
      <c r="AA1629" s="175">
        <v>1.3734999999999999</v>
      </c>
      <c r="AB1629" s="175">
        <v>3.0106000000000002</v>
      </c>
      <c r="AC1629" s="175">
        <v>2.3624999999999998</v>
      </c>
      <c r="AD1629" s="175">
        <v>6.4058000000000002</v>
      </c>
      <c r="AE1629" s="175">
        <v>8.6381999999999994</v>
      </c>
      <c r="AF1629" s="175">
        <v>7.2378</v>
      </c>
      <c r="AG1629" s="175"/>
      <c r="AH1629" s="175">
        <v>9.3963999999999999</v>
      </c>
    </row>
    <row r="1630" spans="1:34" x14ac:dyDescent="0.3">
      <c r="A1630" s="171" t="s">
        <v>1354</v>
      </c>
      <c r="B1630" s="171" t="s">
        <v>1369</v>
      </c>
      <c r="C1630" s="171">
        <v>101083</v>
      </c>
      <c r="D1630" s="174">
        <v>44302</v>
      </c>
      <c r="E1630" s="175">
        <v>43.416200000000003</v>
      </c>
      <c r="F1630" s="175">
        <v>-18.486000000000001</v>
      </c>
      <c r="G1630" s="175">
        <v>-15.8826</v>
      </c>
      <c r="H1630" s="175">
        <v>-9.0159000000000002</v>
      </c>
      <c r="I1630" s="175">
        <v>5.1345000000000001</v>
      </c>
      <c r="J1630" s="175">
        <v>13.079599999999999</v>
      </c>
      <c r="K1630" s="175">
        <v>-2.7187999999999999</v>
      </c>
      <c r="L1630" s="175">
        <v>0.79769999999999996</v>
      </c>
      <c r="M1630" s="175">
        <v>1.4654</v>
      </c>
      <c r="N1630" s="175">
        <v>6.2172999999999998</v>
      </c>
      <c r="O1630" s="175">
        <v>7.3856999999999999</v>
      </c>
      <c r="P1630" s="175">
        <v>7.2145999999999999</v>
      </c>
      <c r="Q1630" s="175">
        <v>7.7215999999999996</v>
      </c>
      <c r="R1630" s="175">
        <v>8.0442999999999998</v>
      </c>
      <c r="S1630" s="171" t="s">
        <v>2026</v>
      </c>
      <c r="T1630" s="174">
        <v>44302</v>
      </c>
      <c r="U1630" s="175">
        <v>4048.4108999999999</v>
      </c>
      <c r="V1630" s="175">
        <v>66.121200000000002</v>
      </c>
      <c r="W1630" s="175">
        <v>-60.410600000000002</v>
      </c>
      <c r="X1630" s="175">
        <v>-16.700299999999999</v>
      </c>
      <c r="Y1630" s="175">
        <v>19.863700000000001</v>
      </c>
      <c r="Z1630" s="175">
        <v>13.969099999999999</v>
      </c>
      <c r="AA1630" s="175">
        <v>1.3734999999999999</v>
      </c>
      <c r="AB1630" s="175">
        <v>3.0106000000000002</v>
      </c>
      <c r="AC1630" s="175">
        <v>2.3624999999999998</v>
      </c>
      <c r="AD1630" s="175">
        <v>6.4058000000000002</v>
      </c>
      <c r="AE1630" s="175">
        <v>8.6381999999999994</v>
      </c>
      <c r="AF1630" s="175">
        <v>7.2378</v>
      </c>
      <c r="AG1630" s="175"/>
      <c r="AH1630" s="175">
        <v>9.3963999999999999</v>
      </c>
    </row>
    <row r="1631" spans="1:34" x14ac:dyDescent="0.3">
      <c r="A1631" s="171" t="s">
        <v>1354</v>
      </c>
      <c r="B1631" s="171" t="s">
        <v>1370</v>
      </c>
      <c r="C1631" s="171">
        <v>119116</v>
      </c>
      <c r="D1631" s="174">
        <v>44302</v>
      </c>
      <c r="E1631" s="175">
        <v>44.877400000000002</v>
      </c>
      <c r="F1631" s="175">
        <v>-18.046900000000001</v>
      </c>
      <c r="G1631" s="175">
        <v>-15.427099999999999</v>
      </c>
      <c r="H1631" s="175">
        <v>-8.5838999999999999</v>
      </c>
      <c r="I1631" s="175">
        <v>5.5747</v>
      </c>
      <c r="J1631" s="175">
        <v>13.5397</v>
      </c>
      <c r="K1631" s="175">
        <v>-2.2688999999999999</v>
      </c>
      <c r="L1631" s="175">
        <v>1.2695000000000001</v>
      </c>
      <c r="M1631" s="175">
        <v>1.9309000000000001</v>
      </c>
      <c r="N1631" s="175">
        <v>6.6912000000000003</v>
      </c>
      <c r="O1631" s="175">
        <v>7.8137999999999996</v>
      </c>
      <c r="P1631" s="175">
        <v>7.6532999999999998</v>
      </c>
      <c r="Q1631" s="175">
        <v>8.4822000000000006</v>
      </c>
      <c r="R1631" s="175">
        <v>8.4987999999999992</v>
      </c>
      <c r="S1631" s="171" t="s">
        <v>2026</v>
      </c>
      <c r="T1631" s="174">
        <v>44302</v>
      </c>
      <c r="U1631" s="175">
        <v>4048.4108999999999</v>
      </c>
      <c r="V1631" s="175">
        <v>66.121200000000002</v>
      </c>
      <c r="W1631" s="175">
        <v>-60.410600000000002</v>
      </c>
      <c r="X1631" s="175">
        <v>-16.700299999999999</v>
      </c>
      <c r="Y1631" s="175">
        <v>19.863700000000001</v>
      </c>
      <c r="Z1631" s="175">
        <v>13.969099999999999</v>
      </c>
      <c r="AA1631" s="175">
        <v>1.3734999999999999</v>
      </c>
      <c r="AB1631" s="175">
        <v>3.0106000000000002</v>
      </c>
      <c r="AC1631" s="175">
        <v>2.3624999999999998</v>
      </c>
      <c r="AD1631" s="175">
        <v>6.4058000000000002</v>
      </c>
      <c r="AE1631" s="175">
        <v>8.6381999999999994</v>
      </c>
      <c r="AF1631" s="175">
        <v>7.2378</v>
      </c>
      <c r="AG1631" s="175"/>
      <c r="AH1631" s="175">
        <v>9.3963999999999999</v>
      </c>
    </row>
    <row r="1632" spans="1:34" x14ac:dyDescent="0.3">
      <c r="A1632" s="171" t="s">
        <v>1354</v>
      </c>
      <c r="B1632" s="171" t="s">
        <v>1371</v>
      </c>
      <c r="C1632" s="171">
        <v>100369</v>
      </c>
      <c r="D1632" s="174">
        <v>44302</v>
      </c>
      <c r="E1632" s="175">
        <v>77.731200000000001</v>
      </c>
      <c r="F1632" s="175">
        <v>-5.7278000000000002</v>
      </c>
      <c r="G1632" s="175">
        <v>-22.752300000000002</v>
      </c>
      <c r="H1632" s="175">
        <v>-15.9765</v>
      </c>
      <c r="I1632" s="175">
        <v>5.0590000000000002</v>
      </c>
      <c r="J1632" s="175">
        <v>13.888400000000001</v>
      </c>
      <c r="K1632" s="175">
        <v>-0.62239999999999995</v>
      </c>
      <c r="L1632" s="175">
        <v>2.8902000000000001</v>
      </c>
      <c r="M1632" s="175">
        <v>2.3067000000000002</v>
      </c>
      <c r="N1632" s="175">
        <v>9.1060999999999996</v>
      </c>
      <c r="O1632" s="175">
        <v>8.8765999999999998</v>
      </c>
      <c r="P1632" s="175">
        <v>8.8485999999999994</v>
      </c>
      <c r="Q1632" s="175">
        <v>9.9235000000000007</v>
      </c>
      <c r="R1632" s="175">
        <v>10.5845</v>
      </c>
      <c r="S1632" s="171" t="s">
        <v>2026</v>
      </c>
      <c r="T1632" s="174">
        <v>44302</v>
      </c>
      <c r="U1632" s="175">
        <v>4048.4108999999999</v>
      </c>
      <c r="V1632" s="175">
        <v>66.121200000000002</v>
      </c>
      <c r="W1632" s="175">
        <v>-60.410600000000002</v>
      </c>
      <c r="X1632" s="175">
        <v>-16.700299999999999</v>
      </c>
      <c r="Y1632" s="175">
        <v>19.863700000000001</v>
      </c>
      <c r="Z1632" s="175">
        <v>13.969099999999999</v>
      </c>
      <c r="AA1632" s="175">
        <v>1.3734999999999999</v>
      </c>
      <c r="AB1632" s="175">
        <v>3.0106000000000002</v>
      </c>
      <c r="AC1632" s="175">
        <v>2.3624999999999998</v>
      </c>
      <c r="AD1632" s="175">
        <v>6.4058000000000002</v>
      </c>
      <c r="AE1632" s="175">
        <v>8.6381999999999994</v>
      </c>
      <c r="AF1632" s="175">
        <v>7.2378</v>
      </c>
      <c r="AG1632" s="175"/>
      <c r="AH1632" s="175">
        <v>9.3963999999999999</v>
      </c>
    </row>
    <row r="1633" spans="1:34" x14ac:dyDescent="0.3">
      <c r="A1633" s="171" t="s">
        <v>1354</v>
      </c>
      <c r="B1633" s="171" t="s">
        <v>1372</v>
      </c>
      <c r="C1633" s="171">
        <v>120590</v>
      </c>
      <c r="D1633" s="174">
        <v>44302</v>
      </c>
      <c r="E1633" s="175">
        <v>81.830600000000004</v>
      </c>
      <c r="F1633" s="175">
        <v>-5.0842000000000001</v>
      </c>
      <c r="G1633" s="175">
        <v>-22.136800000000001</v>
      </c>
      <c r="H1633" s="175">
        <v>-15.3622</v>
      </c>
      <c r="I1633" s="175">
        <v>5.6703999999999999</v>
      </c>
      <c r="J1633" s="175">
        <v>14.506</v>
      </c>
      <c r="K1633" s="175">
        <v>-1.2699999999999999E-2</v>
      </c>
      <c r="L1633" s="175">
        <v>3.5099</v>
      </c>
      <c r="M1633" s="175">
        <v>2.9287999999999998</v>
      </c>
      <c r="N1633" s="175">
        <v>9.7172999999999998</v>
      </c>
      <c r="O1633" s="175">
        <v>9.4370999999999992</v>
      </c>
      <c r="P1633" s="175">
        <v>9.4420999999999999</v>
      </c>
      <c r="Q1633" s="175">
        <v>9.3546999999999993</v>
      </c>
      <c r="R1633" s="175">
        <v>11.1662</v>
      </c>
      <c r="S1633" s="171" t="s">
        <v>2026</v>
      </c>
      <c r="T1633" s="174">
        <v>44302</v>
      </c>
      <c r="U1633" s="175">
        <v>4048.4108999999999</v>
      </c>
      <c r="V1633" s="175">
        <v>66.121200000000002</v>
      </c>
      <c r="W1633" s="175">
        <v>-60.410600000000002</v>
      </c>
      <c r="X1633" s="175">
        <v>-16.700299999999999</v>
      </c>
      <c r="Y1633" s="175">
        <v>19.863700000000001</v>
      </c>
      <c r="Z1633" s="175">
        <v>13.969099999999999</v>
      </c>
      <c r="AA1633" s="175">
        <v>1.3734999999999999</v>
      </c>
      <c r="AB1633" s="175">
        <v>3.0106000000000002</v>
      </c>
      <c r="AC1633" s="175">
        <v>2.3624999999999998</v>
      </c>
      <c r="AD1633" s="175">
        <v>6.4058000000000002</v>
      </c>
      <c r="AE1633" s="175">
        <v>8.6381999999999994</v>
      </c>
      <c r="AF1633" s="175">
        <v>7.2378</v>
      </c>
      <c r="AG1633" s="175"/>
      <c r="AH1633" s="175">
        <v>9.3963999999999999</v>
      </c>
    </row>
    <row r="1634" spans="1:34" x14ac:dyDescent="0.3">
      <c r="A1634" s="171" t="s">
        <v>1354</v>
      </c>
      <c r="B1634" s="171" t="s">
        <v>1373</v>
      </c>
      <c r="C1634" s="171">
        <v>118030</v>
      </c>
      <c r="D1634" s="174">
        <v>44302</v>
      </c>
      <c r="E1634" s="175">
        <v>17.084499999999998</v>
      </c>
      <c r="F1634" s="175">
        <v>-3.2044000000000001</v>
      </c>
      <c r="G1634" s="175">
        <v>-13.5463</v>
      </c>
      <c r="H1634" s="175">
        <v>-12.817600000000001</v>
      </c>
      <c r="I1634" s="175">
        <v>12.1891</v>
      </c>
      <c r="J1634" s="175">
        <v>11.9322</v>
      </c>
      <c r="K1634" s="175">
        <v>-0.60709999999999997</v>
      </c>
      <c r="L1634" s="175">
        <v>1.8768</v>
      </c>
      <c r="M1634" s="175">
        <v>1.1022000000000001</v>
      </c>
      <c r="N1634" s="175">
        <v>5.3343999999999996</v>
      </c>
      <c r="O1634" s="175">
        <v>6.8074000000000003</v>
      </c>
      <c r="P1634" s="175">
        <v>5.7404000000000002</v>
      </c>
      <c r="Q1634" s="175">
        <v>6.6463000000000001</v>
      </c>
      <c r="R1634" s="175">
        <v>6.5636000000000001</v>
      </c>
      <c r="S1634" s="171" t="s">
        <v>2026</v>
      </c>
      <c r="T1634" s="174">
        <v>44302</v>
      </c>
      <c r="U1634" s="175">
        <v>4048.4108999999999</v>
      </c>
      <c r="V1634" s="175">
        <v>66.121200000000002</v>
      </c>
      <c r="W1634" s="175">
        <v>-60.410600000000002</v>
      </c>
      <c r="X1634" s="175">
        <v>-16.700299999999999</v>
      </c>
      <c r="Y1634" s="175">
        <v>19.863700000000001</v>
      </c>
      <c r="Z1634" s="175">
        <v>13.969099999999999</v>
      </c>
      <c r="AA1634" s="175">
        <v>1.3734999999999999</v>
      </c>
      <c r="AB1634" s="175">
        <v>3.0106000000000002</v>
      </c>
      <c r="AC1634" s="175">
        <v>2.3624999999999998</v>
      </c>
      <c r="AD1634" s="175">
        <v>6.4058000000000002</v>
      </c>
      <c r="AE1634" s="175">
        <v>8.6381999999999994</v>
      </c>
      <c r="AF1634" s="175">
        <v>7.2378</v>
      </c>
      <c r="AG1634" s="175"/>
      <c r="AH1634" s="175">
        <v>9.3963999999999999</v>
      </c>
    </row>
    <row r="1635" spans="1:34" x14ac:dyDescent="0.3">
      <c r="A1635" s="171" t="s">
        <v>1354</v>
      </c>
      <c r="B1635" s="171" t="s">
        <v>1374</v>
      </c>
      <c r="C1635" s="171">
        <v>118341</v>
      </c>
      <c r="D1635" s="174">
        <v>44302</v>
      </c>
      <c r="E1635" s="175">
        <v>18.069900000000001</v>
      </c>
      <c r="F1635" s="175">
        <v>-2.2218</v>
      </c>
      <c r="G1635" s="175">
        <v>-12.7582</v>
      </c>
      <c r="H1635" s="175">
        <v>-12.0341</v>
      </c>
      <c r="I1635" s="175">
        <v>12.962899999999999</v>
      </c>
      <c r="J1635" s="175">
        <v>12.711499999999999</v>
      </c>
      <c r="K1635" s="175">
        <v>0.16880000000000001</v>
      </c>
      <c r="L1635" s="175">
        <v>2.6516000000000002</v>
      </c>
      <c r="M1635" s="175">
        <v>1.9068000000000001</v>
      </c>
      <c r="N1635" s="175">
        <v>6.2079000000000004</v>
      </c>
      <c r="O1635" s="175">
        <v>7.657</v>
      </c>
      <c r="P1635" s="175">
        <v>6.6901000000000002</v>
      </c>
      <c r="Q1635" s="175">
        <v>7.3167999999999997</v>
      </c>
      <c r="R1635" s="175">
        <v>7.4466999999999999</v>
      </c>
      <c r="S1635" s="171" t="s">
        <v>2026</v>
      </c>
      <c r="T1635" s="174">
        <v>44302</v>
      </c>
      <c r="U1635" s="175">
        <v>4048.4108999999999</v>
      </c>
      <c r="V1635" s="175">
        <v>66.121200000000002</v>
      </c>
      <c r="W1635" s="175">
        <v>-60.410600000000002</v>
      </c>
      <c r="X1635" s="175">
        <v>-16.700299999999999</v>
      </c>
      <c r="Y1635" s="175">
        <v>19.863700000000001</v>
      </c>
      <c r="Z1635" s="175">
        <v>13.969099999999999</v>
      </c>
      <c r="AA1635" s="175">
        <v>1.3734999999999999</v>
      </c>
      <c r="AB1635" s="175">
        <v>3.0106000000000002</v>
      </c>
      <c r="AC1635" s="175">
        <v>2.3624999999999998</v>
      </c>
      <c r="AD1635" s="175">
        <v>6.4058000000000002</v>
      </c>
      <c r="AE1635" s="175">
        <v>8.6381999999999994</v>
      </c>
      <c r="AF1635" s="175">
        <v>7.2378</v>
      </c>
      <c r="AG1635" s="175"/>
      <c r="AH1635" s="175">
        <v>9.3963999999999999</v>
      </c>
    </row>
    <row r="1636" spans="1:34" x14ac:dyDescent="0.3">
      <c r="A1636" s="171" t="s">
        <v>1354</v>
      </c>
      <c r="B1636" s="171" t="s">
        <v>1375</v>
      </c>
      <c r="C1636" s="171">
        <v>118464</v>
      </c>
      <c r="D1636" s="174">
        <v>44302</v>
      </c>
      <c r="E1636" s="175">
        <v>29.0246</v>
      </c>
      <c r="F1636" s="175">
        <v>-14.456099999999999</v>
      </c>
      <c r="G1636" s="175">
        <v>-3.6139999999999999</v>
      </c>
      <c r="H1636" s="175">
        <v>-7.3014999999999999</v>
      </c>
      <c r="I1636" s="175">
        <v>7.8711000000000002</v>
      </c>
      <c r="J1636" s="175">
        <v>16.211400000000001</v>
      </c>
      <c r="K1636" s="175">
        <v>-2.9125000000000001</v>
      </c>
      <c r="L1636" s="175">
        <v>1.2333000000000001</v>
      </c>
      <c r="M1636" s="175">
        <v>1.8686</v>
      </c>
      <c r="N1636" s="175">
        <v>8.8620999999999999</v>
      </c>
      <c r="O1636" s="175">
        <v>11.2362</v>
      </c>
      <c r="P1636" s="175">
        <v>9.9730000000000008</v>
      </c>
      <c r="Q1636" s="175">
        <v>10.026300000000001</v>
      </c>
      <c r="R1636" s="175">
        <v>12.2334</v>
      </c>
      <c r="S1636" s="171" t="s">
        <v>2026</v>
      </c>
      <c r="T1636" s="174">
        <v>44302</v>
      </c>
      <c r="U1636" s="175">
        <v>4048.4108999999999</v>
      </c>
      <c r="V1636" s="175">
        <v>66.121200000000002</v>
      </c>
      <c r="W1636" s="175">
        <v>-60.410600000000002</v>
      </c>
      <c r="X1636" s="175">
        <v>-16.700299999999999</v>
      </c>
      <c r="Y1636" s="175">
        <v>19.863700000000001</v>
      </c>
      <c r="Z1636" s="175">
        <v>13.969099999999999</v>
      </c>
      <c r="AA1636" s="175">
        <v>1.3734999999999999</v>
      </c>
      <c r="AB1636" s="175">
        <v>3.0106000000000002</v>
      </c>
      <c r="AC1636" s="175">
        <v>2.3624999999999998</v>
      </c>
      <c r="AD1636" s="175">
        <v>6.4058000000000002</v>
      </c>
      <c r="AE1636" s="175">
        <v>8.6381999999999994</v>
      </c>
      <c r="AF1636" s="175">
        <v>7.2378</v>
      </c>
      <c r="AG1636" s="175"/>
      <c r="AH1636" s="175">
        <v>9.3963999999999999</v>
      </c>
    </row>
    <row r="1637" spans="1:34" x14ac:dyDescent="0.3">
      <c r="A1637" s="171" t="s">
        <v>1354</v>
      </c>
      <c r="B1637" s="171" t="s">
        <v>1376</v>
      </c>
      <c r="C1637" s="171">
        <v>111525</v>
      </c>
      <c r="D1637" s="174">
        <v>44302</v>
      </c>
      <c r="E1637" s="175">
        <v>27.5625</v>
      </c>
      <c r="F1637" s="175">
        <v>-15.2227</v>
      </c>
      <c r="G1637" s="175">
        <v>-4.2687999999999997</v>
      </c>
      <c r="H1637" s="175">
        <v>-7.9523000000000001</v>
      </c>
      <c r="I1637" s="175">
        <v>7.2401</v>
      </c>
      <c r="J1637" s="175">
        <v>15.5733</v>
      </c>
      <c r="K1637" s="175">
        <v>-3.5367999999999999</v>
      </c>
      <c r="L1637" s="175">
        <v>0.60429999999999995</v>
      </c>
      <c r="M1637" s="175">
        <v>1.2371000000000001</v>
      </c>
      <c r="N1637" s="175">
        <v>8.1883999999999997</v>
      </c>
      <c r="O1637" s="175">
        <v>10.576700000000001</v>
      </c>
      <c r="P1637" s="175">
        <v>9.33</v>
      </c>
      <c r="Q1637" s="175">
        <v>8.5450999999999997</v>
      </c>
      <c r="R1637" s="175">
        <v>11.567</v>
      </c>
      <c r="S1637" s="171" t="s">
        <v>2026</v>
      </c>
      <c r="T1637" s="174">
        <v>44302</v>
      </c>
      <c r="U1637" s="175">
        <v>4048.4108999999999</v>
      </c>
      <c r="V1637" s="175">
        <v>66.121200000000002</v>
      </c>
      <c r="W1637" s="175">
        <v>-60.410600000000002</v>
      </c>
      <c r="X1637" s="175">
        <v>-16.700299999999999</v>
      </c>
      <c r="Y1637" s="175">
        <v>19.863700000000001</v>
      </c>
      <c r="Z1637" s="175">
        <v>13.969099999999999</v>
      </c>
      <c r="AA1637" s="175">
        <v>1.3734999999999999</v>
      </c>
      <c r="AB1637" s="175">
        <v>3.0106000000000002</v>
      </c>
      <c r="AC1637" s="175">
        <v>2.3624999999999998</v>
      </c>
      <c r="AD1637" s="175">
        <v>6.4058000000000002</v>
      </c>
      <c r="AE1637" s="175">
        <v>8.6381999999999994</v>
      </c>
      <c r="AF1637" s="175">
        <v>7.2378</v>
      </c>
      <c r="AG1637" s="175"/>
      <c r="AH1637" s="175">
        <v>9.3963999999999999</v>
      </c>
    </row>
    <row r="1638" spans="1:34" x14ac:dyDescent="0.3">
      <c r="A1638" s="171" t="s">
        <v>1354</v>
      </c>
      <c r="B1638" s="171" t="s">
        <v>1969</v>
      </c>
      <c r="C1638" s="171">
        <v>148789</v>
      </c>
      <c r="D1638" s="174">
        <v>44302</v>
      </c>
      <c r="E1638" s="175">
        <v>10.054</v>
      </c>
      <c r="F1638" s="175">
        <v>-117.9684</v>
      </c>
      <c r="G1638" s="175">
        <v>-21.911200000000001</v>
      </c>
      <c r="H1638" s="175">
        <v>-8.5433000000000003</v>
      </c>
      <c r="I1638" s="175">
        <v>6.3253000000000004</v>
      </c>
      <c r="J1638" s="175"/>
      <c r="K1638" s="175"/>
      <c r="L1638" s="175"/>
      <c r="M1638" s="175"/>
      <c r="N1638" s="175"/>
      <c r="O1638" s="175"/>
      <c r="P1638" s="175"/>
      <c r="Q1638" s="175">
        <v>8.2125000000000004</v>
      </c>
      <c r="R1638" s="175"/>
      <c r="S1638" s="171"/>
      <c r="T1638" s="174"/>
      <c r="U1638" s="175"/>
      <c r="V1638" s="175"/>
      <c r="W1638" s="175"/>
      <c r="X1638" s="175"/>
      <c r="Y1638" s="175"/>
      <c r="Z1638" s="175"/>
      <c r="AA1638" s="175"/>
      <c r="AB1638" s="175"/>
      <c r="AC1638" s="175"/>
      <c r="AD1638" s="175"/>
      <c r="AE1638" s="175"/>
      <c r="AF1638" s="175"/>
      <c r="AG1638" s="175"/>
      <c r="AH1638" s="175"/>
    </row>
    <row r="1639" spans="1:34" x14ac:dyDescent="0.3">
      <c r="A1639" s="171" t="s">
        <v>1354</v>
      </c>
      <c r="B1639" s="171" t="s">
        <v>1970</v>
      </c>
      <c r="C1639" s="171">
        <v>148786</v>
      </c>
      <c r="D1639" s="174">
        <v>44302</v>
      </c>
      <c r="E1639" s="175">
        <v>10.052300000000001</v>
      </c>
      <c r="F1639" s="175">
        <v>-118.349</v>
      </c>
      <c r="G1639" s="175">
        <v>-22.1859</v>
      </c>
      <c r="H1639" s="175">
        <v>-8.8033000000000001</v>
      </c>
      <c r="I1639" s="175">
        <v>6.0754000000000001</v>
      </c>
      <c r="J1639" s="175"/>
      <c r="K1639" s="175"/>
      <c r="L1639" s="175"/>
      <c r="M1639" s="175"/>
      <c r="N1639" s="175"/>
      <c r="O1639" s="175"/>
      <c r="P1639" s="175"/>
      <c r="Q1639" s="175">
        <v>7.9539999999999997</v>
      </c>
      <c r="R1639" s="175"/>
      <c r="S1639" s="171"/>
      <c r="T1639" s="174"/>
      <c r="U1639" s="175"/>
      <c r="V1639" s="175"/>
      <c r="W1639" s="175"/>
      <c r="X1639" s="175"/>
      <c r="Y1639" s="175"/>
      <c r="Z1639" s="175"/>
      <c r="AA1639" s="175"/>
      <c r="AB1639" s="175"/>
      <c r="AC1639" s="175"/>
      <c r="AD1639" s="175"/>
      <c r="AE1639" s="175"/>
      <c r="AF1639" s="175"/>
      <c r="AG1639" s="175"/>
      <c r="AH1639" s="175"/>
    </row>
    <row r="1640" spans="1:34" x14ac:dyDescent="0.3">
      <c r="A1640" s="171" t="s">
        <v>1354</v>
      </c>
      <c r="B1640" s="171" t="s">
        <v>1971</v>
      </c>
      <c r="C1640" s="171">
        <v>148792</v>
      </c>
      <c r="D1640" s="174">
        <v>44302</v>
      </c>
      <c r="E1640" s="175">
        <v>10.056100000000001</v>
      </c>
      <c r="F1640" s="175">
        <v>0.72589999999999999</v>
      </c>
      <c r="G1640" s="175">
        <v>-19.648399999999999</v>
      </c>
      <c r="H1640" s="175">
        <v>-10.659700000000001</v>
      </c>
      <c r="I1640" s="175">
        <v>7.8076999999999996</v>
      </c>
      <c r="J1640" s="175"/>
      <c r="K1640" s="175"/>
      <c r="L1640" s="175"/>
      <c r="M1640" s="175"/>
      <c r="N1640" s="175"/>
      <c r="O1640" s="175"/>
      <c r="P1640" s="175"/>
      <c r="Q1640" s="175">
        <v>8.5319000000000003</v>
      </c>
      <c r="R1640" s="175"/>
      <c r="S1640" s="171" t="s">
        <v>2023</v>
      </c>
      <c r="T1640" s="174">
        <v>44302</v>
      </c>
      <c r="U1640" s="175">
        <v>3847.7537000000002</v>
      </c>
      <c r="V1640" s="175">
        <v>-13.5212</v>
      </c>
      <c r="W1640" s="175">
        <v>-37.631100000000004</v>
      </c>
      <c r="X1640" s="175">
        <v>-14.154400000000001</v>
      </c>
      <c r="Y1640" s="175">
        <v>5.57</v>
      </c>
      <c r="Z1640" s="175">
        <v>17.7211</v>
      </c>
      <c r="AA1640" s="175">
        <v>-0.12280000000000001</v>
      </c>
      <c r="AB1640" s="175">
        <v>2.6629999999999998</v>
      </c>
      <c r="AC1640" s="175">
        <v>3.2505000000000002</v>
      </c>
      <c r="AD1640" s="175">
        <v>8.9678000000000004</v>
      </c>
      <c r="AE1640" s="175">
        <v>9.0890000000000004</v>
      </c>
      <c r="AF1640" s="175">
        <v>8.4783000000000008</v>
      </c>
      <c r="AG1640" s="175"/>
      <c r="AH1640" s="175">
        <v>10.385400000000001</v>
      </c>
    </row>
    <row r="1641" spans="1:34" x14ac:dyDescent="0.3">
      <c r="A1641" s="171" t="s">
        <v>1354</v>
      </c>
      <c r="B1641" s="171" t="s">
        <v>1972</v>
      </c>
      <c r="C1641" s="171">
        <v>148790</v>
      </c>
      <c r="D1641" s="174">
        <v>44302</v>
      </c>
      <c r="E1641" s="175">
        <v>10.054399999999999</v>
      </c>
      <c r="F1641" s="175">
        <v>0.72609999999999997</v>
      </c>
      <c r="G1641" s="175">
        <v>-19.8324</v>
      </c>
      <c r="H1641" s="175">
        <v>-10.919700000000001</v>
      </c>
      <c r="I1641" s="175">
        <v>7.5576999999999996</v>
      </c>
      <c r="J1641" s="175"/>
      <c r="K1641" s="175"/>
      <c r="L1641" s="175"/>
      <c r="M1641" s="175"/>
      <c r="N1641" s="175"/>
      <c r="O1641" s="175"/>
      <c r="P1641" s="175"/>
      <c r="Q1641" s="175">
        <v>8.2733000000000008</v>
      </c>
      <c r="R1641" s="175"/>
      <c r="S1641" s="171" t="s">
        <v>2023</v>
      </c>
      <c r="T1641" s="174">
        <v>44302</v>
      </c>
      <c r="U1641" s="175">
        <v>3847.7537000000002</v>
      </c>
      <c r="V1641" s="175">
        <v>-13.5212</v>
      </c>
      <c r="W1641" s="175">
        <v>-37.631100000000004</v>
      </c>
      <c r="X1641" s="175">
        <v>-14.154400000000001</v>
      </c>
      <c r="Y1641" s="175">
        <v>5.57</v>
      </c>
      <c r="Z1641" s="175">
        <v>17.7211</v>
      </c>
      <c r="AA1641" s="175">
        <v>-0.12280000000000001</v>
      </c>
      <c r="AB1641" s="175">
        <v>2.6629999999999998</v>
      </c>
      <c r="AC1641" s="175">
        <v>3.2505000000000002</v>
      </c>
      <c r="AD1641" s="175">
        <v>8.9678000000000004</v>
      </c>
      <c r="AE1641" s="175">
        <v>9.0890000000000004</v>
      </c>
      <c r="AF1641" s="175">
        <v>8.4783000000000008</v>
      </c>
      <c r="AG1641" s="175"/>
      <c r="AH1641" s="175">
        <v>10.385400000000001</v>
      </c>
    </row>
    <row r="1642" spans="1:34" x14ac:dyDescent="0.3">
      <c r="A1642" s="171" t="s">
        <v>1354</v>
      </c>
      <c r="B1642" s="171" t="s">
        <v>1377</v>
      </c>
      <c r="C1642" s="171">
        <v>107477</v>
      </c>
      <c r="D1642" s="174">
        <v>44302</v>
      </c>
      <c r="E1642" s="175">
        <v>2242.2426999999998</v>
      </c>
      <c r="F1642" s="175">
        <v>35.322299999999998</v>
      </c>
      <c r="G1642" s="175">
        <v>-35.971600000000002</v>
      </c>
      <c r="H1642" s="175">
        <v>-27.543399999999998</v>
      </c>
      <c r="I1642" s="175">
        <v>4.8890000000000002</v>
      </c>
      <c r="J1642" s="175">
        <v>13.1892</v>
      </c>
      <c r="K1642" s="175">
        <v>-2.7660999999999998</v>
      </c>
      <c r="L1642" s="175">
        <v>0.53310000000000002</v>
      </c>
      <c r="M1642" s="175">
        <v>-0.37209999999999999</v>
      </c>
      <c r="N1642" s="175">
        <v>4.8661000000000003</v>
      </c>
      <c r="O1642" s="175">
        <v>7.5823999999999998</v>
      </c>
      <c r="P1642" s="175">
        <v>7.4147999999999996</v>
      </c>
      <c r="Q1642" s="175">
        <v>6.3122999999999996</v>
      </c>
      <c r="R1642" s="175">
        <v>7.7851999999999997</v>
      </c>
      <c r="S1642" s="171" t="s">
        <v>2026</v>
      </c>
      <c r="T1642" s="174">
        <v>44302</v>
      </c>
      <c r="U1642" s="175">
        <v>4048.4108999999999</v>
      </c>
      <c r="V1642" s="175">
        <v>66.121200000000002</v>
      </c>
      <c r="W1642" s="175">
        <v>-60.410600000000002</v>
      </c>
      <c r="X1642" s="175">
        <v>-16.700299999999999</v>
      </c>
      <c r="Y1642" s="175">
        <v>19.863700000000001</v>
      </c>
      <c r="Z1642" s="175">
        <v>13.969099999999999</v>
      </c>
      <c r="AA1642" s="175">
        <v>1.3734999999999999</v>
      </c>
      <c r="AB1642" s="175">
        <v>3.0106000000000002</v>
      </c>
      <c r="AC1642" s="175">
        <v>2.3624999999999998</v>
      </c>
      <c r="AD1642" s="175">
        <v>6.4058000000000002</v>
      </c>
      <c r="AE1642" s="175">
        <v>8.6381999999999994</v>
      </c>
      <c r="AF1642" s="175">
        <v>7.2378</v>
      </c>
      <c r="AG1642" s="175"/>
      <c r="AH1642" s="175">
        <v>9.3963999999999999</v>
      </c>
    </row>
    <row r="1643" spans="1:34" x14ac:dyDescent="0.3">
      <c r="A1643" s="171" t="s">
        <v>1354</v>
      </c>
      <c r="B1643" s="171" t="s">
        <v>1378</v>
      </c>
      <c r="C1643" s="171">
        <v>120520</v>
      </c>
      <c r="D1643" s="174">
        <v>44302</v>
      </c>
      <c r="E1643" s="175">
        <v>2401.5387000000001</v>
      </c>
      <c r="F1643" s="175">
        <v>36.092799999999997</v>
      </c>
      <c r="G1643" s="175">
        <v>-35.204900000000002</v>
      </c>
      <c r="H1643" s="175">
        <v>-26.7776</v>
      </c>
      <c r="I1643" s="175">
        <v>5.6607000000000003</v>
      </c>
      <c r="J1643" s="175">
        <v>13.9681</v>
      </c>
      <c r="K1643" s="175">
        <v>-1.9984999999999999</v>
      </c>
      <c r="L1643" s="175">
        <v>1.3081</v>
      </c>
      <c r="M1643" s="175">
        <v>0.39889999999999998</v>
      </c>
      <c r="N1643" s="175">
        <v>5.7087000000000003</v>
      </c>
      <c r="O1643" s="175">
        <v>8.4261999999999997</v>
      </c>
      <c r="P1643" s="175">
        <v>8.2439999999999998</v>
      </c>
      <c r="Q1643" s="175">
        <v>8.2431000000000001</v>
      </c>
      <c r="R1643" s="175">
        <v>8.6485000000000003</v>
      </c>
      <c r="S1643" s="171" t="s">
        <v>2026</v>
      </c>
      <c r="T1643" s="174">
        <v>44302</v>
      </c>
      <c r="U1643" s="175">
        <v>4048.4108999999999</v>
      </c>
      <c r="V1643" s="175">
        <v>66.121200000000002</v>
      </c>
      <c r="W1643" s="175">
        <v>-60.410600000000002</v>
      </c>
      <c r="X1643" s="175">
        <v>-16.700299999999999</v>
      </c>
      <c r="Y1643" s="175">
        <v>19.863700000000001</v>
      </c>
      <c r="Z1643" s="175">
        <v>13.969099999999999</v>
      </c>
      <c r="AA1643" s="175">
        <v>1.3734999999999999</v>
      </c>
      <c r="AB1643" s="175">
        <v>3.0106000000000002</v>
      </c>
      <c r="AC1643" s="175">
        <v>2.3624999999999998</v>
      </c>
      <c r="AD1643" s="175">
        <v>6.4058000000000002</v>
      </c>
      <c r="AE1643" s="175">
        <v>8.6381999999999994</v>
      </c>
      <c r="AF1643" s="175">
        <v>7.2378</v>
      </c>
      <c r="AG1643" s="175"/>
      <c r="AH1643" s="175">
        <v>9.3963999999999999</v>
      </c>
    </row>
    <row r="1644" spans="1:34" x14ac:dyDescent="0.3">
      <c r="A1644" s="171" t="s">
        <v>1354</v>
      </c>
      <c r="B1644" s="171" t="s">
        <v>1973</v>
      </c>
      <c r="C1644" s="171">
        <v>119759</v>
      </c>
      <c r="D1644" s="174">
        <v>44302</v>
      </c>
      <c r="E1644" s="175">
        <v>82.222399999999993</v>
      </c>
      <c r="F1644" s="175">
        <v>2.7968999999999999</v>
      </c>
      <c r="G1644" s="175">
        <v>-12.3796</v>
      </c>
      <c r="H1644" s="175">
        <v>-10.253299999999999</v>
      </c>
      <c r="I1644" s="175">
        <v>5.6990999999999996</v>
      </c>
      <c r="J1644" s="175">
        <v>14.215999999999999</v>
      </c>
      <c r="K1644" s="175">
        <v>-3.6414</v>
      </c>
      <c r="L1644" s="175">
        <v>3.6816</v>
      </c>
      <c r="M1644" s="175">
        <v>3.2244999999999999</v>
      </c>
      <c r="N1644" s="175">
        <v>8.2872000000000003</v>
      </c>
      <c r="O1644" s="175">
        <v>10.129300000000001</v>
      </c>
      <c r="P1644" s="175">
        <v>9.2199000000000009</v>
      </c>
      <c r="Q1644" s="175">
        <v>9.1059000000000001</v>
      </c>
      <c r="R1644" s="175">
        <v>10.9962</v>
      </c>
      <c r="S1644" s="171" t="s">
        <v>2026</v>
      </c>
      <c r="T1644" s="174">
        <v>44302</v>
      </c>
      <c r="U1644" s="175">
        <v>4048.4108999999999</v>
      </c>
      <c r="V1644" s="175">
        <v>66.121200000000002</v>
      </c>
      <c r="W1644" s="175">
        <v>-60.410600000000002</v>
      </c>
      <c r="X1644" s="175">
        <v>-16.700299999999999</v>
      </c>
      <c r="Y1644" s="175">
        <v>19.863700000000001</v>
      </c>
      <c r="Z1644" s="175">
        <v>13.969099999999999</v>
      </c>
      <c r="AA1644" s="175">
        <v>1.3734999999999999</v>
      </c>
      <c r="AB1644" s="175">
        <v>3.0106000000000002</v>
      </c>
      <c r="AC1644" s="175">
        <v>2.3624999999999998</v>
      </c>
      <c r="AD1644" s="175">
        <v>6.4058000000000002</v>
      </c>
      <c r="AE1644" s="175">
        <v>8.6381999999999994</v>
      </c>
      <c r="AF1644" s="175">
        <v>7.2378</v>
      </c>
      <c r="AG1644" s="175"/>
      <c r="AH1644" s="175">
        <v>9.3963999999999999</v>
      </c>
    </row>
    <row r="1645" spans="1:34" x14ac:dyDescent="0.3">
      <c r="A1645" s="171" t="s">
        <v>1354</v>
      </c>
      <c r="B1645" s="171" t="s">
        <v>1379</v>
      </c>
      <c r="C1645" s="171">
        <v>119757</v>
      </c>
      <c r="D1645" s="174">
        <v>44302</v>
      </c>
      <c r="E1645" s="175">
        <v>84.208200000000005</v>
      </c>
      <c r="F1645" s="175">
        <v>2.7743000000000002</v>
      </c>
      <c r="G1645" s="175">
        <v>-12.379799999999999</v>
      </c>
      <c r="H1645" s="175">
        <v>-10.258699999999999</v>
      </c>
      <c r="I1645" s="175">
        <v>5.6978</v>
      </c>
      <c r="J1645" s="175">
        <v>14.214700000000001</v>
      </c>
      <c r="K1645" s="175">
        <v>-3.6391</v>
      </c>
      <c r="L1645" s="175">
        <v>3.6833999999999998</v>
      </c>
      <c r="M1645" s="175">
        <v>3.2256</v>
      </c>
      <c r="N1645" s="175">
        <v>8.2880000000000003</v>
      </c>
      <c r="O1645" s="175">
        <v>10.1295</v>
      </c>
      <c r="P1645" s="175">
        <v>9.2240000000000002</v>
      </c>
      <c r="Q1645" s="175">
        <v>9.1461000000000006</v>
      </c>
      <c r="R1645" s="175">
        <v>10.996499999999999</v>
      </c>
      <c r="S1645" s="171" t="s">
        <v>2026</v>
      </c>
      <c r="T1645" s="174">
        <v>44302</v>
      </c>
      <c r="U1645" s="175">
        <v>4048.4108999999999</v>
      </c>
      <c r="V1645" s="175">
        <v>66.121200000000002</v>
      </c>
      <c r="W1645" s="175">
        <v>-60.410600000000002</v>
      </c>
      <c r="X1645" s="175">
        <v>-16.700299999999999</v>
      </c>
      <c r="Y1645" s="175">
        <v>19.863700000000001</v>
      </c>
      <c r="Z1645" s="175">
        <v>13.969099999999999</v>
      </c>
      <c r="AA1645" s="175">
        <v>1.3734999999999999</v>
      </c>
      <c r="AB1645" s="175">
        <v>3.0106000000000002</v>
      </c>
      <c r="AC1645" s="175">
        <v>2.3624999999999998</v>
      </c>
      <c r="AD1645" s="175">
        <v>6.4058000000000002</v>
      </c>
      <c r="AE1645" s="175">
        <v>8.6381999999999994</v>
      </c>
      <c r="AF1645" s="175">
        <v>7.2378</v>
      </c>
      <c r="AG1645" s="175"/>
      <c r="AH1645" s="175">
        <v>9.3963999999999999</v>
      </c>
    </row>
    <row r="1646" spans="1:34" x14ac:dyDescent="0.3">
      <c r="A1646" s="171" t="s">
        <v>1354</v>
      </c>
      <c r="B1646" s="171" t="s">
        <v>1380</v>
      </c>
      <c r="C1646" s="171">
        <v>100265</v>
      </c>
      <c r="D1646" s="174">
        <v>44302</v>
      </c>
      <c r="E1646" s="175">
        <v>75.688699999999997</v>
      </c>
      <c r="F1646" s="175">
        <v>1.7844</v>
      </c>
      <c r="G1646" s="175">
        <v>-13.3866</v>
      </c>
      <c r="H1646" s="175">
        <v>-11.26</v>
      </c>
      <c r="I1646" s="175">
        <v>4.6933999999999996</v>
      </c>
      <c r="J1646" s="175">
        <v>13.196300000000001</v>
      </c>
      <c r="K1646" s="175">
        <v>-4.6378000000000004</v>
      </c>
      <c r="L1646" s="175">
        <v>2.6402000000000001</v>
      </c>
      <c r="M1646" s="175">
        <v>2.1818</v>
      </c>
      <c r="N1646" s="175">
        <v>7.1905000000000001</v>
      </c>
      <c r="O1646" s="175">
        <v>9.0035000000000007</v>
      </c>
      <c r="P1646" s="175">
        <v>8.1207999999999991</v>
      </c>
      <c r="Q1646" s="175">
        <v>9.4955999999999996</v>
      </c>
      <c r="R1646" s="175">
        <v>9.8681999999999999</v>
      </c>
      <c r="S1646" s="171" t="s">
        <v>2026</v>
      </c>
      <c r="T1646" s="174">
        <v>44302</v>
      </c>
      <c r="U1646" s="175">
        <v>4048.4108999999999</v>
      </c>
      <c r="V1646" s="175">
        <v>66.121200000000002</v>
      </c>
      <c r="W1646" s="175">
        <v>-60.410600000000002</v>
      </c>
      <c r="X1646" s="175">
        <v>-16.700299999999999</v>
      </c>
      <c r="Y1646" s="175">
        <v>19.863700000000001</v>
      </c>
      <c r="Z1646" s="175">
        <v>13.969099999999999</v>
      </c>
      <c r="AA1646" s="175">
        <v>1.3734999999999999</v>
      </c>
      <c r="AB1646" s="175">
        <v>3.0106000000000002</v>
      </c>
      <c r="AC1646" s="175">
        <v>2.3624999999999998</v>
      </c>
      <c r="AD1646" s="175">
        <v>6.4058000000000002</v>
      </c>
      <c r="AE1646" s="175">
        <v>8.6381999999999994</v>
      </c>
      <c r="AF1646" s="175">
        <v>7.2378</v>
      </c>
      <c r="AG1646" s="175"/>
      <c r="AH1646" s="175">
        <v>9.3963999999999999</v>
      </c>
    </row>
    <row r="1647" spans="1:34" x14ac:dyDescent="0.3">
      <c r="A1647" s="171" t="s">
        <v>1354</v>
      </c>
      <c r="B1647" s="171" t="s">
        <v>1381</v>
      </c>
      <c r="C1647" s="171">
        <v>119425</v>
      </c>
      <c r="D1647" s="174">
        <v>44302</v>
      </c>
      <c r="E1647" s="175">
        <v>58.361400000000003</v>
      </c>
      <c r="F1647" s="175">
        <v>-30.744399999999999</v>
      </c>
      <c r="G1647" s="175">
        <v>-20.7788</v>
      </c>
      <c r="H1647" s="175">
        <v>-9.4444999999999997</v>
      </c>
      <c r="I1647" s="175">
        <v>6.4756999999999998</v>
      </c>
      <c r="J1647" s="175">
        <v>15.1023</v>
      </c>
      <c r="K1647" s="175">
        <v>-4.0667999999999997</v>
      </c>
      <c r="L1647" s="175">
        <v>1.1846000000000001</v>
      </c>
      <c r="M1647" s="175">
        <v>2.0427</v>
      </c>
      <c r="N1647" s="175">
        <v>8.0363000000000007</v>
      </c>
      <c r="O1647" s="175">
        <v>8.9438999999999993</v>
      </c>
      <c r="P1647" s="175">
        <v>8.6129999999999995</v>
      </c>
      <c r="Q1647" s="175">
        <v>9.9308999999999994</v>
      </c>
      <c r="R1647" s="175">
        <v>9.8080999999999996</v>
      </c>
      <c r="S1647" s="171" t="s">
        <v>2026</v>
      </c>
      <c r="T1647" s="174">
        <v>44302</v>
      </c>
      <c r="U1647" s="175">
        <v>4048.4108999999999</v>
      </c>
      <c r="V1647" s="175">
        <v>66.121200000000002</v>
      </c>
      <c r="W1647" s="175">
        <v>-60.410600000000002</v>
      </c>
      <c r="X1647" s="175">
        <v>-16.700299999999999</v>
      </c>
      <c r="Y1647" s="175">
        <v>19.863700000000001</v>
      </c>
      <c r="Z1647" s="175">
        <v>13.969099999999999</v>
      </c>
      <c r="AA1647" s="175">
        <v>1.3734999999999999</v>
      </c>
      <c r="AB1647" s="175">
        <v>3.0106000000000002</v>
      </c>
      <c r="AC1647" s="175">
        <v>2.3624999999999998</v>
      </c>
      <c r="AD1647" s="175">
        <v>6.4058000000000002</v>
      </c>
      <c r="AE1647" s="175">
        <v>8.6381999999999994</v>
      </c>
      <c r="AF1647" s="175">
        <v>7.2378</v>
      </c>
      <c r="AG1647" s="175"/>
      <c r="AH1647" s="175">
        <v>9.3963999999999999</v>
      </c>
    </row>
    <row r="1648" spans="1:34" x14ac:dyDescent="0.3">
      <c r="A1648" s="171" t="s">
        <v>1354</v>
      </c>
      <c r="B1648" s="171" t="s">
        <v>1382</v>
      </c>
      <c r="C1648" s="171">
        <v>112429</v>
      </c>
      <c r="D1648" s="174">
        <v>44302</v>
      </c>
      <c r="E1648" s="175">
        <v>53.550800000000002</v>
      </c>
      <c r="F1648" s="175">
        <v>-32.006900000000002</v>
      </c>
      <c r="G1648" s="175">
        <v>-21.996500000000001</v>
      </c>
      <c r="H1648" s="175">
        <v>-10.65</v>
      </c>
      <c r="I1648" s="175">
        <v>5.2689000000000004</v>
      </c>
      <c r="J1648" s="175">
        <v>13.8614</v>
      </c>
      <c r="K1648" s="175">
        <v>-5.2877999999999998</v>
      </c>
      <c r="L1648" s="175">
        <v>-2.2000000000000001E-3</v>
      </c>
      <c r="M1648" s="175">
        <v>0.86250000000000004</v>
      </c>
      <c r="N1648" s="175">
        <v>6.7729999999999997</v>
      </c>
      <c r="O1648" s="175">
        <v>7.6001000000000003</v>
      </c>
      <c r="P1648" s="175">
        <v>7.1843000000000004</v>
      </c>
      <c r="Q1648" s="175">
        <v>8.2927</v>
      </c>
      <c r="R1648" s="175">
        <v>8.4898000000000007</v>
      </c>
      <c r="S1648" s="171" t="s">
        <v>2026</v>
      </c>
      <c r="T1648" s="174">
        <v>44302</v>
      </c>
      <c r="U1648" s="175">
        <v>4048.4108999999999</v>
      </c>
      <c r="V1648" s="175">
        <v>66.121200000000002</v>
      </c>
      <c r="W1648" s="175">
        <v>-60.410600000000002</v>
      </c>
      <c r="X1648" s="175">
        <v>-16.700299999999999</v>
      </c>
      <c r="Y1648" s="175">
        <v>19.863700000000001</v>
      </c>
      <c r="Z1648" s="175">
        <v>13.969099999999999</v>
      </c>
      <c r="AA1648" s="175">
        <v>1.3734999999999999</v>
      </c>
      <c r="AB1648" s="175">
        <v>3.0106000000000002</v>
      </c>
      <c r="AC1648" s="175">
        <v>2.3624999999999998</v>
      </c>
      <c r="AD1648" s="175">
        <v>6.4058000000000002</v>
      </c>
      <c r="AE1648" s="175">
        <v>8.6381999999999994</v>
      </c>
      <c r="AF1648" s="175">
        <v>7.2378</v>
      </c>
      <c r="AG1648" s="175"/>
      <c r="AH1648" s="175">
        <v>9.3963999999999999</v>
      </c>
    </row>
    <row r="1649" spans="1:34" x14ac:dyDescent="0.3">
      <c r="A1649" s="171" t="s">
        <v>1354</v>
      </c>
      <c r="B1649" s="171" t="s">
        <v>1383</v>
      </c>
      <c r="C1649" s="171">
        <v>120282</v>
      </c>
      <c r="D1649" s="174">
        <v>44302</v>
      </c>
      <c r="E1649" s="175">
        <v>51.328600000000002</v>
      </c>
      <c r="F1649" s="175">
        <v>21.132000000000001</v>
      </c>
      <c r="G1649" s="175">
        <v>-1.3864000000000001</v>
      </c>
      <c r="H1649" s="175">
        <v>-1.0563</v>
      </c>
      <c r="I1649" s="175">
        <v>4.0336999999999996</v>
      </c>
      <c r="J1649" s="175">
        <v>12.706099999999999</v>
      </c>
      <c r="K1649" s="175">
        <v>0.67079999999999995</v>
      </c>
      <c r="L1649" s="175">
        <v>2.7696000000000001</v>
      </c>
      <c r="M1649" s="175">
        <v>2.7867999999999999</v>
      </c>
      <c r="N1649" s="175">
        <v>7.8250000000000002</v>
      </c>
      <c r="O1649" s="175">
        <v>10.219799999999999</v>
      </c>
      <c r="P1649" s="175">
        <v>8.9296000000000006</v>
      </c>
      <c r="Q1649" s="175">
        <v>8.4723000000000006</v>
      </c>
      <c r="R1649" s="175">
        <v>10.805999999999999</v>
      </c>
      <c r="S1649" s="171" t="s">
        <v>2026</v>
      </c>
      <c r="T1649" s="174">
        <v>44302</v>
      </c>
      <c r="U1649" s="175">
        <v>4048.4108999999999</v>
      </c>
      <c r="V1649" s="175">
        <v>66.121200000000002</v>
      </c>
      <c r="W1649" s="175">
        <v>-60.410600000000002</v>
      </c>
      <c r="X1649" s="175">
        <v>-16.700299999999999</v>
      </c>
      <c r="Y1649" s="175">
        <v>19.863700000000001</v>
      </c>
      <c r="Z1649" s="175">
        <v>13.969099999999999</v>
      </c>
      <c r="AA1649" s="175">
        <v>1.3734999999999999</v>
      </c>
      <c r="AB1649" s="175">
        <v>3.0106000000000002</v>
      </c>
      <c r="AC1649" s="175">
        <v>2.3624999999999998</v>
      </c>
      <c r="AD1649" s="175">
        <v>6.4058000000000002</v>
      </c>
      <c r="AE1649" s="175">
        <v>8.6381999999999994</v>
      </c>
      <c r="AF1649" s="175">
        <v>7.2378</v>
      </c>
      <c r="AG1649" s="175"/>
      <c r="AH1649" s="175">
        <v>9.3963999999999999</v>
      </c>
    </row>
    <row r="1650" spans="1:34" x14ac:dyDescent="0.3">
      <c r="A1650" s="171" t="s">
        <v>1354</v>
      </c>
      <c r="B1650" s="171" t="s">
        <v>1384</v>
      </c>
      <c r="C1650" s="171">
        <v>100317</v>
      </c>
      <c r="D1650" s="174">
        <v>44302</v>
      </c>
      <c r="E1650" s="175">
        <v>48.024999999999999</v>
      </c>
      <c r="F1650" s="175">
        <v>20.456</v>
      </c>
      <c r="G1650" s="175">
        <v>-2.0895999999999999</v>
      </c>
      <c r="H1650" s="175">
        <v>-1.7692000000000001</v>
      </c>
      <c r="I1650" s="175">
        <v>3.3157000000000001</v>
      </c>
      <c r="J1650" s="175">
        <v>11.9794</v>
      </c>
      <c r="K1650" s="175">
        <v>-4.6800000000000001E-2</v>
      </c>
      <c r="L1650" s="175">
        <v>2.0447000000000002</v>
      </c>
      <c r="M1650" s="175">
        <v>2.0558000000000001</v>
      </c>
      <c r="N1650" s="175">
        <v>7.0084999999999997</v>
      </c>
      <c r="O1650" s="175">
        <v>9.3508999999999993</v>
      </c>
      <c r="P1650" s="175">
        <v>7.9955999999999996</v>
      </c>
      <c r="Q1650" s="175">
        <v>7.6098999999999997</v>
      </c>
      <c r="R1650" s="175">
        <v>10.0061</v>
      </c>
      <c r="S1650" s="171" t="s">
        <v>2026</v>
      </c>
      <c r="T1650" s="174">
        <v>44302</v>
      </c>
      <c r="U1650" s="175">
        <v>4048.4108999999999</v>
      </c>
      <c r="V1650" s="175">
        <v>66.121200000000002</v>
      </c>
      <c r="W1650" s="175">
        <v>-60.410600000000002</v>
      </c>
      <c r="X1650" s="175">
        <v>-16.700299999999999</v>
      </c>
      <c r="Y1650" s="175">
        <v>19.863700000000001</v>
      </c>
      <c r="Z1650" s="175">
        <v>13.969099999999999</v>
      </c>
      <c r="AA1650" s="175">
        <v>1.3734999999999999</v>
      </c>
      <c r="AB1650" s="175">
        <v>3.0106000000000002</v>
      </c>
      <c r="AC1650" s="175">
        <v>2.3624999999999998</v>
      </c>
      <c r="AD1650" s="175">
        <v>6.4058000000000002</v>
      </c>
      <c r="AE1650" s="175">
        <v>8.6381999999999994</v>
      </c>
      <c r="AF1650" s="175">
        <v>7.2378</v>
      </c>
      <c r="AG1650" s="175"/>
      <c r="AH1650" s="175">
        <v>9.3963999999999999</v>
      </c>
    </row>
    <row r="1651" spans="1:34" x14ac:dyDescent="0.3">
      <c r="A1651" s="171" t="s">
        <v>1354</v>
      </c>
      <c r="B1651" s="171" t="s">
        <v>1974</v>
      </c>
      <c r="C1651" s="171"/>
      <c r="D1651" s="174"/>
      <c r="E1651" s="175"/>
      <c r="F1651" s="175"/>
      <c r="G1651" s="175"/>
      <c r="H1651" s="175"/>
      <c r="I1651" s="175"/>
      <c r="J1651" s="175"/>
      <c r="K1651" s="175"/>
      <c r="L1651" s="175"/>
      <c r="M1651" s="175"/>
      <c r="N1651" s="175"/>
      <c r="O1651" s="175"/>
      <c r="P1651" s="175"/>
      <c r="Q1651" s="175"/>
      <c r="R1651" s="175"/>
      <c r="S1651" s="171" t="s">
        <v>2023</v>
      </c>
      <c r="T1651" s="174">
        <v>44302</v>
      </c>
      <c r="U1651" s="175">
        <v>3847.7537000000002</v>
      </c>
      <c r="V1651" s="175">
        <v>-13.5212</v>
      </c>
      <c r="W1651" s="175">
        <v>-37.631100000000004</v>
      </c>
      <c r="X1651" s="175">
        <v>-14.154400000000001</v>
      </c>
      <c r="Y1651" s="175">
        <v>5.57</v>
      </c>
      <c r="Z1651" s="175">
        <v>17.7211</v>
      </c>
      <c r="AA1651" s="175">
        <v>-0.12280000000000001</v>
      </c>
      <c r="AB1651" s="175">
        <v>2.6629999999999998</v>
      </c>
      <c r="AC1651" s="175">
        <v>3.2505000000000002</v>
      </c>
      <c r="AD1651" s="175">
        <v>8.9678000000000004</v>
      </c>
      <c r="AE1651" s="175">
        <v>9.0890000000000004</v>
      </c>
      <c r="AF1651" s="175">
        <v>8.4783000000000008</v>
      </c>
      <c r="AG1651" s="175"/>
      <c r="AH1651" s="175">
        <v>10.385400000000001</v>
      </c>
    </row>
    <row r="1652" spans="1:34" x14ac:dyDescent="0.3">
      <c r="A1652" s="171" t="s">
        <v>1354</v>
      </c>
      <c r="B1652" s="171" t="s">
        <v>1385</v>
      </c>
      <c r="C1652" s="171">
        <v>109720</v>
      </c>
      <c r="D1652" s="174">
        <v>44302</v>
      </c>
      <c r="E1652" s="175">
        <v>30.050999999999998</v>
      </c>
      <c r="F1652" s="175">
        <v>-9.5928000000000004</v>
      </c>
      <c r="G1652" s="175">
        <v>-25.4053</v>
      </c>
      <c r="H1652" s="175">
        <v>-13.8443</v>
      </c>
      <c r="I1652" s="175">
        <v>8.8017000000000003</v>
      </c>
      <c r="J1652" s="175">
        <v>16.302399999999999</v>
      </c>
      <c r="K1652" s="175">
        <v>-3.0124</v>
      </c>
      <c r="L1652" s="175">
        <v>0.68969999999999998</v>
      </c>
      <c r="M1652" s="175">
        <v>0.73680000000000001</v>
      </c>
      <c r="N1652" s="175">
        <v>6.3726000000000003</v>
      </c>
      <c r="O1652" s="175">
        <v>9.4906000000000006</v>
      </c>
      <c r="P1652" s="175">
        <v>9.1712000000000007</v>
      </c>
      <c r="Q1652" s="175">
        <v>9.0820000000000007</v>
      </c>
      <c r="R1652" s="175">
        <v>10.183999999999999</v>
      </c>
      <c r="S1652" s="171" t="s">
        <v>2026</v>
      </c>
      <c r="T1652" s="174">
        <v>44302</v>
      </c>
      <c r="U1652" s="175">
        <v>4048.4108999999999</v>
      </c>
      <c r="V1652" s="175">
        <v>66.121200000000002</v>
      </c>
      <c r="W1652" s="175">
        <v>-60.410600000000002</v>
      </c>
      <c r="X1652" s="175">
        <v>-16.700299999999999</v>
      </c>
      <c r="Y1652" s="175">
        <v>19.863700000000001</v>
      </c>
      <c r="Z1652" s="175">
        <v>13.969099999999999</v>
      </c>
      <c r="AA1652" s="175">
        <v>1.3734999999999999</v>
      </c>
      <c r="AB1652" s="175">
        <v>3.0106000000000002</v>
      </c>
      <c r="AC1652" s="175">
        <v>2.3624999999999998</v>
      </c>
      <c r="AD1652" s="175">
        <v>6.4058000000000002</v>
      </c>
      <c r="AE1652" s="175">
        <v>8.6381999999999994</v>
      </c>
      <c r="AF1652" s="175">
        <v>7.2378</v>
      </c>
      <c r="AG1652" s="175"/>
      <c r="AH1652" s="175">
        <v>9.3963999999999999</v>
      </c>
    </row>
    <row r="1653" spans="1:34" x14ac:dyDescent="0.3">
      <c r="A1653" s="171" t="s">
        <v>1354</v>
      </c>
      <c r="B1653" s="171" t="s">
        <v>1975</v>
      </c>
      <c r="C1653" s="171">
        <v>118672</v>
      </c>
      <c r="D1653" s="174">
        <v>44302</v>
      </c>
      <c r="E1653" s="175">
        <v>32.673999999999999</v>
      </c>
      <c r="F1653" s="175">
        <v>-8.5996000000000006</v>
      </c>
      <c r="G1653" s="175">
        <v>-24.4268</v>
      </c>
      <c r="H1653" s="175">
        <v>-12.8786</v>
      </c>
      <c r="I1653" s="175">
        <v>9.7744</v>
      </c>
      <c r="J1653" s="175">
        <v>17.287700000000001</v>
      </c>
      <c r="K1653" s="175">
        <v>-2.0493999999999999</v>
      </c>
      <c r="L1653" s="175">
        <v>1.6648000000000001</v>
      </c>
      <c r="M1653" s="175">
        <v>1.7158</v>
      </c>
      <c r="N1653" s="175">
        <v>7.4092000000000002</v>
      </c>
      <c r="O1653" s="175">
        <v>10.5122</v>
      </c>
      <c r="P1653" s="175">
        <v>10.278600000000001</v>
      </c>
      <c r="Q1653" s="175">
        <v>10.4011</v>
      </c>
      <c r="R1653" s="175">
        <v>11.2195</v>
      </c>
      <c r="S1653" s="171" t="s">
        <v>2026</v>
      </c>
      <c r="T1653" s="174">
        <v>44302</v>
      </c>
      <c r="U1653" s="175">
        <v>4048.4108999999999</v>
      </c>
      <c r="V1653" s="175">
        <v>66.121200000000002</v>
      </c>
      <c r="W1653" s="175">
        <v>-60.410600000000002</v>
      </c>
      <c r="X1653" s="175">
        <v>-16.700299999999999</v>
      </c>
      <c r="Y1653" s="175">
        <v>19.863700000000001</v>
      </c>
      <c r="Z1653" s="175">
        <v>13.969099999999999</v>
      </c>
      <c r="AA1653" s="175">
        <v>1.3734999999999999</v>
      </c>
      <c r="AB1653" s="175">
        <v>3.0106000000000002</v>
      </c>
      <c r="AC1653" s="175">
        <v>2.3624999999999998</v>
      </c>
      <c r="AD1653" s="175">
        <v>6.4058000000000002</v>
      </c>
      <c r="AE1653" s="175">
        <v>8.6381999999999994</v>
      </c>
      <c r="AF1653" s="175">
        <v>7.2378</v>
      </c>
      <c r="AG1653" s="175"/>
      <c r="AH1653" s="175">
        <v>9.3963999999999999</v>
      </c>
    </row>
    <row r="1654" spans="1:34" x14ac:dyDescent="0.3">
      <c r="A1654" s="171" t="s">
        <v>1354</v>
      </c>
      <c r="B1654" s="171" t="s">
        <v>1386</v>
      </c>
      <c r="C1654" s="171">
        <v>118673</v>
      </c>
      <c r="D1654" s="174">
        <v>44302</v>
      </c>
      <c r="E1654" s="175">
        <v>32.762300000000003</v>
      </c>
      <c r="F1654" s="175">
        <v>-8.5763999999999996</v>
      </c>
      <c r="G1654" s="175">
        <v>-24.444199999999999</v>
      </c>
      <c r="H1654" s="175">
        <v>-12.8756</v>
      </c>
      <c r="I1654" s="175">
        <v>9.7759999999999998</v>
      </c>
      <c r="J1654" s="175">
        <v>17.288499999999999</v>
      </c>
      <c r="K1654" s="175">
        <v>-2.0487000000000002</v>
      </c>
      <c r="L1654" s="175">
        <v>1.6658999999999999</v>
      </c>
      <c r="M1654" s="175">
        <v>1.7157</v>
      </c>
      <c r="N1654" s="175">
        <v>7.4103000000000003</v>
      </c>
      <c r="O1654" s="175">
        <v>10.513500000000001</v>
      </c>
      <c r="P1654" s="175">
        <v>10.423999999999999</v>
      </c>
      <c r="Q1654" s="175">
        <v>10.783200000000001</v>
      </c>
      <c r="R1654" s="175">
        <v>11.2209</v>
      </c>
      <c r="S1654" s="171" t="s">
        <v>2026</v>
      </c>
      <c r="T1654" s="174">
        <v>44302</v>
      </c>
      <c r="U1654" s="175">
        <v>4048.4108999999999</v>
      </c>
      <c r="V1654" s="175">
        <v>66.121200000000002</v>
      </c>
      <c r="W1654" s="175">
        <v>-60.410600000000002</v>
      </c>
      <c r="X1654" s="175">
        <v>-16.700299999999999</v>
      </c>
      <c r="Y1654" s="175">
        <v>19.863700000000001</v>
      </c>
      <c r="Z1654" s="175">
        <v>13.969099999999999</v>
      </c>
      <c r="AA1654" s="175">
        <v>1.3734999999999999</v>
      </c>
      <c r="AB1654" s="175">
        <v>3.0106000000000002</v>
      </c>
      <c r="AC1654" s="175">
        <v>2.3624999999999998</v>
      </c>
      <c r="AD1654" s="175">
        <v>6.4058000000000002</v>
      </c>
      <c r="AE1654" s="175">
        <v>8.6381999999999994</v>
      </c>
      <c r="AF1654" s="175">
        <v>7.2378</v>
      </c>
      <c r="AG1654" s="175"/>
      <c r="AH1654" s="175">
        <v>9.3963999999999999</v>
      </c>
    </row>
    <row r="1655" spans="1:34" x14ac:dyDescent="0.3">
      <c r="A1655" s="171" t="s">
        <v>1354</v>
      </c>
      <c r="B1655" s="171" t="s">
        <v>1387</v>
      </c>
      <c r="C1655" s="171">
        <v>138470</v>
      </c>
      <c r="D1655" s="174">
        <v>44302</v>
      </c>
      <c r="E1655" s="175">
        <v>23.907299999999999</v>
      </c>
      <c r="F1655" s="175">
        <v>-1.2213000000000001</v>
      </c>
      <c r="G1655" s="175">
        <v>-7.0175999999999998</v>
      </c>
      <c r="H1655" s="175">
        <v>-1.3519000000000001</v>
      </c>
      <c r="I1655" s="175">
        <v>15.0221</v>
      </c>
      <c r="J1655" s="175">
        <v>15.543699999999999</v>
      </c>
      <c r="K1655" s="175">
        <v>0.47870000000000001</v>
      </c>
      <c r="L1655" s="175">
        <v>2.0533999999999999</v>
      </c>
      <c r="M1655" s="175">
        <v>2.2725</v>
      </c>
      <c r="N1655" s="175">
        <v>6.8273000000000001</v>
      </c>
      <c r="O1655" s="175">
        <v>8.0093999999999994</v>
      </c>
      <c r="P1655" s="175">
        <v>7.6661999999999999</v>
      </c>
      <c r="Q1655" s="175">
        <v>7.2355999999999998</v>
      </c>
      <c r="R1655" s="175">
        <v>8.8107000000000006</v>
      </c>
      <c r="S1655" s="171" t="s">
        <v>2026</v>
      </c>
      <c r="T1655" s="174">
        <v>44302</v>
      </c>
      <c r="U1655" s="175">
        <v>4048.4108999999999</v>
      </c>
      <c r="V1655" s="175">
        <v>66.121200000000002</v>
      </c>
      <c r="W1655" s="175">
        <v>-60.410600000000002</v>
      </c>
      <c r="X1655" s="175">
        <v>-16.700299999999999</v>
      </c>
      <c r="Y1655" s="175">
        <v>19.863700000000001</v>
      </c>
      <c r="Z1655" s="175">
        <v>13.969099999999999</v>
      </c>
      <c r="AA1655" s="175">
        <v>1.3734999999999999</v>
      </c>
      <c r="AB1655" s="175">
        <v>3.0106000000000002</v>
      </c>
      <c r="AC1655" s="175">
        <v>2.3624999999999998</v>
      </c>
      <c r="AD1655" s="175">
        <v>6.4058000000000002</v>
      </c>
      <c r="AE1655" s="175">
        <v>8.6381999999999994</v>
      </c>
      <c r="AF1655" s="175">
        <v>7.2378</v>
      </c>
      <c r="AG1655" s="175"/>
      <c r="AH1655" s="175">
        <v>9.3963999999999999</v>
      </c>
    </row>
    <row r="1656" spans="1:34" x14ac:dyDescent="0.3">
      <c r="A1656" s="171" t="s">
        <v>1354</v>
      </c>
      <c r="B1656" s="171" t="s">
        <v>1388</v>
      </c>
      <c r="C1656" s="171">
        <v>138472</v>
      </c>
      <c r="D1656" s="174">
        <v>44302</v>
      </c>
      <c r="E1656" s="175">
        <v>24.765799999999999</v>
      </c>
      <c r="F1656" s="175">
        <v>-0.1474</v>
      </c>
      <c r="G1656" s="175">
        <v>-5.8914</v>
      </c>
      <c r="H1656" s="175">
        <v>-0.21049999999999999</v>
      </c>
      <c r="I1656" s="175">
        <v>16.187799999999999</v>
      </c>
      <c r="J1656" s="175">
        <v>16.712</v>
      </c>
      <c r="K1656" s="175">
        <v>1.6358999999999999</v>
      </c>
      <c r="L1656" s="175">
        <v>3.2747000000000002</v>
      </c>
      <c r="M1656" s="175">
        <v>3.5468000000000002</v>
      </c>
      <c r="N1656" s="175">
        <v>7.9810999999999996</v>
      </c>
      <c r="O1656" s="175">
        <v>8.7960999999999991</v>
      </c>
      <c r="P1656" s="175">
        <v>8.2591000000000001</v>
      </c>
      <c r="Q1656" s="175">
        <v>8.4056999999999995</v>
      </c>
      <c r="R1656" s="175">
        <v>9.6594999999999995</v>
      </c>
      <c r="S1656" s="171" t="s">
        <v>2026</v>
      </c>
      <c r="T1656" s="174">
        <v>44302</v>
      </c>
      <c r="U1656" s="175">
        <v>4048.4108999999999</v>
      </c>
      <c r="V1656" s="175">
        <v>66.121200000000002</v>
      </c>
      <c r="W1656" s="175">
        <v>-60.410600000000002</v>
      </c>
      <c r="X1656" s="175">
        <v>-16.700299999999999</v>
      </c>
      <c r="Y1656" s="175">
        <v>19.863700000000001</v>
      </c>
      <c r="Z1656" s="175">
        <v>13.969099999999999</v>
      </c>
      <c r="AA1656" s="175">
        <v>1.3734999999999999</v>
      </c>
      <c r="AB1656" s="175">
        <v>3.0106000000000002</v>
      </c>
      <c r="AC1656" s="175">
        <v>2.3624999999999998</v>
      </c>
      <c r="AD1656" s="175">
        <v>6.4058000000000002</v>
      </c>
      <c r="AE1656" s="175">
        <v>8.6381999999999994</v>
      </c>
      <c r="AF1656" s="175">
        <v>7.2378</v>
      </c>
      <c r="AG1656" s="175"/>
      <c r="AH1656" s="175">
        <v>9.3963999999999999</v>
      </c>
    </row>
    <row r="1657" spans="1:34" x14ac:dyDescent="0.3">
      <c r="A1657" s="171" t="s">
        <v>1354</v>
      </c>
      <c r="B1657" s="171" t="s">
        <v>1389</v>
      </c>
      <c r="C1657" s="171">
        <v>119707</v>
      </c>
      <c r="D1657" s="174">
        <v>44302</v>
      </c>
      <c r="E1657" s="175">
        <v>52.426200000000001</v>
      </c>
      <c r="F1657" s="175">
        <v>7.8689</v>
      </c>
      <c r="G1657" s="175">
        <v>-18.2392</v>
      </c>
      <c r="H1657" s="175">
        <v>-10.4323</v>
      </c>
      <c r="I1657" s="175">
        <v>7.7499000000000002</v>
      </c>
      <c r="J1657" s="175">
        <v>13.240600000000001</v>
      </c>
      <c r="K1657" s="175">
        <v>2.4887999999999999</v>
      </c>
      <c r="L1657" s="175">
        <v>4.1532999999999998</v>
      </c>
      <c r="M1657" s="175">
        <v>3.3995000000000002</v>
      </c>
      <c r="N1657" s="175">
        <v>8.8117999999999999</v>
      </c>
      <c r="O1657" s="175">
        <v>10.2203</v>
      </c>
      <c r="P1657" s="175">
        <v>9.8544999999999998</v>
      </c>
      <c r="Q1657" s="175">
        <v>10.377800000000001</v>
      </c>
      <c r="R1657" s="175">
        <v>12.0045</v>
      </c>
      <c r="S1657" s="171" t="s">
        <v>2026</v>
      </c>
      <c r="T1657" s="174">
        <v>44302</v>
      </c>
      <c r="U1657" s="175">
        <v>4048.4108999999999</v>
      </c>
      <c r="V1657" s="175">
        <v>66.121200000000002</v>
      </c>
      <c r="W1657" s="175">
        <v>-60.410600000000002</v>
      </c>
      <c r="X1657" s="175">
        <v>-16.700299999999999</v>
      </c>
      <c r="Y1657" s="175">
        <v>19.863700000000001</v>
      </c>
      <c r="Z1657" s="175">
        <v>13.969099999999999</v>
      </c>
      <c r="AA1657" s="175">
        <v>1.3734999999999999</v>
      </c>
      <c r="AB1657" s="175">
        <v>3.0106000000000002</v>
      </c>
      <c r="AC1657" s="175">
        <v>2.3624999999999998</v>
      </c>
      <c r="AD1657" s="175">
        <v>6.4058000000000002</v>
      </c>
      <c r="AE1657" s="175">
        <v>8.6381999999999994</v>
      </c>
      <c r="AF1657" s="175">
        <v>7.2378</v>
      </c>
      <c r="AG1657" s="175"/>
      <c r="AH1657" s="175">
        <v>9.3963999999999999</v>
      </c>
    </row>
    <row r="1658" spans="1:34" x14ac:dyDescent="0.3">
      <c r="A1658" s="171" t="s">
        <v>1354</v>
      </c>
      <c r="B1658" s="171" t="s">
        <v>1390</v>
      </c>
      <c r="C1658" s="171">
        <v>101001</v>
      </c>
      <c r="D1658" s="174">
        <v>44302</v>
      </c>
      <c r="E1658" s="175">
        <v>50.510199999999998</v>
      </c>
      <c r="F1658" s="175">
        <v>7.4446000000000003</v>
      </c>
      <c r="G1658" s="175">
        <v>-18.713699999999999</v>
      </c>
      <c r="H1658" s="175">
        <v>-10.8992</v>
      </c>
      <c r="I1658" s="175">
        <v>7.2720000000000002</v>
      </c>
      <c r="J1658" s="175">
        <v>12.761799999999999</v>
      </c>
      <c r="K1658" s="175">
        <v>2.0087000000000002</v>
      </c>
      <c r="L1658" s="175">
        <v>3.6535000000000002</v>
      </c>
      <c r="M1658" s="175">
        <v>2.9058999999999999</v>
      </c>
      <c r="N1658" s="175">
        <v>8.2962000000000007</v>
      </c>
      <c r="O1658" s="175">
        <v>9.6702999999999992</v>
      </c>
      <c r="P1658" s="175">
        <v>9.2820999999999998</v>
      </c>
      <c r="Q1658" s="175">
        <v>8.2941000000000003</v>
      </c>
      <c r="R1658" s="175">
        <v>11.489100000000001</v>
      </c>
      <c r="S1658" s="171" t="s">
        <v>2026</v>
      </c>
      <c r="T1658" s="174">
        <v>44302</v>
      </c>
      <c r="U1658" s="175">
        <v>4048.4108999999999</v>
      </c>
      <c r="V1658" s="175">
        <v>66.121200000000002</v>
      </c>
      <c r="W1658" s="175">
        <v>-60.410600000000002</v>
      </c>
      <c r="X1658" s="175">
        <v>-16.700299999999999</v>
      </c>
      <c r="Y1658" s="175">
        <v>19.863700000000001</v>
      </c>
      <c r="Z1658" s="175">
        <v>13.969099999999999</v>
      </c>
      <c r="AA1658" s="175">
        <v>1.3734999999999999</v>
      </c>
      <c r="AB1658" s="175">
        <v>3.0106000000000002</v>
      </c>
      <c r="AC1658" s="175">
        <v>2.3624999999999998</v>
      </c>
      <c r="AD1658" s="175">
        <v>6.4058000000000002</v>
      </c>
      <c r="AE1658" s="175">
        <v>8.6381999999999994</v>
      </c>
      <c r="AF1658" s="175">
        <v>7.2378</v>
      </c>
      <c r="AG1658" s="175"/>
      <c r="AH1658" s="175">
        <v>9.3963999999999999</v>
      </c>
    </row>
    <row r="1659" spans="1:34" x14ac:dyDescent="0.3">
      <c r="A1659" s="171" t="s">
        <v>1354</v>
      </c>
      <c r="B1659" s="171" t="s">
        <v>1391</v>
      </c>
      <c r="C1659" s="171">
        <v>119953</v>
      </c>
      <c r="D1659" s="174">
        <v>44302</v>
      </c>
      <c r="E1659" s="175">
        <v>65.837599999999995</v>
      </c>
      <c r="F1659" s="175">
        <v>24.354199999999999</v>
      </c>
      <c r="G1659" s="175">
        <v>-26.698899999999998</v>
      </c>
      <c r="H1659" s="175">
        <v>-25.495699999999999</v>
      </c>
      <c r="I1659" s="175">
        <v>-5.5545999999999998</v>
      </c>
      <c r="J1659" s="175">
        <v>9.9153000000000002</v>
      </c>
      <c r="K1659" s="175">
        <v>-5.3194999999999997</v>
      </c>
      <c r="L1659" s="175">
        <v>0.34539999999999998</v>
      </c>
      <c r="M1659" s="175">
        <v>0.224</v>
      </c>
      <c r="N1659" s="175">
        <v>5.5781999999999998</v>
      </c>
      <c r="O1659" s="175">
        <v>8.2467000000000006</v>
      </c>
      <c r="P1659" s="175">
        <v>7.9675000000000002</v>
      </c>
      <c r="Q1659" s="175">
        <v>8.8767999999999994</v>
      </c>
      <c r="R1659" s="175">
        <v>8.8360000000000003</v>
      </c>
      <c r="S1659" s="171" t="s">
        <v>2026</v>
      </c>
      <c r="T1659" s="174">
        <v>44302</v>
      </c>
      <c r="U1659" s="175">
        <v>4048.4108999999999</v>
      </c>
      <c r="V1659" s="175">
        <v>66.121200000000002</v>
      </c>
      <c r="W1659" s="175">
        <v>-60.410600000000002</v>
      </c>
      <c r="X1659" s="175">
        <v>-16.700299999999999</v>
      </c>
      <c r="Y1659" s="175">
        <v>19.863700000000001</v>
      </c>
      <c r="Z1659" s="175">
        <v>13.969099999999999</v>
      </c>
      <c r="AA1659" s="175">
        <v>1.3734999999999999</v>
      </c>
      <c r="AB1659" s="175">
        <v>3.0106000000000002</v>
      </c>
      <c r="AC1659" s="175">
        <v>2.3624999999999998</v>
      </c>
      <c r="AD1659" s="175">
        <v>6.4058000000000002</v>
      </c>
      <c r="AE1659" s="175">
        <v>8.6381999999999994</v>
      </c>
      <c r="AF1659" s="175">
        <v>7.2378</v>
      </c>
      <c r="AG1659" s="175"/>
      <c r="AH1659" s="175">
        <v>9.3963999999999999</v>
      </c>
    </row>
    <row r="1660" spans="1:34" x14ac:dyDescent="0.3">
      <c r="A1660" s="171" t="s">
        <v>1354</v>
      </c>
      <c r="B1660" s="171" t="s">
        <v>1392</v>
      </c>
      <c r="C1660" s="171">
        <v>101042</v>
      </c>
      <c r="D1660" s="174">
        <v>44302</v>
      </c>
      <c r="E1660" s="175">
        <v>61.203400000000002</v>
      </c>
      <c r="F1660" s="175">
        <v>23.631599999999999</v>
      </c>
      <c r="G1660" s="175">
        <v>-27.380500000000001</v>
      </c>
      <c r="H1660" s="175">
        <v>-26.176500000000001</v>
      </c>
      <c r="I1660" s="175">
        <v>-6.2744</v>
      </c>
      <c r="J1660" s="175">
        <v>8.7231000000000005</v>
      </c>
      <c r="K1660" s="175">
        <v>-6.3422000000000001</v>
      </c>
      <c r="L1660" s="175">
        <v>-0.57899999999999996</v>
      </c>
      <c r="M1660" s="175">
        <v>-0.62460000000000004</v>
      </c>
      <c r="N1660" s="175">
        <v>4.7183999999999999</v>
      </c>
      <c r="O1660" s="175">
        <v>7.3365999999999998</v>
      </c>
      <c r="P1660" s="175">
        <v>6.9927000000000001</v>
      </c>
      <c r="Q1660" s="175">
        <v>8.7362000000000002</v>
      </c>
      <c r="R1660" s="175">
        <v>8.0332000000000008</v>
      </c>
      <c r="S1660" s="171" t="s">
        <v>2026</v>
      </c>
      <c r="T1660" s="174">
        <v>44302</v>
      </c>
      <c r="U1660" s="175">
        <v>4048.4108999999999</v>
      </c>
      <c r="V1660" s="175">
        <v>66.121200000000002</v>
      </c>
      <c r="W1660" s="175">
        <v>-60.410600000000002</v>
      </c>
      <c r="X1660" s="175">
        <v>-16.700299999999999</v>
      </c>
      <c r="Y1660" s="175">
        <v>19.863700000000001</v>
      </c>
      <c r="Z1660" s="175">
        <v>13.969099999999999</v>
      </c>
      <c r="AA1660" s="175">
        <v>1.3734999999999999</v>
      </c>
      <c r="AB1660" s="175">
        <v>3.0106000000000002</v>
      </c>
      <c r="AC1660" s="175">
        <v>2.3624999999999998</v>
      </c>
      <c r="AD1660" s="175">
        <v>6.4058000000000002</v>
      </c>
      <c r="AE1660" s="175">
        <v>8.6381999999999994</v>
      </c>
      <c r="AF1660" s="175">
        <v>7.2378</v>
      </c>
      <c r="AG1660" s="175"/>
      <c r="AH1660" s="175">
        <v>9.3963999999999999</v>
      </c>
    </row>
    <row r="1661" spans="1:34" x14ac:dyDescent="0.3">
      <c r="A1661" s="171" t="s">
        <v>1354</v>
      </c>
      <c r="B1661" s="171" t="s">
        <v>1393</v>
      </c>
      <c r="C1661" s="171">
        <v>120792</v>
      </c>
      <c r="D1661" s="174">
        <v>44302</v>
      </c>
      <c r="E1661" s="175">
        <v>50.333100000000002</v>
      </c>
      <c r="F1661" s="175">
        <v>7.0354999999999999</v>
      </c>
      <c r="G1661" s="175">
        <v>-11.3529</v>
      </c>
      <c r="H1661" s="175">
        <v>-8.0060000000000002</v>
      </c>
      <c r="I1661" s="175">
        <v>5.8981000000000003</v>
      </c>
      <c r="J1661" s="175">
        <v>10.1074</v>
      </c>
      <c r="K1661" s="175">
        <v>-6.6100000000000006E-2</v>
      </c>
      <c r="L1661" s="175">
        <v>2.1732999999999998</v>
      </c>
      <c r="M1661" s="175">
        <v>1.1877</v>
      </c>
      <c r="N1661" s="175">
        <v>6.8707000000000003</v>
      </c>
      <c r="O1661" s="175">
        <v>9.0513999999999992</v>
      </c>
      <c r="P1661" s="175">
        <v>9.3986999999999998</v>
      </c>
      <c r="Q1661" s="175">
        <v>9.4321999999999999</v>
      </c>
      <c r="R1661" s="175">
        <v>10.0495</v>
      </c>
      <c r="S1661" s="171" t="s">
        <v>2026</v>
      </c>
      <c r="T1661" s="174">
        <v>44302</v>
      </c>
      <c r="U1661" s="175">
        <v>4048.4108999999999</v>
      </c>
      <c r="V1661" s="175">
        <v>66.121200000000002</v>
      </c>
      <c r="W1661" s="175">
        <v>-60.410600000000002</v>
      </c>
      <c r="X1661" s="175">
        <v>-16.700299999999999</v>
      </c>
      <c r="Y1661" s="175">
        <v>19.863700000000001</v>
      </c>
      <c r="Z1661" s="175">
        <v>13.969099999999999</v>
      </c>
      <c r="AA1661" s="175">
        <v>1.3734999999999999</v>
      </c>
      <c r="AB1661" s="175">
        <v>3.0106000000000002</v>
      </c>
      <c r="AC1661" s="175">
        <v>2.3624999999999998</v>
      </c>
      <c r="AD1661" s="175">
        <v>6.4058000000000002</v>
      </c>
      <c r="AE1661" s="175">
        <v>8.6381999999999994</v>
      </c>
      <c r="AF1661" s="175">
        <v>7.2378</v>
      </c>
      <c r="AG1661" s="175"/>
      <c r="AH1661" s="175">
        <v>9.3963999999999999</v>
      </c>
    </row>
    <row r="1662" spans="1:34" x14ac:dyDescent="0.3">
      <c r="A1662" s="171" t="s">
        <v>1354</v>
      </c>
      <c r="B1662" s="171" t="s">
        <v>1394</v>
      </c>
      <c r="C1662" s="171">
        <v>102510</v>
      </c>
      <c r="D1662" s="174">
        <v>44302</v>
      </c>
      <c r="E1662" s="175">
        <v>49.1691</v>
      </c>
      <c r="F1662" s="175">
        <v>6.6821999999999999</v>
      </c>
      <c r="G1662" s="175">
        <v>-11.639799999999999</v>
      </c>
      <c r="H1662" s="175">
        <v>-8.3009000000000004</v>
      </c>
      <c r="I1662" s="175">
        <v>5.5951000000000004</v>
      </c>
      <c r="J1662" s="175">
        <v>9.7982999999999993</v>
      </c>
      <c r="K1662" s="175">
        <v>-0.37490000000000001</v>
      </c>
      <c r="L1662" s="175">
        <v>1.8698999999999999</v>
      </c>
      <c r="M1662" s="175">
        <v>0.88549999999999995</v>
      </c>
      <c r="N1662" s="175">
        <v>6.5561999999999996</v>
      </c>
      <c r="O1662" s="175">
        <v>8.7420000000000009</v>
      </c>
      <c r="P1662" s="175">
        <v>9.0968999999999998</v>
      </c>
      <c r="Q1662" s="175">
        <v>8.6272000000000002</v>
      </c>
      <c r="R1662" s="175">
        <v>9.7248000000000001</v>
      </c>
      <c r="S1662" s="171" t="s">
        <v>2026</v>
      </c>
      <c r="T1662" s="174">
        <v>44302</v>
      </c>
      <c r="U1662" s="175">
        <v>4048.4108999999999</v>
      </c>
      <c r="V1662" s="175">
        <v>66.121200000000002</v>
      </c>
      <c r="W1662" s="175">
        <v>-60.410600000000002</v>
      </c>
      <c r="X1662" s="175">
        <v>-16.700299999999999</v>
      </c>
      <c r="Y1662" s="175">
        <v>19.863700000000001</v>
      </c>
      <c r="Z1662" s="175">
        <v>13.969099999999999</v>
      </c>
      <c r="AA1662" s="175">
        <v>1.3734999999999999</v>
      </c>
      <c r="AB1662" s="175">
        <v>3.0106000000000002</v>
      </c>
      <c r="AC1662" s="175">
        <v>2.3624999999999998</v>
      </c>
      <c r="AD1662" s="175">
        <v>6.4058000000000002</v>
      </c>
      <c r="AE1662" s="175">
        <v>8.6381999999999994</v>
      </c>
      <c r="AF1662" s="175">
        <v>7.2378</v>
      </c>
      <c r="AG1662" s="175"/>
      <c r="AH1662" s="175">
        <v>9.3963999999999999</v>
      </c>
    </row>
    <row r="1663" spans="1:34" x14ac:dyDescent="0.3">
      <c r="A1663" s="176" t="s">
        <v>27</v>
      </c>
      <c r="B1663" s="171"/>
      <c r="C1663" s="171"/>
      <c r="D1663" s="171"/>
      <c r="E1663" s="171"/>
      <c r="F1663" s="177">
        <v>-3.4323297872340439</v>
      </c>
      <c r="G1663" s="177">
        <v>-15.898182978723403</v>
      </c>
      <c r="H1663" s="177">
        <v>-10.165612765957446</v>
      </c>
      <c r="I1663" s="177">
        <v>7.7040361702127669</v>
      </c>
      <c r="J1663" s="177">
        <v>14.61223953488372</v>
      </c>
      <c r="K1663" s="177">
        <v>-1.2783930232558138</v>
      </c>
      <c r="L1663" s="177">
        <v>2.1515813953488374</v>
      </c>
      <c r="M1663" s="177">
        <v>2.0886744186046511</v>
      </c>
      <c r="N1663" s="177">
        <v>7.4452627906976732</v>
      </c>
      <c r="O1663" s="177">
        <v>9.0762418604651192</v>
      </c>
      <c r="P1663" s="177">
        <v>8.4736534883720935</v>
      </c>
      <c r="Q1663" s="177">
        <v>8.7250765957446834</v>
      </c>
      <c r="R1663" s="177">
        <v>9.9686395348837227</v>
      </c>
      <c r="S1663" s="171"/>
      <c r="T1663" s="171"/>
      <c r="U1663" s="177">
        <v>4026.6003347826063</v>
      </c>
      <c r="V1663" s="177">
        <v>57.46441739130438</v>
      </c>
      <c r="W1663" s="177">
        <v>-57.934567391304377</v>
      </c>
      <c r="X1663" s="177">
        <v>-16.423571739130416</v>
      </c>
      <c r="Y1663" s="177">
        <v>18.310036956521738</v>
      </c>
      <c r="Z1663" s="177">
        <v>14.376926086956532</v>
      </c>
      <c r="AA1663" s="177">
        <v>1.2108586956521739</v>
      </c>
      <c r="AB1663" s="177">
        <v>2.9728173913043463</v>
      </c>
      <c r="AC1663" s="177">
        <v>2.4590217391304332</v>
      </c>
      <c r="AD1663" s="177">
        <v>6.6842782608695659</v>
      </c>
      <c r="AE1663" s="177">
        <v>8.6871999999999971</v>
      </c>
      <c r="AF1663" s="177">
        <v>7.3726369565217338</v>
      </c>
      <c r="AG1663" s="177" t="e">
        <v>#DIV/0!</v>
      </c>
      <c r="AH1663" s="177">
        <v>9.5038999999999891</v>
      </c>
    </row>
    <row r="1664" spans="1:34" x14ac:dyDescent="0.3">
      <c r="A1664" s="176" t="s">
        <v>408</v>
      </c>
      <c r="B1664" s="171"/>
      <c r="C1664" s="171"/>
      <c r="D1664" s="171"/>
      <c r="E1664" s="171"/>
      <c r="F1664" s="177">
        <v>1.7844</v>
      </c>
      <c r="G1664" s="177">
        <v>-15.8826</v>
      </c>
      <c r="H1664" s="177">
        <v>-10.258699999999999</v>
      </c>
      <c r="I1664" s="177">
        <v>6.4756999999999998</v>
      </c>
      <c r="J1664" s="177">
        <v>14.162000000000001</v>
      </c>
      <c r="K1664" s="177">
        <v>-1.3625</v>
      </c>
      <c r="L1664" s="177">
        <v>2.0447000000000002</v>
      </c>
      <c r="M1664" s="177">
        <v>2.0427</v>
      </c>
      <c r="N1664" s="177">
        <v>7.4103000000000003</v>
      </c>
      <c r="O1664" s="177">
        <v>9.0513999999999992</v>
      </c>
      <c r="P1664" s="177">
        <v>8.7009000000000007</v>
      </c>
      <c r="Q1664" s="177">
        <v>8.6272000000000002</v>
      </c>
      <c r="R1664" s="177">
        <v>10.0495</v>
      </c>
      <c r="S1664" s="171"/>
      <c r="T1664" s="171"/>
      <c r="U1664" s="177">
        <v>4048.4108999999999</v>
      </c>
      <c r="V1664" s="177">
        <v>66.121200000000002</v>
      </c>
      <c r="W1664" s="177">
        <v>-60.410600000000002</v>
      </c>
      <c r="X1664" s="177">
        <v>-16.700299999999999</v>
      </c>
      <c r="Y1664" s="177">
        <v>19.863700000000001</v>
      </c>
      <c r="Z1664" s="177">
        <v>13.969099999999999</v>
      </c>
      <c r="AA1664" s="177">
        <v>1.3734999999999999</v>
      </c>
      <c r="AB1664" s="177">
        <v>3.0106000000000002</v>
      </c>
      <c r="AC1664" s="177">
        <v>2.3624999999999998</v>
      </c>
      <c r="AD1664" s="177">
        <v>6.4058000000000002</v>
      </c>
      <c r="AE1664" s="177">
        <v>8.6381999999999994</v>
      </c>
      <c r="AF1664" s="177">
        <v>7.2378</v>
      </c>
      <c r="AG1664" s="177" t="e">
        <v>#NUM!</v>
      </c>
      <c r="AH1664" s="177">
        <v>9.3963999999999999</v>
      </c>
    </row>
    <row r="1665" spans="1:34" x14ac:dyDescent="0.3">
      <c r="A1665" s="123"/>
      <c r="B1665" s="119"/>
      <c r="C1665" s="119"/>
      <c r="D1665" s="119"/>
      <c r="E1665" s="119"/>
      <c r="F1665" s="124"/>
      <c r="G1665" s="124"/>
      <c r="H1665" s="124"/>
      <c r="I1665" s="124"/>
      <c r="J1665" s="124"/>
      <c r="K1665" s="124"/>
      <c r="L1665" s="124"/>
      <c r="M1665" s="124"/>
      <c r="N1665" s="124"/>
      <c r="O1665" s="124"/>
      <c r="P1665" s="124"/>
      <c r="Q1665" s="124"/>
      <c r="R1665" s="124"/>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73" t="s">
        <v>1395</v>
      </c>
      <c r="B1666" s="173"/>
      <c r="C1666" s="173"/>
      <c r="D1666" s="173"/>
      <c r="E1666" s="173"/>
      <c r="F1666" s="173"/>
      <c r="G1666" s="173"/>
      <c r="H1666" s="173"/>
      <c r="I1666" s="173"/>
      <c r="J1666" s="173"/>
      <c r="K1666" s="173"/>
      <c r="L1666" s="173"/>
      <c r="M1666" s="173"/>
      <c r="N1666" s="173"/>
      <c r="O1666" s="173"/>
      <c r="P1666" s="173"/>
      <c r="Q1666" s="173"/>
      <c r="R1666" s="173"/>
      <c r="S1666" s="173"/>
      <c r="T1666" s="173"/>
      <c r="U1666" s="173"/>
      <c r="V1666" s="173"/>
      <c r="W1666" s="173"/>
      <c r="X1666" s="173"/>
      <c r="Y1666" s="173"/>
      <c r="Z1666" s="173"/>
      <c r="AA1666" s="173"/>
      <c r="AB1666" s="173"/>
      <c r="AC1666" s="173"/>
      <c r="AD1666" s="173"/>
      <c r="AE1666" s="173"/>
      <c r="AF1666" s="173"/>
      <c r="AG1666" s="173"/>
      <c r="AH1666" s="173"/>
    </row>
    <row r="1667" spans="1:34" x14ac:dyDescent="0.3">
      <c r="A1667" s="171" t="s">
        <v>1396</v>
      </c>
      <c r="B1667" s="171" t="s">
        <v>1397</v>
      </c>
      <c r="C1667" s="171">
        <v>101844</v>
      </c>
      <c r="D1667" s="174">
        <v>44302</v>
      </c>
      <c r="E1667" s="175">
        <v>36.661499999999997</v>
      </c>
      <c r="F1667" s="175">
        <v>-11.2468</v>
      </c>
      <c r="G1667" s="175">
        <v>-4.8261000000000003</v>
      </c>
      <c r="H1667" s="175">
        <v>-1.0381</v>
      </c>
      <c r="I1667" s="175">
        <v>6.1894</v>
      </c>
      <c r="J1667" s="175">
        <v>12.873200000000001</v>
      </c>
      <c r="K1667" s="175">
        <v>2.5266999999999999</v>
      </c>
      <c r="L1667" s="175">
        <v>3.9662999999999999</v>
      </c>
      <c r="M1667" s="175">
        <v>6.3316999999999997</v>
      </c>
      <c r="N1667" s="175">
        <v>10.6943</v>
      </c>
      <c r="O1667" s="175">
        <v>8.2083999999999993</v>
      </c>
      <c r="P1667" s="175">
        <v>7.9608999999999996</v>
      </c>
      <c r="Q1667" s="175">
        <v>7.5056000000000003</v>
      </c>
      <c r="R1667" s="175">
        <v>8.8811</v>
      </c>
      <c r="S1667" s="171" t="s">
        <v>2025</v>
      </c>
      <c r="T1667" s="174">
        <v>44302</v>
      </c>
      <c r="U1667" s="175">
        <v>3904.5246999999999</v>
      </c>
      <c r="V1667" s="175">
        <v>-7.5918999999999999</v>
      </c>
      <c r="W1667" s="175">
        <v>-10.813599999999999</v>
      </c>
      <c r="X1667" s="175">
        <v>-1.2644</v>
      </c>
      <c r="Y1667" s="175">
        <v>6.7050999999999998</v>
      </c>
      <c r="Z1667" s="175">
        <v>11.6439</v>
      </c>
      <c r="AA1667" s="175">
        <v>3.1785000000000001</v>
      </c>
      <c r="AB1667" s="175">
        <v>4.0439999999999996</v>
      </c>
      <c r="AC1667" s="175">
        <v>4.7035</v>
      </c>
      <c r="AD1667" s="175">
        <v>8.3476999999999997</v>
      </c>
      <c r="AE1667" s="175">
        <v>8.39</v>
      </c>
      <c r="AF1667" s="175">
        <v>8.0214999999999996</v>
      </c>
      <c r="AG1667" s="175"/>
      <c r="AH1667" s="175">
        <v>8.8770000000000007</v>
      </c>
    </row>
    <row r="1668" spans="1:34" x14ac:dyDescent="0.3">
      <c r="A1668" s="171" t="s">
        <v>1396</v>
      </c>
      <c r="B1668" s="171" t="s">
        <v>1398</v>
      </c>
      <c r="C1668" s="171">
        <v>119498</v>
      </c>
      <c r="D1668" s="174">
        <v>44302</v>
      </c>
      <c r="E1668" s="175">
        <v>38.570900000000002</v>
      </c>
      <c r="F1668" s="175">
        <v>-10.595599999999999</v>
      </c>
      <c r="G1668" s="175">
        <v>-4.1382000000000003</v>
      </c>
      <c r="H1668" s="175">
        <v>-0.33789999999999998</v>
      </c>
      <c r="I1668" s="175">
        <v>6.9051999999999998</v>
      </c>
      <c r="J1668" s="175">
        <v>13.5334</v>
      </c>
      <c r="K1668" s="175">
        <v>3.2349999999999999</v>
      </c>
      <c r="L1668" s="175">
        <v>4.6910999999999996</v>
      </c>
      <c r="M1668" s="175">
        <v>7.0787000000000004</v>
      </c>
      <c r="N1668" s="175">
        <v>11.4808</v>
      </c>
      <c r="O1668" s="175">
        <v>8.9664999999999999</v>
      </c>
      <c r="P1668" s="175">
        <v>8.6994000000000007</v>
      </c>
      <c r="Q1668" s="175">
        <v>9.4764999999999997</v>
      </c>
      <c r="R1668" s="175">
        <v>9.6494999999999997</v>
      </c>
      <c r="S1668" s="171" t="s">
        <v>2025</v>
      </c>
      <c r="T1668" s="174">
        <v>44302</v>
      </c>
      <c r="U1668" s="175">
        <v>3904.5246999999999</v>
      </c>
      <c r="V1668" s="175">
        <v>-7.5918999999999999</v>
      </c>
      <c r="W1668" s="175">
        <v>-10.813599999999999</v>
      </c>
      <c r="X1668" s="175">
        <v>-1.2644</v>
      </c>
      <c r="Y1668" s="175">
        <v>6.7050999999999998</v>
      </c>
      <c r="Z1668" s="175">
        <v>11.6439</v>
      </c>
      <c r="AA1668" s="175">
        <v>3.1785000000000001</v>
      </c>
      <c r="AB1668" s="175">
        <v>4.0439999999999996</v>
      </c>
      <c r="AC1668" s="175">
        <v>4.7035</v>
      </c>
      <c r="AD1668" s="175">
        <v>8.3476999999999997</v>
      </c>
      <c r="AE1668" s="175">
        <v>8.39</v>
      </c>
      <c r="AF1668" s="175">
        <v>8.0214999999999996</v>
      </c>
      <c r="AG1668" s="175"/>
      <c r="AH1668" s="175">
        <v>8.8770000000000007</v>
      </c>
    </row>
    <row r="1669" spans="1:34" x14ac:dyDescent="0.3">
      <c r="A1669" s="171" t="s">
        <v>1396</v>
      </c>
      <c r="B1669" s="171" t="s">
        <v>1399</v>
      </c>
      <c r="C1669" s="171">
        <v>120510</v>
      </c>
      <c r="D1669" s="174">
        <v>44302</v>
      </c>
      <c r="E1669" s="175">
        <v>25.464700000000001</v>
      </c>
      <c r="F1669" s="175">
        <v>-0.43</v>
      </c>
      <c r="G1669" s="175">
        <v>-2.4001999999999999</v>
      </c>
      <c r="H1669" s="175">
        <v>0.45050000000000001</v>
      </c>
      <c r="I1669" s="175">
        <v>5.6398000000000001</v>
      </c>
      <c r="J1669" s="175">
        <v>11.626799999999999</v>
      </c>
      <c r="K1669" s="175">
        <v>2.8969</v>
      </c>
      <c r="L1669" s="175">
        <v>4.2775999999999996</v>
      </c>
      <c r="M1669" s="175">
        <v>4.9481000000000002</v>
      </c>
      <c r="N1669" s="175">
        <v>9.2652000000000001</v>
      </c>
      <c r="O1669" s="175">
        <v>8.8897999999999993</v>
      </c>
      <c r="P1669" s="175">
        <v>8.532</v>
      </c>
      <c r="Q1669" s="175">
        <v>8.9341000000000008</v>
      </c>
      <c r="R1669" s="175">
        <v>9.4250000000000007</v>
      </c>
      <c r="S1669" s="171" t="s">
        <v>2023</v>
      </c>
      <c r="T1669" s="174">
        <v>44302</v>
      </c>
      <c r="U1669" s="175">
        <v>3847.7537000000002</v>
      </c>
      <c r="V1669" s="175">
        <v>-13.5212</v>
      </c>
      <c r="W1669" s="175">
        <v>-37.631100000000004</v>
      </c>
      <c r="X1669" s="175">
        <v>-14.154400000000001</v>
      </c>
      <c r="Y1669" s="175">
        <v>5.57</v>
      </c>
      <c r="Z1669" s="175">
        <v>17.7211</v>
      </c>
      <c r="AA1669" s="175">
        <v>-0.12280000000000001</v>
      </c>
      <c r="AB1669" s="175">
        <v>2.6629999999999998</v>
      </c>
      <c r="AC1669" s="175">
        <v>3.2505000000000002</v>
      </c>
      <c r="AD1669" s="175">
        <v>8.9678000000000004</v>
      </c>
      <c r="AE1669" s="175">
        <v>9.0890000000000004</v>
      </c>
      <c r="AF1669" s="175">
        <v>8.4783000000000008</v>
      </c>
      <c r="AG1669" s="175"/>
      <c r="AH1669" s="175">
        <v>10.385400000000001</v>
      </c>
    </row>
    <row r="1670" spans="1:34" x14ac:dyDescent="0.3">
      <c r="A1670" s="171" t="s">
        <v>1396</v>
      </c>
      <c r="B1670" s="171" t="s">
        <v>1400</v>
      </c>
      <c r="C1670" s="171">
        <v>112354</v>
      </c>
      <c r="D1670" s="174">
        <v>44302</v>
      </c>
      <c r="E1670" s="175">
        <v>23.9452</v>
      </c>
      <c r="F1670" s="175">
        <v>-1.2194</v>
      </c>
      <c r="G1670" s="175">
        <v>-3.1238000000000001</v>
      </c>
      <c r="H1670" s="175">
        <v>-0.26129999999999998</v>
      </c>
      <c r="I1670" s="175">
        <v>4.9551999999999996</v>
      </c>
      <c r="J1670" s="175">
        <v>10.988099999999999</v>
      </c>
      <c r="K1670" s="175">
        <v>2.2216999999999998</v>
      </c>
      <c r="L1670" s="175">
        <v>3.5743999999999998</v>
      </c>
      <c r="M1670" s="175">
        <v>4.2297000000000002</v>
      </c>
      <c r="N1670" s="175">
        <v>8.5137999999999998</v>
      </c>
      <c r="O1670" s="175">
        <v>8.1706000000000003</v>
      </c>
      <c r="P1670" s="175">
        <v>7.8019999999999996</v>
      </c>
      <c r="Q1670" s="175">
        <v>8.0794999999999995</v>
      </c>
      <c r="R1670" s="175">
        <v>8.7006999999999994</v>
      </c>
      <c r="S1670" s="171" t="s">
        <v>2023</v>
      </c>
      <c r="T1670" s="174">
        <v>44302</v>
      </c>
      <c r="U1670" s="175">
        <v>3847.7537000000002</v>
      </c>
      <c r="V1670" s="175">
        <v>-13.5212</v>
      </c>
      <c r="W1670" s="175">
        <v>-37.631100000000004</v>
      </c>
      <c r="X1670" s="175">
        <v>-14.154400000000001</v>
      </c>
      <c r="Y1670" s="175">
        <v>5.57</v>
      </c>
      <c r="Z1670" s="175">
        <v>17.7211</v>
      </c>
      <c r="AA1670" s="175">
        <v>-0.12280000000000001</v>
      </c>
      <c r="AB1670" s="175">
        <v>2.6629999999999998</v>
      </c>
      <c r="AC1670" s="175">
        <v>3.2505000000000002</v>
      </c>
      <c r="AD1670" s="175">
        <v>8.9678000000000004</v>
      </c>
      <c r="AE1670" s="175">
        <v>9.0890000000000004</v>
      </c>
      <c r="AF1670" s="175">
        <v>8.4783000000000008</v>
      </c>
      <c r="AG1670" s="175"/>
      <c r="AH1670" s="175">
        <v>10.385400000000001</v>
      </c>
    </row>
    <row r="1671" spans="1:34" x14ac:dyDescent="0.3">
      <c r="A1671" s="171" t="s">
        <v>1396</v>
      </c>
      <c r="B1671" s="171" t="s">
        <v>1401</v>
      </c>
      <c r="C1671" s="171">
        <v>113036</v>
      </c>
      <c r="D1671" s="174">
        <v>44302</v>
      </c>
      <c r="E1671" s="175">
        <v>22.915099999999999</v>
      </c>
      <c r="F1671" s="175">
        <v>-21.013300000000001</v>
      </c>
      <c r="G1671" s="175">
        <v>-11.2951</v>
      </c>
      <c r="H1671" s="175">
        <v>-4.9104000000000001</v>
      </c>
      <c r="I1671" s="175">
        <v>5.7587000000000002</v>
      </c>
      <c r="J1671" s="175">
        <v>11.052199999999999</v>
      </c>
      <c r="K1671" s="175">
        <v>3.6884000000000001</v>
      </c>
      <c r="L1671" s="175">
        <v>3.7389999999999999</v>
      </c>
      <c r="M1671" s="175">
        <v>4.4360999999999997</v>
      </c>
      <c r="N1671" s="175">
        <v>6.5347999999999997</v>
      </c>
      <c r="O1671" s="175">
        <v>7.3151999999999999</v>
      </c>
      <c r="P1671" s="175">
        <v>7.7215999999999996</v>
      </c>
      <c r="Q1671" s="175">
        <v>7.9782000000000002</v>
      </c>
      <c r="R1671" s="175">
        <v>7.4078999999999997</v>
      </c>
      <c r="S1671" s="171" t="s">
        <v>2025</v>
      </c>
      <c r="T1671" s="174">
        <v>44302</v>
      </c>
      <c r="U1671" s="175">
        <v>3904.5246999999999</v>
      </c>
      <c r="V1671" s="175">
        <v>-7.5918999999999999</v>
      </c>
      <c r="W1671" s="175">
        <v>-10.813599999999999</v>
      </c>
      <c r="X1671" s="175">
        <v>-1.2644</v>
      </c>
      <c r="Y1671" s="175">
        <v>6.7050999999999998</v>
      </c>
      <c r="Z1671" s="175">
        <v>11.6439</v>
      </c>
      <c r="AA1671" s="175">
        <v>3.1785000000000001</v>
      </c>
      <c r="AB1671" s="175">
        <v>4.0439999999999996</v>
      </c>
      <c r="AC1671" s="175">
        <v>4.7035</v>
      </c>
      <c r="AD1671" s="175">
        <v>8.3476999999999997</v>
      </c>
      <c r="AE1671" s="175">
        <v>8.39</v>
      </c>
      <c r="AF1671" s="175">
        <v>8.0214999999999996</v>
      </c>
      <c r="AG1671" s="175"/>
      <c r="AH1671" s="175">
        <v>8.8770000000000007</v>
      </c>
    </row>
    <row r="1672" spans="1:34" x14ac:dyDescent="0.3">
      <c r="A1672" s="171" t="s">
        <v>1396</v>
      </c>
      <c r="B1672" s="171" t="s">
        <v>1402</v>
      </c>
      <c r="C1672" s="171">
        <v>119400</v>
      </c>
      <c r="D1672" s="174">
        <v>44302</v>
      </c>
      <c r="E1672" s="175">
        <v>24.168399999999998</v>
      </c>
      <c r="F1672" s="175">
        <v>-20.225999999999999</v>
      </c>
      <c r="G1672" s="175">
        <v>-10.4841</v>
      </c>
      <c r="H1672" s="175">
        <v>-4.0960000000000001</v>
      </c>
      <c r="I1672" s="175">
        <v>6.5694999999999997</v>
      </c>
      <c r="J1672" s="175">
        <v>11.864100000000001</v>
      </c>
      <c r="K1672" s="175">
        <v>4.4805999999999999</v>
      </c>
      <c r="L1672" s="175">
        <v>4.5269000000000004</v>
      </c>
      <c r="M1672" s="175">
        <v>5.2233000000000001</v>
      </c>
      <c r="N1672" s="175">
        <v>7.335</v>
      </c>
      <c r="O1672" s="175">
        <v>8.0688999999999993</v>
      </c>
      <c r="P1672" s="175">
        <v>8.4856999999999996</v>
      </c>
      <c r="Q1672" s="175">
        <v>8.8218999999999994</v>
      </c>
      <c r="R1672" s="175">
        <v>8.1757000000000009</v>
      </c>
      <c r="S1672" s="171" t="s">
        <v>2025</v>
      </c>
      <c r="T1672" s="174">
        <v>44302</v>
      </c>
      <c r="U1672" s="175">
        <v>3904.5246999999999</v>
      </c>
      <c r="V1672" s="175">
        <v>-7.5918999999999999</v>
      </c>
      <c r="W1672" s="175">
        <v>-10.813599999999999</v>
      </c>
      <c r="X1672" s="175">
        <v>-1.2644</v>
      </c>
      <c r="Y1672" s="175">
        <v>6.7050999999999998</v>
      </c>
      <c r="Z1672" s="175">
        <v>11.6439</v>
      </c>
      <c r="AA1672" s="175">
        <v>3.1785000000000001</v>
      </c>
      <c r="AB1672" s="175">
        <v>4.0439999999999996</v>
      </c>
      <c r="AC1672" s="175">
        <v>4.7035</v>
      </c>
      <c r="AD1672" s="175">
        <v>8.3476999999999997</v>
      </c>
      <c r="AE1672" s="175">
        <v>8.39</v>
      </c>
      <c r="AF1672" s="175">
        <v>8.0214999999999996</v>
      </c>
      <c r="AG1672" s="175"/>
      <c r="AH1672" s="175">
        <v>8.8770000000000007</v>
      </c>
    </row>
    <row r="1673" spans="1:34" x14ac:dyDescent="0.3">
      <c r="A1673" s="171" t="s">
        <v>1396</v>
      </c>
      <c r="B1673" s="171" t="s">
        <v>1403</v>
      </c>
      <c r="C1673" s="171">
        <v>117953</v>
      </c>
      <c r="D1673" s="174">
        <v>44302</v>
      </c>
      <c r="E1673" s="175">
        <v>24.5701</v>
      </c>
      <c r="F1673" s="175">
        <v>1.337</v>
      </c>
      <c r="G1673" s="175">
        <v>-0.2228</v>
      </c>
      <c r="H1673" s="175">
        <v>1.1887000000000001</v>
      </c>
      <c r="I1673" s="175">
        <v>4.5586000000000002</v>
      </c>
      <c r="J1673" s="175">
        <v>10.3988</v>
      </c>
      <c r="K1673" s="175">
        <v>2.0493999999999999</v>
      </c>
      <c r="L1673" s="175">
        <v>3.4836</v>
      </c>
      <c r="M1673" s="175">
        <v>4.4161999999999999</v>
      </c>
      <c r="N1673" s="175">
        <v>8.5501000000000005</v>
      </c>
      <c r="O1673" s="175">
        <v>7.2656999999999998</v>
      </c>
      <c r="P1673" s="175">
        <v>7.2843999999999998</v>
      </c>
      <c r="Q1673" s="175">
        <v>5.5646000000000004</v>
      </c>
      <c r="R1673" s="175">
        <v>7.4295999999999998</v>
      </c>
      <c r="S1673" s="171" t="s">
        <v>2025</v>
      </c>
      <c r="T1673" s="174">
        <v>44302</v>
      </c>
      <c r="U1673" s="175">
        <v>3904.5246999999999</v>
      </c>
      <c r="V1673" s="175">
        <v>-7.5918999999999999</v>
      </c>
      <c r="W1673" s="175">
        <v>-10.813599999999999</v>
      </c>
      <c r="X1673" s="175">
        <v>-1.2644</v>
      </c>
      <c r="Y1673" s="175">
        <v>6.7050999999999998</v>
      </c>
      <c r="Z1673" s="175">
        <v>11.6439</v>
      </c>
      <c r="AA1673" s="175">
        <v>3.1785000000000001</v>
      </c>
      <c r="AB1673" s="175">
        <v>4.0439999999999996</v>
      </c>
      <c r="AC1673" s="175">
        <v>4.7035</v>
      </c>
      <c r="AD1673" s="175">
        <v>8.3476999999999997</v>
      </c>
      <c r="AE1673" s="175">
        <v>8.39</v>
      </c>
      <c r="AF1673" s="175">
        <v>8.0214999999999996</v>
      </c>
      <c r="AG1673" s="175"/>
      <c r="AH1673" s="175">
        <v>8.8770000000000007</v>
      </c>
    </row>
    <row r="1674" spans="1:34" x14ac:dyDescent="0.3">
      <c r="A1674" s="171" t="s">
        <v>1396</v>
      </c>
      <c r="B1674" s="171" t="s">
        <v>1404</v>
      </c>
      <c r="C1674" s="171">
        <v>120131</v>
      </c>
      <c r="D1674" s="174">
        <v>44302</v>
      </c>
      <c r="E1674" s="175">
        <v>25.851400000000002</v>
      </c>
      <c r="F1674" s="175">
        <v>2.1179999999999999</v>
      </c>
      <c r="G1674" s="175">
        <v>0.49419999999999997</v>
      </c>
      <c r="H1674" s="175">
        <v>1.8967000000000001</v>
      </c>
      <c r="I1674" s="175">
        <v>5.2714999999999996</v>
      </c>
      <c r="J1674" s="175">
        <v>11.112299999999999</v>
      </c>
      <c r="K1674" s="175">
        <v>2.7557</v>
      </c>
      <c r="L1674" s="175">
        <v>4.1993</v>
      </c>
      <c r="M1674" s="175">
        <v>5.1288</v>
      </c>
      <c r="N1674" s="175">
        <v>9.2850999999999999</v>
      </c>
      <c r="O1674" s="175">
        <v>8.1242999999999999</v>
      </c>
      <c r="P1674" s="175">
        <v>7.9589999999999996</v>
      </c>
      <c r="Q1674" s="175">
        <v>8.4941999999999993</v>
      </c>
      <c r="R1674" s="175">
        <v>8.2456999999999994</v>
      </c>
      <c r="S1674" s="171" t="s">
        <v>2025</v>
      </c>
      <c r="T1674" s="174">
        <v>44302</v>
      </c>
      <c r="U1674" s="175">
        <v>3904.5246999999999</v>
      </c>
      <c r="V1674" s="175">
        <v>-7.5918999999999999</v>
      </c>
      <c r="W1674" s="175">
        <v>-10.813599999999999</v>
      </c>
      <c r="X1674" s="175">
        <v>-1.2644</v>
      </c>
      <c r="Y1674" s="175">
        <v>6.7050999999999998</v>
      </c>
      <c r="Z1674" s="175">
        <v>11.6439</v>
      </c>
      <c r="AA1674" s="175">
        <v>3.1785000000000001</v>
      </c>
      <c r="AB1674" s="175">
        <v>4.0439999999999996</v>
      </c>
      <c r="AC1674" s="175">
        <v>4.7035</v>
      </c>
      <c r="AD1674" s="175">
        <v>8.3476999999999997</v>
      </c>
      <c r="AE1674" s="175">
        <v>8.39</v>
      </c>
      <c r="AF1674" s="175">
        <v>8.0214999999999996</v>
      </c>
      <c r="AG1674" s="175"/>
      <c r="AH1674" s="175">
        <v>8.8770000000000007</v>
      </c>
    </row>
    <row r="1675" spans="1:34" x14ac:dyDescent="0.3">
      <c r="A1675" s="171" t="s">
        <v>1396</v>
      </c>
      <c r="B1675" s="171" t="s">
        <v>1405</v>
      </c>
      <c r="C1675" s="171">
        <v>119382</v>
      </c>
      <c r="D1675" s="174">
        <v>44302</v>
      </c>
      <c r="E1675" s="175">
        <v>18.299600000000002</v>
      </c>
      <c r="F1675" s="175">
        <v>44.933300000000003</v>
      </c>
      <c r="G1675" s="175">
        <v>7.6356000000000002</v>
      </c>
      <c r="H1675" s="175">
        <v>6.3048000000000002</v>
      </c>
      <c r="I1675" s="175">
        <v>12.106199999999999</v>
      </c>
      <c r="J1675" s="175">
        <v>11.335599999999999</v>
      </c>
      <c r="K1675" s="175">
        <v>4.7347999999999999</v>
      </c>
      <c r="L1675" s="175">
        <v>4.2003000000000004</v>
      </c>
      <c r="M1675" s="175">
        <v>4.585</v>
      </c>
      <c r="N1675" s="175">
        <v>-2.9832000000000001</v>
      </c>
      <c r="O1675" s="175">
        <v>-2.8668</v>
      </c>
      <c r="P1675" s="175">
        <v>1.581</v>
      </c>
      <c r="Q1675" s="175">
        <v>4.6638000000000002</v>
      </c>
      <c r="R1675" s="175">
        <v>-7.3235999999999999</v>
      </c>
      <c r="S1675" s="171" t="s">
        <v>2025</v>
      </c>
      <c r="T1675" s="174">
        <v>44302</v>
      </c>
      <c r="U1675" s="175">
        <v>3904.5246999999999</v>
      </c>
      <c r="V1675" s="175">
        <v>-7.5918999999999999</v>
      </c>
      <c r="W1675" s="175">
        <v>-10.813599999999999</v>
      </c>
      <c r="X1675" s="175">
        <v>-1.2644</v>
      </c>
      <c r="Y1675" s="175">
        <v>6.7050999999999998</v>
      </c>
      <c r="Z1675" s="175">
        <v>11.6439</v>
      </c>
      <c r="AA1675" s="175">
        <v>3.1785000000000001</v>
      </c>
      <c r="AB1675" s="175">
        <v>4.0439999999999996</v>
      </c>
      <c r="AC1675" s="175">
        <v>4.7035</v>
      </c>
      <c r="AD1675" s="175">
        <v>8.3476999999999997</v>
      </c>
      <c r="AE1675" s="175">
        <v>8.39</v>
      </c>
      <c r="AF1675" s="175">
        <v>8.0214999999999996</v>
      </c>
      <c r="AG1675" s="175"/>
      <c r="AH1675" s="175">
        <v>8.8770000000000007</v>
      </c>
    </row>
    <row r="1676" spans="1:34" x14ac:dyDescent="0.3">
      <c r="A1676" s="171" t="s">
        <v>1396</v>
      </c>
      <c r="B1676" s="171" t="s">
        <v>1406</v>
      </c>
      <c r="C1676" s="171">
        <v>111585</v>
      </c>
      <c r="D1676" s="174">
        <v>44302</v>
      </c>
      <c r="E1676" s="175">
        <v>17.1477</v>
      </c>
      <c r="F1676" s="175">
        <v>44.3279</v>
      </c>
      <c r="G1676" s="175">
        <v>7.0297000000000001</v>
      </c>
      <c r="H1676" s="175">
        <v>5.7229999999999999</v>
      </c>
      <c r="I1676" s="175">
        <v>11.525600000000001</v>
      </c>
      <c r="J1676" s="175">
        <v>10.7539</v>
      </c>
      <c r="K1676" s="175">
        <v>4.1570999999999998</v>
      </c>
      <c r="L1676" s="175">
        <v>3.6196000000000002</v>
      </c>
      <c r="M1676" s="175">
        <v>4.0042</v>
      </c>
      <c r="N1676" s="175">
        <v>-3.5236999999999998</v>
      </c>
      <c r="O1676" s="175">
        <v>-3.4066000000000001</v>
      </c>
      <c r="P1676" s="175">
        <v>0.89629999999999999</v>
      </c>
      <c r="Q1676" s="175">
        <v>4.4691999999999998</v>
      </c>
      <c r="R1676" s="175">
        <v>-7.8384</v>
      </c>
      <c r="S1676" s="171" t="s">
        <v>2025</v>
      </c>
      <c r="T1676" s="174">
        <v>44302</v>
      </c>
      <c r="U1676" s="175">
        <v>3904.5246999999999</v>
      </c>
      <c r="V1676" s="175">
        <v>-7.5918999999999999</v>
      </c>
      <c r="W1676" s="175">
        <v>-10.813599999999999</v>
      </c>
      <c r="X1676" s="175">
        <v>-1.2644</v>
      </c>
      <c r="Y1676" s="175">
        <v>6.7050999999999998</v>
      </c>
      <c r="Z1676" s="175">
        <v>11.6439</v>
      </c>
      <c r="AA1676" s="175">
        <v>3.1785000000000001</v>
      </c>
      <c r="AB1676" s="175">
        <v>4.0439999999999996</v>
      </c>
      <c r="AC1676" s="175">
        <v>4.7035</v>
      </c>
      <c r="AD1676" s="175">
        <v>8.3476999999999997</v>
      </c>
      <c r="AE1676" s="175">
        <v>8.39</v>
      </c>
      <c r="AF1676" s="175">
        <v>8.0214999999999996</v>
      </c>
      <c r="AG1676" s="175"/>
      <c r="AH1676" s="175">
        <v>8.8770000000000007</v>
      </c>
    </row>
    <row r="1677" spans="1:34" x14ac:dyDescent="0.3">
      <c r="A1677" s="171" t="s">
        <v>1396</v>
      </c>
      <c r="B1677" s="171" t="s">
        <v>1407</v>
      </c>
      <c r="C1677" s="171">
        <v>118320</v>
      </c>
      <c r="D1677" s="174">
        <v>44302</v>
      </c>
      <c r="E1677" s="175">
        <v>21.603999999999999</v>
      </c>
      <c r="F1677" s="175">
        <v>-9.7965</v>
      </c>
      <c r="G1677" s="175">
        <v>-5.4875999999999996</v>
      </c>
      <c r="H1677" s="175">
        <v>-1.2547999999999999</v>
      </c>
      <c r="I1677" s="175">
        <v>3.8925000000000001</v>
      </c>
      <c r="J1677" s="175">
        <v>8.4533000000000005</v>
      </c>
      <c r="K1677" s="175">
        <v>2.9832999999999998</v>
      </c>
      <c r="L1677" s="175">
        <v>3.8555000000000001</v>
      </c>
      <c r="M1677" s="175">
        <v>4.0949</v>
      </c>
      <c r="N1677" s="175">
        <v>8.2120999999999995</v>
      </c>
      <c r="O1677" s="175">
        <v>7.9493999999999998</v>
      </c>
      <c r="P1677" s="175">
        <v>8.1800999999999995</v>
      </c>
      <c r="Q1677" s="175">
        <v>7.9086999999999996</v>
      </c>
      <c r="R1677" s="175">
        <v>8.3371999999999993</v>
      </c>
      <c r="S1677" s="171" t="s">
        <v>2025</v>
      </c>
      <c r="T1677" s="174">
        <v>44302</v>
      </c>
      <c r="U1677" s="175">
        <v>3904.5246999999999</v>
      </c>
      <c r="V1677" s="175">
        <v>-7.5918999999999999</v>
      </c>
      <c r="W1677" s="175">
        <v>-10.813599999999999</v>
      </c>
      <c r="X1677" s="175">
        <v>-1.2644</v>
      </c>
      <c r="Y1677" s="175">
        <v>6.7050999999999998</v>
      </c>
      <c r="Z1677" s="175">
        <v>11.6439</v>
      </c>
      <c r="AA1677" s="175">
        <v>3.1785000000000001</v>
      </c>
      <c r="AB1677" s="175">
        <v>4.0439999999999996</v>
      </c>
      <c r="AC1677" s="175">
        <v>4.7035</v>
      </c>
      <c r="AD1677" s="175">
        <v>8.3476999999999997</v>
      </c>
      <c r="AE1677" s="175">
        <v>8.39</v>
      </c>
      <c r="AF1677" s="175">
        <v>8.0214999999999996</v>
      </c>
      <c r="AG1677" s="175"/>
      <c r="AH1677" s="175">
        <v>8.8770000000000007</v>
      </c>
    </row>
    <row r="1678" spans="1:34" x14ac:dyDescent="0.3">
      <c r="A1678" s="171" t="s">
        <v>1396</v>
      </c>
      <c r="B1678" s="171" t="s">
        <v>1408</v>
      </c>
      <c r="C1678" s="171">
        <v>115077</v>
      </c>
      <c r="D1678" s="174">
        <v>44302</v>
      </c>
      <c r="E1678" s="175">
        <v>20.314299999999999</v>
      </c>
      <c r="F1678" s="175">
        <v>-10.597799999999999</v>
      </c>
      <c r="G1678" s="175">
        <v>-6.1497999999999999</v>
      </c>
      <c r="H1678" s="175">
        <v>-1.8218000000000001</v>
      </c>
      <c r="I1678" s="175">
        <v>3.2726000000000002</v>
      </c>
      <c r="J1678" s="175">
        <v>7.8124000000000002</v>
      </c>
      <c r="K1678" s="175">
        <v>2.3315000000000001</v>
      </c>
      <c r="L1678" s="175">
        <v>3.2199</v>
      </c>
      <c r="M1678" s="175">
        <v>3.4470000000000001</v>
      </c>
      <c r="N1678" s="175">
        <v>7.5235000000000003</v>
      </c>
      <c r="O1678" s="175">
        <v>7.2081</v>
      </c>
      <c r="P1678" s="175">
        <v>7.3720999999999997</v>
      </c>
      <c r="Q1678" s="175">
        <v>7.3571</v>
      </c>
      <c r="R1678" s="175">
        <v>7.6151999999999997</v>
      </c>
      <c r="S1678" s="171" t="s">
        <v>2025</v>
      </c>
      <c r="T1678" s="174">
        <v>44302</v>
      </c>
      <c r="U1678" s="175">
        <v>3904.5246999999999</v>
      </c>
      <c r="V1678" s="175">
        <v>-7.5918999999999999</v>
      </c>
      <c r="W1678" s="175">
        <v>-10.813599999999999</v>
      </c>
      <c r="X1678" s="175">
        <v>-1.2644</v>
      </c>
      <c r="Y1678" s="175">
        <v>6.7050999999999998</v>
      </c>
      <c r="Z1678" s="175">
        <v>11.6439</v>
      </c>
      <c r="AA1678" s="175">
        <v>3.1785000000000001</v>
      </c>
      <c r="AB1678" s="175">
        <v>4.0439999999999996</v>
      </c>
      <c r="AC1678" s="175">
        <v>4.7035</v>
      </c>
      <c r="AD1678" s="175">
        <v>8.3476999999999997</v>
      </c>
      <c r="AE1678" s="175">
        <v>8.39</v>
      </c>
      <c r="AF1678" s="175">
        <v>8.0214999999999996</v>
      </c>
      <c r="AG1678" s="175"/>
      <c r="AH1678" s="175">
        <v>8.8770000000000007</v>
      </c>
    </row>
    <row r="1679" spans="1:34" x14ac:dyDescent="0.3">
      <c r="A1679" s="171" t="s">
        <v>1396</v>
      </c>
      <c r="B1679" s="171" t="s">
        <v>1409</v>
      </c>
      <c r="C1679" s="171">
        <v>119226</v>
      </c>
      <c r="D1679" s="174">
        <v>44302</v>
      </c>
      <c r="E1679" s="175">
        <v>38.920200000000001</v>
      </c>
      <c r="F1679" s="175">
        <v>-11.062900000000001</v>
      </c>
      <c r="G1679" s="175">
        <v>-4.9676999999999998</v>
      </c>
      <c r="H1679" s="175">
        <v>-0.95099999999999996</v>
      </c>
      <c r="I1679" s="175">
        <v>4.4104000000000001</v>
      </c>
      <c r="J1679" s="175">
        <v>9.7702000000000009</v>
      </c>
      <c r="K1679" s="175">
        <v>2.4929000000000001</v>
      </c>
      <c r="L1679" s="175">
        <v>3.5331000000000001</v>
      </c>
      <c r="M1679" s="175">
        <v>4.3122999999999996</v>
      </c>
      <c r="N1679" s="175">
        <v>8.5246999999999993</v>
      </c>
      <c r="O1679" s="175">
        <v>8.2551000000000005</v>
      </c>
      <c r="P1679" s="175">
        <v>8.0462000000000007</v>
      </c>
      <c r="Q1679" s="175">
        <v>8.6477000000000004</v>
      </c>
      <c r="R1679" s="175">
        <v>8.82</v>
      </c>
      <c r="S1679" s="171" t="s">
        <v>2025</v>
      </c>
      <c r="T1679" s="174">
        <v>44302</v>
      </c>
      <c r="U1679" s="175">
        <v>3904.5246999999999</v>
      </c>
      <c r="V1679" s="175">
        <v>-7.5918999999999999</v>
      </c>
      <c r="W1679" s="175">
        <v>-10.813599999999999</v>
      </c>
      <c r="X1679" s="175">
        <v>-1.2644</v>
      </c>
      <c r="Y1679" s="175">
        <v>6.7050999999999998</v>
      </c>
      <c r="Z1679" s="175">
        <v>11.6439</v>
      </c>
      <c r="AA1679" s="175">
        <v>3.1785000000000001</v>
      </c>
      <c r="AB1679" s="175">
        <v>4.0439999999999996</v>
      </c>
      <c r="AC1679" s="175">
        <v>4.7035</v>
      </c>
      <c r="AD1679" s="175">
        <v>8.3476999999999997</v>
      </c>
      <c r="AE1679" s="175">
        <v>8.39</v>
      </c>
      <c r="AF1679" s="175">
        <v>8.0214999999999996</v>
      </c>
      <c r="AG1679" s="175"/>
      <c r="AH1679" s="175">
        <v>8.8770000000000007</v>
      </c>
    </row>
    <row r="1680" spans="1:34" x14ac:dyDescent="0.3">
      <c r="A1680" s="171" t="s">
        <v>1396</v>
      </c>
      <c r="B1680" s="171" t="s">
        <v>1410</v>
      </c>
      <c r="C1680" s="171">
        <v>101304</v>
      </c>
      <c r="D1680" s="174">
        <v>44302</v>
      </c>
      <c r="E1680" s="175">
        <v>36.761400000000002</v>
      </c>
      <c r="F1680" s="175">
        <v>-11.712300000000001</v>
      </c>
      <c r="G1680" s="175">
        <v>-5.6063999999999998</v>
      </c>
      <c r="H1680" s="175">
        <v>-1.5881000000000001</v>
      </c>
      <c r="I1680" s="175">
        <v>3.7730000000000001</v>
      </c>
      <c r="J1680" s="175">
        <v>9.1247000000000007</v>
      </c>
      <c r="K1680" s="175">
        <v>1.8238000000000001</v>
      </c>
      <c r="L1680" s="175">
        <v>2.8652000000000002</v>
      </c>
      <c r="M1680" s="175">
        <v>3.6530999999999998</v>
      </c>
      <c r="N1680" s="175">
        <v>7.8350999999999997</v>
      </c>
      <c r="O1680" s="175">
        <v>7.4995000000000003</v>
      </c>
      <c r="P1680" s="175">
        <v>7.2267000000000001</v>
      </c>
      <c r="Q1680" s="175">
        <v>7.2445000000000004</v>
      </c>
      <c r="R1680" s="175">
        <v>8.0901999999999994</v>
      </c>
      <c r="S1680" s="171" t="s">
        <v>2025</v>
      </c>
      <c r="T1680" s="174">
        <v>44302</v>
      </c>
      <c r="U1680" s="175">
        <v>3904.5246999999999</v>
      </c>
      <c r="V1680" s="175">
        <v>-7.5918999999999999</v>
      </c>
      <c r="W1680" s="175">
        <v>-10.813599999999999</v>
      </c>
      <c r="X1680" s="175">
        <v>-1.2644</v>
      </c>
      <c r="Y1680" s="175">
        <v>6.7050999999999998</v>
      </c>
      <c r="Z1680" s="175">
        <v>11.6439</v>
      </c>
      <c r="AA1680" s="175">
        <v>3.1785000000000001</v>
      </c>
      <c r="AB1680" s="175">
        <v>4.0439999999999996</v>
      </c>
      <c r="AC1680" s="175">
        <v>4.7035</v>
      </c>
      <c r="AD1680" s="175">
        <v>8.3476999999999997</v>
      </c>
      <c r="AE1680" s="175">
        <v>8.39</v>
      </c>
      <c r="AF1680" s="175">
        <v>8.0214999999999996</v>
      </c>
      <c r="AG1680" s="175"/>
      <c r="AH1680" s="175">
        <v>8.8770000000000007</v>
      </c>
    </row>
    <row r="1681" spans="1:34" x14ac:dyDescent="0.3">
      <c r="A1681" s="171" t="s">
        <v>1396</v>
      </c>
      <c r="B1681" s="171" t="s">
        <v>1411</v>
      </c>
      <c r="C1681" s="171">
        <v>140251</v>
      </c>
      <c r="D1681" s="174"/>
      <c r="E1681" s="175"/>
      <c r="F1681" s="175"/>
      <c r="G1681" s="175"/>
      <c r="H1681" s="175"/>
      <c r="I1681" s="175"/>
      <c r="J1681" s="175"/>
      <c r="K1681" s="175"/>
      <c r="L1681" s="175"/>
      <c r="M1681" s="175"/>
      <c r="N1681" s="175"/>
      <c r="O1681" s="175"/>
      <c r="P1681" s="175"/>
      <c r="Q1681" s="175"/>
      <c r="R1681" s="175"/>
      <c r="S1681" s="171" t="s">
        <v>2024</v>
      </c>
      <c r="T1681" s="174">
        <v>44302</v>
      </c>
      <c r="U1681" s="175">
        <v>6112.7897999999996</v>
      </c>
      <c r="V1681" s="175">
        <v>-17.368200000000002</v>
      </c>
      <c r="W1681" s="175">
        <v>3.4828999999999999</v>
      </c>
      <c r="X1681" s="175">
        <v>2.6231</v>
      </c>
      <c r="Y1681" s="175">
        <v>3.9361000000000002</v>
      </c>
      <c r="Z1681" s="175">
        <v>4.0121000000000002</v>
      </c>
      <c r="AA1681" s="175">
        <v>4.1891999999999996</v>
      </c>
      <c r="AB1681" s="175">
        <v>3.5768</v>
      </c>
      <c r="AC1681" s="175">
        <v>3.4933000000000001</v>
      </c>
      <c r="AD1681" s="175">
        <v>4.4021999999999997</v>
      </c>
      <c r="AE1681" s="175">
        <v>6.4550999999999998</v>
      </c>
      <c r="AF1681" s="175">
        <v>6.4467999999999996</v>
      </c>
      <c r="AG1681" s="175"/>
      <c r="AH1681" s="175">
        <v>6.0243000000000002</v>
      </c>
    </row>
    <row r="1682" spans="1:34" x14ac:dyDescent="0.3">
      <c r="A1682" s="171" t="s">
        <v>1396</v>
      </c>
      <c r="B1682" s="171" t="s">
        <v>1412</v>
      </c>
      <c r="C1682" s="171">
        <v>140244</v>
      </c>
      <c r="D1682" s="174"/>
      <c r="E1682" s="175"/>
      <c r="F1682" s="175"/>
      <c r="G1682" s="175"/>
      <c r="H1682" s="175"/>
      <c r="I1682" s="175"/>
      <c r="J1682" s="175"/>
      <c r="K1682" s="175"/>
      <c r="L1682" s="175"/>
      <c r="M1682" s="175"/>
      <c r="N1682" s="175"/>
      <c r="O1682" s="175"/>
      <c r="P1682" s="175"/>
      <c r="Q1682" s="175"/>
      <c r="R1682" s="175"/>
      <c r="S1682" s="171" t="s">
        <v>2024</v>
      </c>
      <c r="T1682" s="174">
        <v>44302</v>
      </c>
      <c r="U1682" s="175">
        <v>6112.7897999999996</v>
      </c>
      <c r="V1682" s="175">
        <v>-17.368200000000002</v>
      </c>
      <c r="W1682" s="175">
        <v>3.4828999999999999</v>
      </c>
      <c r="X1682" s="175">
        <v>2.6231</v>
      </c>
      <c r="Y1682" s="175">
        <v>3.9361000000000002</v>
      </c>
      <c r="Z1682" s="175">
        <v>4.0121000000000002</v>
      </c>
      <c r="AA1682" s="175">
        <v>4.1891999999999996</v>
      </c>
      <c r="AB1682" s="175">
        <v>3.5768</v>
      </c>
      <c r="AC1682" s="175">
        <v>3.4933000000000001</v>
      </c>
      <c r="AD1682" s="175">
        <v>4.4021999999999997</v>
      </c>
      <c r="AE1682" s="175">
        <v>6.4550999999999998</v>
      </c>
      <c r="AF1682" s="175">
        <v>6.4467999999999996</v>
      </c>
      <c r="AG1682" s="175"/>
      <c r="AH1682" s="175">
        <v>6.0243000000000002</v>
      </c>
    </row>
    <row r="1683" spans="1:34" x14ac:dyDescent="0.3">
      <c r="A1683" s="171" t="s">
        <v>1396</v>
      </c>
      <c r="B1683" s="171" t="s">
        <v>1413</v>
      </c>
      <c r="C1683" s="171">
        <v>148002</v>
      </c>
      <c r="D1683" s="174"/>
      <c r="E1683" s="175"/>
      <c r="F1683" s="175"/>
      <c r="G1683" s="175"/>
      <c r="H1683" s="175"/>
      <c r="I1683" s="175"/>
      <c r="J1683" s="175"/>
      <c r="K1683" s="175"/>
      <c r="L1683" s="175"/>
      <c r="M1683" s="175"/>
      <c r="N1683" s="175"/>
      <c r="O1683" s="175"/>
      <c r="P1683" s="175"/>
      <c r="Q1683" s="175"/>
      <c r="R1683" s="175"/>
      <c r="S1683" s="171" t="s">
        <v>2025</v>
      </c>
      <c r="T1683" s="174">
        <v>44302</v>
      </c>
      <c r="U1683" s="175">
        <v>3904.5246999999999</v>
      </c>
      <c r="V1683" s="175">
        <v>-7.5918999999999999</v>
      </c>
      <c r="W1683" s="175">
        <v>-10.813599999999999</v>
      </c>
      <c r="X1683" s="175">
        <v>-1.2644</v>
      </c>
      <c r="Y1683" s="175">
        <v>6.7050999999999998</v>
      </c>
      <c r="Z1683" s="175">
        <v>11.6439</v>
      </c>
      <c r="AA1683" s="175">
        <v>3.1785000000000001</v>
      </c>
      <c r="AB1683" s="175">
        <v>4.0439999999999996</v>
      </c>
      <c r="AC1683" s="175">
        <v>4.7035</v>
      </c>
      <c r="AD1683" s="175">
        <v>8.3476999999999997</v>
      </c>
      <c r="AE1683" s="175">
        <v>8.39</v>
      </c>
      <c r="AF1683" s="175">
        <v>8.0214999999999996</v>
      </c>
      <c r="AG1683" s="175"/>
      <c r="AH1683" s="175">
        <v>8.8770000000000007</v>
      </c>
    </row>
    <row r="1684" spans="1:34" x14ac:dyDescent="0.3">
      <c r="A1684" s="171" t="s">
        <v>1396</v>
      </c>
      <c r="B1684" s="171" t="s">
        <v>1414</v>
      </c>
      <c r="C1684" s="171">
        <v>148010</v>
      </c>
      <c r="D1684" s="174"/>
      <c r="E1684" s="175"/>
      <c r="F1684" s="175"/>
      <c r="G1684" s="175"/>
      <c r="H1684" s="175"/>
      <c r="I1684" s="175"/>
      <c r="J1684" s="175"/>
      <c r="K1684" s="175"/>
      <c r="L1684" s="175"/>
      <c r="M1684" s="175"/>
      <c r="N1684" s="175"/>
      <c r="O1684" s="175"/>
      <c r="P1684" s="175"/>
      <c r="Q1684" s="175"/>
      <c r="R1684" s="175"/>
      <c r="S1684" s="171" t="s">
        <v>2025</v>
      </c>
      <c r="T1684" s="174">
        <v>44302</v>
      </c>
      <c r="U1684" s="175">
        <v>3904.5246999999999</v>
      </c>
      <c r="V1684" s="175">
        <v>-7.5918999999999999</v>
      </c>
      <c r="W1684" s="175">
        <v>-10.813599999999999</v>
      </c>
      <c r="X1684" s="175">
        <v>-1.2644</v>
      </c>
      <c r="Y1684" s="175">
        <v>6.7050999999999998</v>
      </c>
      <c r="Z1684" s="175">
        <v>11.6439</v>
      </c>
      <c r="AA1684" s="175">
        <v>3.1785000000000001</v>
      </c>
      <c r="AB1684" s="175">
        <v>4.0439999999999996</v>
      </c>
      <c r="AC1684" s="175">
        <v>4.7035</v>
      </c>
      <c r="AD1684" s="175">
        <v>8.3476999999999997</v>
      </c>
      <c r="AE1684" s="175">
        <v>8.39</v>
      </c>
      <c r="AF1684" s="175">
        <v>8.0214999999999996</v>
      </c>
      <c r="AG1684" s="175"/>
      <c r="AH1684" s="175">
        <v>8.8770000000000007</v>
      </c>
    </row>
    <row r="1685" spans="1:34" x14ac:dyDescent="0.3">
      <c r="A1685" s="171" t="s">
        <v>1396</v>
      </c>
      <c r="B1685" s="171" t="s">
        <v>1415</v>
      </c>
      <c r="C1685" s="171">
        <v>148015</v>
      </c>
      <c r="D1685" s="174"/>
      <c r="E1685" s="175"/>
      <c r="F1685" s="175"/>
      <c r="G1685" s="175"/>
      <c r="H1685" s="175"/>
      <c r="I1685" s="175"/>
      <c r="J1685" s="175"/>
      <c r="K1685" s="175"/>
      <c r="L1685" s="175"/>
      <c r="M1685" s="175"/>
      <c r="N1685" s="175"/>
      <c r="O1685" s="175"/>
      <c r="P1685" s="175"/>
      <c r="Q1685" s="175"/>
      <c r="R1685" s="175"/>
      <c r="S1685" s="171" t="s">
        <v>2025</v>
      </c>
      <c r="T1685" s="174">
        <v>44302</v>
      </c>
      <c r="U1685" s="175">
        <v>3904.5246999999999</v>
      </c>
      <c r="V1685" s="175">
        <v>-7.5918999999999999</v>
      </c>
      <c r="W1685" s="175">
        <v>-10.813599999999999</v>
      </c>
      <c r="X1685" s="175">
        <v>-1.2644</v>
      </c>
      <c r="Y1685" s="175">
        <v>6.7050999999999998</v>
      </c>
      <c r="Z1685" s="175">
        <v>11.6439</v>
      </c>
      <c r="AA1685" s="175">
        <v>3.1785000000000001</v>
      </c>
      <c r="AB1685" s="175">
        <v>4.0439999999999996</v>
      </c>
      <c r="AC1685" s="175">
        <v>4.7035</v>
      </c>
      <c r="AD1685" s="175">
        <v>8.3476999999999997</v>
      </c>
      <c r="AE1685" s="175">
        <v>8.39</v>
      </c>
      <c r="AF1685" s="175">
        <v>8.0214999999999996</v>
      </c>
      <c r="AG1685" s="175"/>
      <c r="AH1685" s="175">
        <v>8.8770000000000007</v>
      </c>
    </row>
    <row r="1686" spans="1:34" x14ac:dyDescent="0.3">
      <c r="A1686" s="171" t="s">
        <v>1396</v>
      </c>
      <c r="B1686" s="171" t="s">
        <v>1416</v>
      </c>
      <c r="C1686" s="171">
        <v>148318</v>
      </c>
      <c r="D1686" s="174"/>
      <c r="E1686" s="175"/>
      <c r="F1686" s="175"/>
      <c r="G1686" s="175"/>
      <c r="H1686" s="175"/>
      <c r="I1686" s="175"/>
      <c r="J1686" s="175"/>
      <c r="K1686" s="175"/>
      <c r="L1686" s="175"/>
      <c r="M1686" s="175"/>
      <c r="N1686" s="175"/>
      <c r="O1686" s="175"/>
      <c r="P1686" s="175"/>
      <c r="Q1686" s="175"/>
      <c r="R1686" s="175"/>
      <c r="S1686" s="171" t="s">
        <v>2025</v>
      </c>
      <c r="T1686" s="174">
        <v>44302</v>
      </c>
      <c r="U1686" s="175">
        <v>3904.5246999999999</v>
      </c>
      <c r="V1686" s="175">
        <v>-7.5918999999999999</v>
      </c>
      <c r="W1686" s="175">
        <v>-10.813599999999999</v>
      </c>
      <c r="X1686" s="175">
        <v>-1.2644</v>
      </c>
      <c r="Y1686" s="175">
        <v>6.7050999999999998</v>
      </c>
      <c r="Z1686" s="175">
        <v>11.6439</v>
      </c>
      <c r="AA1686" s="175">
        <v>3.1785000000000001</v>
      </c>
      <c r="AB1686" s="175">
        <v>4.0439999999999996</v>
      </c>
      <c r="AC1686" s="175">
        <v>4.7035</v>
      </c>
      <c r="AD1686" s="175">
        <v>8.3476999999999997</v>
      </c>
      <c r="AE1686" s="175">
        <v>8.39</v>
      </c>
      <c r="AF1686" s="175">
        <v>8.0214999999999996</v>
      </c>
      <c r="AG1686" s="175"/>
      <c r="AH1686" s="175">
        <v>8.8770000000000007</v>
      </c>
    </row>
    <row r="1687" spans="1:34" x14ac:dyDescent="0.3">
      <c r="A1687" s="171" t="s">
        <v>1396</v>
      </c>
      <c r="B1687" s="171" t="s">
        <v>1417</v>
      </c>
      <c r="C1687" s="171">
        <v>148313</v>
      </c>
      <c r="D1687" s="174"/>
      <c r="E1687" s="175"/>
      <c r="F1687" s="175"/>
      <c r="G1687" s="175"/>
      <c r="H1687" s="175"/>
      <c r="I1687" s="175"/>
      <c r="J1687" s="175"/>
      <c r="K1687" s="175"/>
      <c r="L1687" s="175"/>
      <c r="M1687" s="175"/>
      <c r="N1687" s="175"/>
      <c r="O1687" s="175"/>
      <c r="P1687" s="175"/>
      <c r="Q1687" s="175"/>
      <c r="R1687" s="175"/>
      <c r="S1687" s="171" t="s">
        <v>2025</v>
      </c>
      <c r="T1687" s="174">
        <v>44302</v>
      </c>
      <c r="U1687" s="175">
        <v>3904.5246999999999</v>
      </c>
      <c r="V1687" s="175">
        <v>-7.5918999999999999</v>
      </c>
      <c r="W1687" s="175">
        <v>-10.813599999999999</v>
      </c>
      <c r="X1687" s="175">
        <v>-1.2644</v>
      </c>
      <c r="Y1687" s="175">
        <v>6.7050999999999998</v>
      </c>
      <c r="Z1687" s="175">
        <v>11.6439</v>
      </c>
      <c r="AA1687" s="175">
        <v>3.1785000000000001</v>
      </c>
      <c r="AB1687" s="175">
        <v>4.0439999999999996</v>
      </c>
      <c r="AC1687" s="175">
        <v>4.7035</v>
      </c>
      <c r="AD1687" s="175">
        <v>8.3476999999999997</v>
      </c>
      <c r="AE1687" s="175">
        <v>8.39</v>
      </c>
      <c r="AF1687" s="175">
        <v>8.0214999999999996</v>
      </c>
      <c r="AG1687" s="175"/>
      <c r="AH1687" s="175">
        <v>8.8770000000000007</v>
      </c>
    </row>
    <row r="1688" spans="1:34" x14ac:dyDescent="0.3">
      <c r="A1688" s="171" t="s">
        <v>1396</v>
      </c>
      <c r="B1688" s="171" t="s">
        <v>1418</v>
      </c>
      <c r="C1688" s="171">
        <v>101232</v>
      </c>
      <c r="D1688" s="174">
        <v>44302</v>
      </c>
      <c r="E1688" s="175">
        <v>4038.10722891566</v>
      </c>
      <c r="F1688" s="175">
        <v>-9.6752000000000002</v>
      </c>
      <c r="G1688" s="175">
        <v>1.0719000000000001</v>
      </c>
      <c r="H1688" s="175">
        <v>5.5072000000000001</v>
      </c>
      <c r="I1688" s="175">
        <v>17.183399999999999</v>
      </c>
      <c r="J1688" s="175">
        <v>22.391999999999999</v>
      </c>
      <c r="K1688" s="175">
        <v>14.9611</v>
      </c>
      <c r="L1688" s="175">
        <v>20.3444</v>
      </c>
      <c r="M1688" s="175">
        <v>8.4116999999999997</v>
      </c>
      <c r="N1688" s="175">
        <v>5.2897999999999996</v>
      </c>
      <c r="O1688" s="175">
        <v>2.9563000000000001</v>
      </c>
      <c r="P1688" s="175">
        <v>5.53</v>
      </c>
      <c r="Q1688" s="175">
        <v>7.5326000000000004</v>
      </c>
      <c r="R1688" s="175">
        <v>0.36820000000000003</v>
      </c>
      <c r="S1688" s="171" t="s">
        <v>2025</v>
      </c>
      <c r="T1688" s="174">
        <v>44302</v>
      </c>
      <c r="U1688" s="175">
        <v>3904.5246999999999</v>
      </c>
      <c r="V1688" s="175">
        <v>-7.5918999999999999</v>
      </c>
      <c r="W1688" s="175">
        <v>-10.813599999999999</v>
      </c>
      <c r="X1688" s="175">
        <v>-1.2644</v>
      </c>
      <c r="Y1688" s="175">
        <v>6.7050999999999998</v>
      </c>
      <c r="Z1688" s="175">
        <v>11.6439</v>
      </c>
      <c r="AA1688" s="175">
        <v>3.1785000000000001</v>
      </c>
      <c r="AB1688" s="175">
        <v>4.0439999999999996</v>
      </c>
      <c r="AC1688" s="175">
        <v>4.7035</v>
      </c>
      <c r="AD1688" s="175">
        <v>8.3476999999999997</v>
      </c>
      <c r="AE1688" s="175">
        <v>8.39</v>
      </c>
      <c r="AF1688" s="175">
        <v>8.0214999999999996</v>
      </c>
      <c r="AG1688" s="175"/>
      <c r="AH1688" s="175">
        <v>8.8770000000000007</v>
      </c>
    </row>
    <row r="1689" spans="1:34" x14ac:dyDescent="0.3">
      <c r="A1689" s="171" t="s">
        <v>1396</v>
      </c>
      <c r="B1689" s="171" t="s">
        <v>1419</v>
      </c>
      <c r="C1689" s="171">
        <v>118565</v>
      </c>
      <c r="D1689" s="174">
        <v>44302</v>
      </c>
      <c r="E1689" s="175">
        <v>4282.0014000000001</v>
      </c>
      <c r="F1689" s="175">
        <v>-9.6755999999999993</v>
      </c>
      <c r="G1689" s="175">
        <v>1.0720000000000001</v>
      </c>
      <c r="H1689" s="175">
        <v>5.5072000000000001</v>
      </c>
      <c r="I1689" s="175">
        <v>17.183399999999999</v>
      </c>
      <c r="J1689" s="175">
        <v>21.764299999999999</v>
      </c>
      <c r="K1689" s="175">
        <v>15.256500000000001</v>
      </c>
      <c r="L1689" s="175">
        <v>20.914899999999999</v>
      </c>
      <c r="M1689" s="175">
        <v>9.0462000000000007</v>
      </c>
      <c r="N1689" s="175">
        <v>5.9588999999999999</v>
      </c>
      <c r="O1689" s="175">
        <v>3.6957</v>
      </c>
      <c r="P1689" s="175">
        <v>6.2694999999999999</v>
      </c>
      <c r="Q1689" s="175">
        <v>7.7621000000000002</v>
      </c>
      <c r="R1689" s="175">
        <v>1.0616000000000001</v>
      </c>
      <c r="S1689" s="171" t="s">
        <v>2025</v>
      </c>
      <c r="T1689" s="174">
        <v>44302</v>
      </c>
      <c r="U1689" s="175">
        <v>3904.5246999999999</v>
      </c>
      <c r="V1689" s="175">
        <v>-7.5918999999999999</v>
      </c>
      <c r="W1689" s="175">
        <v>-10.813599999999999</v>
      </c>
      <c r="X1689" s="175">
        <v>-1.2644</v>
      </c>
      <c r="Y1689" s="175">
        <v>6.7050999999999998</v>
      </c>
      <c r="Z1689" s="175">
        <v>11.6439</v>
      </c>
      <c r="AA1689" s="175">
        <v>3.1785000000000001</v>
      </c>
      <c r="AB1689" s="175">
        <v>4.0439999999999996</v>
      </c>
      <c r="AC1689" s="175">
        <v>4.7035</v>
      </c>
      <c r="AD1689" s="175">
        <v>8.3476999999999997</v>
      </c>
      <c r="AE1689" s="175">
        <v>8.39</v>
      </c>
      <c r="AF1689" s="175">
        <v>8.0214999999999996</v>
      </c>
      <c r="AG1689" s="175"/>
      <c r="AH1689" s="175">
        <v>8.8770000000000007</v>
      </c>
    </row>
    <row r="1690" spans="1:34" x14ac:dyDescent="0.3">
      <c r="A1690" s="171" t="s">
        <v>1396</v>
      </c>
      <c r="B1690" s="171" t="s">
        <v>1420</v>
      </c>
      <c r="C1690" s="171">
        <v>113047</v>
      </c>
      <c r="D1690" s="174">
        <v>44302</v>
      </c>
      <c r="E1690" s="175">
        <v>24.639700000000001</v>
      </c>
      <c r="F1690" s="175">
        <v>-11.994999999999999</v>
      </c>
      <c r="G1690" s="175">
        <v>-7.4006999999999996</v>
      </c>
      <c r="H1690" s="175">
        <v>-2.0095999999999998</v>
      </c>
      <c r="I1690" s="175">
        <v>6.7321999999999997</v>
      </c>
      <c r="J1690" s="175">
        <v>12.2981</v>
      </c>
      <c r="K1690" s="175">
        <v>1.8660000000000001</v>
      </c>
      <c r="L1690" s="175">
        <v>3.9396</v>
      </c>
      <c r="M1690" s="175">
        <v>4.7473999999999998</v>
      </c>
      <c r="N1690" s="175">
        <v>9.5145999999999997</v>
      </c>
      <c r="O1690" s="175">
        <v>8.5655000000000001</v>
      </c>
      <c r="P1690" s="175">
        <v>8.1736000000000004</v>
      </c>
      <c r="Q1690" s="175">
        <v>8.6944999999999997</v>
      </c>
      <c r="R1690" s="175">
        <v>9.1643000000000008</v>
      </c>
      <c r="S1690" s="171" t="s">
        <v>2025</v>
      </c>
      <c r="T1690" s="174">
        <v>44302</v>
      </c>
      <c r="U1690" s="175">
        <v>3904.5246999999999</v>
      </c>
      <c r="V1690" s="175">
        <v>-7.5918999999999999</v>
      </c>
      <c r="W1690" s="175">
        <v>-10.813599999999999</v>
      </c>
      <c r="X1690" s="175">
        <v>-1.2644</v>
      </c>
      <c r="Y1690" s="175">
        <v>6.7050999999999998</v>
      </c>
      <c r="Z1690" s="175">
        <v>11.6439</v>
      </c>
      <c r="AA1690" s="175">
        <v>3.1785000000000001</v>
      </c>
      <c r="AB1690" s="175">
        <v>4.0439999999999996</v>
      </c>
      <c r="AC1690" s="175">
        <v>4.7035</v>
      </c>
      <c r="AD1690" s="175">
        <v>8.3476999999999997</v>
      </c>
      <c r="AE1690" s="175">
        <v>8.39</v>
      </c>
      <c r="AF1690" s="175">
        <v>8.0214999999999996</v>
      </c>
      <c r="AG1690" s="175"/>
      <c r="AH1690" s="175">
        <v>8.8770000000000007</v>
      </c>
    </row>
    <row r="1691" spans="1:34" x14ac:dyDescent="0.3">
      <c r="A1691" s="171" t="s">
        <v>1396</v>
      </c>
      <c r="B1691" s="171" t="s">
        <v>1421</v>
      </c>
      <c r="C1691" s="171">
        <v>119016</v>
      </c>
      <c r="D1691" s="174">
        <v>44302</v>
      </c>
      <c r="E1691" s="175">
        <v>25.0259</v>
      </c>
      <c r="F1691" s="175">
        <v>-11.5184</v>
      </c>
      <c r="G1691" s="175">
        <v>-6.8861999999999997</v>
      </c>
      <c r="H1691" s="175">
        <v>-1.5414000000000001</v>
      </c>
      <c r="I1691" s="175">
        <v>7.2241</v>
      </c>
      <c r="J1691" s="175">
        <v>12.8127</v>
      </c>
      <c r="K1691" s="175">
        <v>2.3780999999999999</v>
      </c>
      <c r="L1691" s="175">
        <v>4.4604999999999997</v>
      </c>
      <c r="M1691" s="175">
        <v>5.2793000000000001</v>
      </c>
      <c r="N1691" s="175">
        <v>10.0131</v>
      </c>
      <c r="O1691" s="175">
        <v>8.8459000000000003</v>
      </c>
      <c r="P1691" s="175">
        <v>8.4062000000000001</v>
      </c>
      <c r="Q1691" s="175">
        <v>8.7858999999999998</v>
      </c>
      <c r="R1691" s="175">
        <v>9.5054999999999996</v>
      </c>
      <c r="S1691" s="171" t="s">
        <v>2025</v>
      </c>
      <c r="T1691" s="174">
        <v>44302</v>
      </c>
      <c r="U1691" s="175">
        <v>3904.5246999999999</v>
      </c>
      <c r="V1691" s="175">
        <v>-7.5918999999999999</v>
      </c>
      <c r="W1691" s="175">
        <v>-10.813599999999999</v>
      </c>
      <c r="X1691" s="175">
        <v>-1.2644</v>
      </c>
      <c r="Y1691" s="175">
        <v>6.7050999999999998</v>
      </c>
      <c r="Z1691" s="175">
        <v>11.6439</v>
      </c>
      <c r="AA1691" s="175">
        <v>3.1785000000000001</v>
      </c>
      <c r="AB1691" s="175">
        <v>4.0439999999999996</v>
      </c>
      <c r="AC1691" s="175">
        <v>4.7035</v>
      </c>
      <c r="AD1691" s="175">
        <v>8.3476999999999997</v>
      </c>
      <c r="AE1691" s="175">
        <v>8.39</v>
      </c>
      <c r="AF1691" s="175">
        <v>8.0214999999999996</v>
      </c>
      <c r="AG1691" s="175"/>
      <c r="AH1691" s="175">
        <v>8.8770000000000007</v>
      </c>
    </row>
    <row r="1692" spans="1:34" x14ac:dyDescent="0.3">
      <c r="A1692" s="171" t="s">
        <v>1396</v>
      </c>
      <c r="B1692" s="171" t="s">
        <v>1422</v>
      </c>
      <c r="C1692" s="171">
        <v>101599</v>
      </c>
      <c r="D1692" s="174">
        <v>44302</v>
      </c>
      <c r="E1692" s="175">
        <v>31.118099999999998</v>
      </c>
      <c r="F1692" s="175">
        <v>-5.1603000000000003</v>
      </c>
      <c r="G1692" s="175">
        <v>-3.8397999999999999</v>
      </c>
      <c r="H1692" s="175">
        <v>-1.1056999999999999</v>
      </c>
      <c r="I1692" s="175">
        <v>5.4230999999999998</v>
      </c>
      <c r="J1692" s="175">
        <v>10.3401</v>
      </c>
      <c r="K1692" s="175">
        <v>2.1876000000000002</v>
      </c>
      <c r="L1692" s="175">
        <v>3.2250999999999999</v>
      </c>
      <c r="M1692" s="175">
        <v>3.0409000000000002</v>
      </c>
      <c r="N1692" s="175">
        <v>4.2244999999999999</v>
      </c>
      <c r="O1692" s="175">
        <v>2.9863</v>
      </c>
      <c r="P1692" s="175">
        <v>4.4665999999999997</v>
      </c>
      <c r="Q1692" s="175">
        <v>6.3776000000000002</v>
      </c>
      <c r="R1692" s="175">
        <v>1.3105</v>
      </c>
      <c r="S1692" s="171" t="s">
        <v>2025</v>
      </c>
      <c r="T1692" s="174">
        <v>44302</v>
      </c>
      <c r="U1692" s="175">
        <v>3904.5246999999999</v>
      </c>
      <c r="V1692" s="175">
        <v>-7.5918999999999999</v>
      </c>
      <c r="W1692" s="175">
        <v>-10.813599999999999</v>
      </c>
      <c r="X1692" s="175">
        <v>-1.2644</v>
      </c>
      <c r="Y1692" s="175">
        <v>6.7050999999999998</v>
      </c>
      <c r="Z1692" s="175">
        <v>11.6439</v>
      </c>
      <c r="AA1692" s="175">
        <v>3.1785000000000001</v>
      </c>
      <c r="AB1692" s="175">
        <v>4.0439999999999996</v>
      </c>
      <c r="AC1692" s="175">
        <v>4.7035</v>
      </c>
      <c r="AD1692" s="175">
        <v>8.3476999999999997</v>
      </c>
      <c r="AE1692" s="175">
        <v>8.39</v>
      </c>
      <c r="AF1692" s="175">
        <v>8.0214999999999996</v>
      </c>
      <c r="AG1692" s="175"/>
      <c r="AH1692" s="175">
        <v>8.8770000000000007</v>
      </c>
    </row>
    <row r="1693" spans="1:34" x14ac:dyDescent="0.3">
      <c r="A1693" s="171" t="s">
        <v>1396</v>
      </c>
      <c r="B1693" s="171" t="s">
        <v>1423</v>
      </c>
      <c r="C1693" s="171">
        <v>120062</v>
      </c>
      <c r="D1693" s="174">
        <v>44302</v>
      </c>
      <c r="E1693" s="175">
        <v>33.576300000000003</v>
      </c>
      <c r="F1693" s="175">
        <v>-4.0217000000000001</v>
      </c>
      <c r="G1693" s="175">
        <v>-2.7711999999999999</v>
      </c>
      <c r="H1693" s="175">
        <v>-3.1099999999999999E-2</v>
      </c>
      <c r="I1693" s="175">
        <v>6.5069999999999997</v>
      </c>
      <c r="J1693" s="175">
        <v>11.440200000000001</v>
      </c>
      <c r="K1693" s="175">
        <v>3.2806999999999999</v>
      </c>
      <c r="L1693" s="175">
        <v>4.2888000000000002</v>
      </c>
      <c r="M1693" s="175">
        <v>4.1006</v>
      </c>
      <c r="N1693" s="175">
        <v>5.3000999999999996</v>
      </c>
      <c r="O1693" s="175">
        <v>3.9952000000000001</v>
      </c>
      <c r="P1693" s="175">
        <v>5.4722999999999997</v>
      </c>
      <c r="Q1693" s="175">
        <v>6.9386000000000001</v>
      </c>
      <c r="R1693" s="175">
        <v>2.3161</v>
      </c>
      <c r="S1693" s="171" t="s">
        <v>2025</v>
      </c>
      <c r="T1693" s="174">
        <v>44302</v>
      </c>
      <c r="U1693" s="175">
        <v>3904.5246999999999</v>
      </c>
      <c r="V1693" s="175">
        <v>-7.5918999999999999</v>
      </c>
      <c r="W1693" s="175">
        <v>-10.813599999999999</v>
      </c>
      <c r="X1693" s="175">
        <v>-1.2644</v>
      </c>
      <c r="Y1693" s="175">
        <v>6.7050999999999998</v>
      </c>
      <c r="Z1693" s="175">
        <v>11.6439</v>
      </c>
      <c r="AA1693" s="175">
        <v>3.1785000000000001</v>
      </c>
      <c r="AB1693" s="175">
        <v>4.0439999999999996</v>
      </c>
      <c r="AC1693" s="175">
        <v>4.7035</v>
      </c>
      <c r="AD1693" s="175">
        <v>8.3476999999999997</v>
      </c>
      <c r="AE1693" s="175">
        <v>8.39</v>
      </c>
      <c r="AF1693" s="175">
        <v>8.0214999999999996</v>
      </c>
      <c r="AG1693" s="175"/>
      <c r="AH1693" s="175">
        <v>8.8770000000000007</v>
      </c>
    </row>
    <row r="1694" spans="1:34" x14ac:dyDescent="0.3">
      <c r="A1694" s="171" t="s">
        <v>1396</v>
      </c>
      <c r="B1694" s="171" t="s">
        <v>1424</v>
      </c>
      <c r="C1694" s="171">
        <v>101758</v>
      </c>
      <c r="D1694" s="174">
        <v>44302</v>
      </c>
      <c r="E1694" s="175">
        <v>45.966900000000003</v>
      </c>
      <c r="F1694" s="175">
        <v>-3.3347000000000002</v>
      </c>
      <c r="G1694" s="175">
        <v>-5.1981000000000002</v>
      </c>
      <c r="H1694" s="175">
        <v>-3.0950000000000002</v>
      </c>
      <c r="I1694" s="175">
        <v>5.1581000000000001</v>
      </c>
      <c r="J1694" s="175">
        <v>11.0426</v>
      </c>
      <c r="K1694" s="175">
        <v>2.2012999999999998</v>
      </c>
      <c r="L1694" s="175">
        <v>4.3228</v>
      </c>
      <c r="M1694" s="175">
        <v>4.8280000000000003</v>
      </c>
      <c r="N1694" s="175">
        <v>9.548</v>
      </c>
      <c r="O1694" s="175">
        <v>8.2082999999999995</v>
      </c>
      <c r="P1694" s="175">
        <v>8.0266999999999999</v>
      </c>
      <c r="Q1694" s="175">
        <v>8.1417000000000002</v>
      </c>
      <c r="R1694" s="175">
        <v>9.0249000000000006</v>
      </c>
      <c r="S1694" s="171" t="s">
        <v>2025</v>
      </c>
      <c r="T1694" s="174">
        <v>44302</v>
      </c>
      <c r="U1694" s="175">
        <v>3904.5246999999999</v>
      </c>
      <c r="V1694" s="175">
        <v>-7.5918999999999999</v>
      </c>
      <c r="W1694" s="175">
        <v>-10.813599999999999</v>
      </c>
      <c r="X1694" s="175">
        <v>-1.2644</v>
      </c>
      <c r="Y1694" s="175">
        <v>6.7050999999999998</v>
      </c>
      <c r="Z1694" s="175">
        <v>11.6439</v>
      </c>
      <c r="AA1694" s="175">
        <v>3.1785000000000001</v>
      </c>
      <c r="AB1694" s="175">
        <v>4.0439999999999996</v>
      </c>
      <c r="AC1694" s="175">
        <v>4.7035</v>
      </c>
      <c r="AD1694" s="175">
        <v>8.3476999999999997</v>
      </c>
      <c r="AE1694" s="175">
        <v>8.39</v>
      </c>
      <c r="AF1694" s="175">
        <v>8.0214999999999996</v>
      </c>
      <c r="AG1694" s="175"/>
      <c r="AH1694" s="175">
        <v>8.8770000000000007</v>
      </c>
    </row>
    <row r="1695" spans="1:34" x14ac:dyDescent="0.3">
      <c r="A1695" s="171" t="s">
        <v>1396</v>
      </c>
      <c r="B1695" s="171" t="s">
        <v>1425</v>
      </c>
      <c r="C1695" s="171">
        <v>120754</v>
      </c>
      <c r="D1695" s="174">
        <v>44302</v>
      </c>
      <c r="E1695" s="175">
        <v>48.744999999999997</v>
      </c>
      <c r="F1695" s="175">
        <v>-2.6206</v>
      </c>
      <c r="G1695" s="175">
        <v>-4.4531999999999998</v>
      </c>
      <c r="H1695" s="175">
        <v>-2.3416000000000001</v>
      </c>
      <c r="I1695" s="175">
        <v>5.9073000000000002</v>
      </c>
      <c r="J1695" s="175">
        <v>11.8056</v>
      </c>
      <c r="K1695" s="175">
        <v>2.9643000000000002</v>
      </c>
      <c r="L1695" s="175">
        <v>5.0993000000000004</v>
      </c>
      <c r="M1695" s="175">
        <v>5.6169000000000002</v>
      </c>
      <c r="N1695" s="175">
        <v>10.3804</v>
      </c>
      <c r="O1695" s="175">
        <v>9.0480999999999998</v>
      </c>
      <c r="P1695" s="175">
        <v>8.8833000000000002</v>
      </c>
      <c r="Q1695" s="175">
        <v>9.2310999999999996</v>
      </c>
      <c r="R1695" s="175">
        <v>9.8483999999999998</v>
      </c>
      <c r="S1695" s="171" t="s">
        <v>2025</v>
      </c>
      <c r="T1695" s="174">
        <v>44302</v>
      </c>
      <c r="U1695" s="175">
        <v>3904.5246999999999</v>
      </c>
      <c r="V1695" s="175">
        <v>-7.5918999999999999</v>
      </c>
      <c r="W1695" s="175">
        <v>-10.813599999999999</v>
      </c>
      <c r="X1695" s="175">
        <v>-1.2644</v>
      </c>
      <c r="Y1695" s="175">
        <v>6.7050999999999998</v>
      </c>
      <c r="Z1695" s="175">
        <v>11.6439</v>
      </c>
      <c r="AA1695" s="175">
        <v>3.1785000000000001</v>
      </c>
      <c r="AB1695" s="175">
        <v>4.0439999999999996</v>
      </c>
      <c r="AC1695" s="175">
        <v>4.7035</v>
      </c>
      <c r="AD1695" s="175">
        <v>8.3476999999999997</v>
      </c>
      <c r="AE1695" s="175">
        <v>8.39</v>
      </c>
      <c r="AF1695" s="175">
        <v>8.0214999999999996</v>
      </c>
      <c r="AG1695" s="175"/>
      <c r="AH1695" s="175">
        <v>8.8770000000000007</v>
      </c>
    </row>
    <row r="1696" spans="1:34" x14ac:dyDescent="0.3">
      <c r="A1696" s="171" t="s">
        <v>1396</v>
      </c>
      <c r="B1696" s="171" t="s">
        <v>1426</v>
      </c>
      <c r="C1696" s="171">
        <v>115005</v>
      </c>
      <c r="D1696" s="174">
        <v>44302</v>
      </c>
      <c r="E1696" s="175">
        <v>19.9757</v>
      </c>
      <c r="F1696" s="175">
        <v>7.4931000000000001</v>
      </c>
      <c r="G1696" s="175">
        <v>-12.6815</v>
      </c>
      <c r="H1696" s="175">
        <v>-7.7150999999999996</v>
      </c>
      <c r="I1696" s="175">
        <v>6.0572999999999997</v>
      </c>
      <c r="J1696" s="175">
        <v>11.9138</v>
      </c>
      <c r="K1696" s="175">
        <v>1.4530000000000001</v>
      </c>
      <c r="L1696" s="175">
        <v>3.5911</v>
      </c>
      <c r="M1696" s="175">
        <v>4.8978000000000002</v>
      </c>
      <c r="N1696" s="175">
        <v>9.2482000000000006</v>
      </c>
      <c r="O1696" s="175">
        <v>4.7756999999999996</v>
      </c>
      <c r="P1696" s="175">
        <v>5.4984999999999999</v>
      </c>
      <c r="Q1696" s="175">
        <v>7.1098999999999997</v>
      </c>
      <c r="R1696" s="175">
        <v>3.7795999999999998</v>
      </c>
      <c r="S1696" s="171" t="s">
        <v>2025</v>
      </c>
      <c r="T1696" s="174">
        <v>44302</v>
      </c>
      <c r="U1696" s="175">
        <v>3904.5246999999999</v>
      </c>
      <c r="V1696" s="175">
        <v>-7.5918999999999999</v>
      </c>
      <c r="W1696" s="175">
        <v>-10.813599999999999</v>
      </c>
      <c r="X1696" s="175">
        <v>-1.2644</v>
      </c>
      <c r="Y1696" s="175">
        <v>6.7050999999999998</v>
      </c>
      <c r="Z1696" s="175">
        <v>11.6439</v>
      </c>
      <c r="AA1696" s="175">
        <v>3.1785000000000001</v>
      </c>
      <c r="AB1696" s="175">
        <v>4.0439999999999996</v>
      </c>
      <c r="AC1696" s="175">
        <v>4.7035</v>
      </c>
      <c r="AD1696" s="175">
        <v>8.3476999999999997</v>
      </c>
      <c r="AE1696" s="175">
        <v>8.39</v>
      </c>
      <c r="AF1696" s="175">
        <v>8.0214999999999996</v>
      </c>
      <c r="AG1696" s="175"/>
      <c r="AH1696" s="175">
        <v>8.8770000000000007</v>
      </c>
    </row>
    <row r="1697" spans="1:34" x14ac:dyDescent="0.3">
      <c r="A1697" s="171" t="s">
        <v>1396</v>
      </c>
      <c r="B1697" s="171" t="s">
        <v>1427</v>
      </c>
      <c r="C1697" s="171">
        <v>118349</v>
      </c>
      <c r="D1697" s="174">
        <v>44302</v>
      </c>
      <c r="E1697" s="175">
        <v>21.3856</v>
      </c>
      <c r="F1697" s="175">
        <v>8.0235000000000003</v>
      </c>
      <c r="G1697" s="175">
        <v>-12.2296</v>
      </c>
      <c r="H1697" s="175">
        <v>-7.2801</v>
      </c>
      <c r="I1697" s="175">
        <v>6.4934000000000003</v>
      </c>
      <c r="J1697" s="175">
        <v>12.339499999999999</v>
      </c>
      <c r="K1697" s="175">
        <v>1.8541000000000001</v>
      </c>
      <c r="L1697" s="175">
        <v>3.9784999999999999</v>
      </c>
      <c r="M1697" s="175">
        <v>5.3221999999999996</v>
      </c>
      <c r="N1697" s="175">
        <v>9.7766999999999999</v>
      </c>
      <c r="O1697" s="175">
        <v>5.5702999999999996</v>
      </c>
      <c r="P1697" s="175">
        <v>6.4538000000000002</v>
      </c>
      <c r="Q1697" s="175">
        <v>7.4904000000000002</v>
      </c>
      <c r="R1697" s="175">
        <v>4.3632</v>
      </c>
      <c r="S1697" s="171" t="s">
        <v>2025</v>
      </c>
      <c r="T1697" s="174">
        <v>44302</v>
      </c>
      <c r="U1697" s="175">
        <v>3904.5246999999999</v>
      </c>
      <c r="V1697" s="175">
        <v>-7.5918999999999999</v>
      </c>
      <c r="W1697" s="175">
        <v>-10.813599999999999</v>
      </c>
      <c r="X1697" s="175">
        <v>-1.2644</v>
      </c>
      <c r="Y1697" s="175">
        <v>6.7050999999999998</v>
      </c>
      <c r="Z1697" s="175">
        <v>11.6439</v>
      </c>
      <c r="AA1697" s="175">
        <v>3.1785000000000001</v>
      </c>
      <c r="AB1697" s="175">
        <v>4.0439999999999996</v>
      </c>
      <c r="AC1697" s="175">
        <v>4.7035</v>
      </c>
      <c r="AD1697" s="175">
        <v>8.3476999999999997</v>
      </c>
      <c r="AE1697" s="175">
        <v>8.39</v>
      </c>
      <c r="AF1697" s="175">
        <v>8.0214999999999996</v>
      </c>
      <c r="AG1697" s="175"/>
      <c r="AH1697" s="175">
        <v>8.8770000000000007</v>
      </c>
    </row>
    <row r="1698" spans="1:34" x14ac:dyDescent="0.3">
      <c r="A1698" s="171" t="s">
        <v>1396</v>
      </c>
      <c r="B1698" s="171" t="s">
        <v>1428</v>
      </c>
      <c r="C1698" s="171">
        <v>118407</v>
      </c>
      <c r="D1698" s="174">
        <v>44302</v>
      </c>
      <c r="E1698" s="175">
        <v>46.951999999999998</v>
      </c>
      <c r="F1698" s="175">
        <v>-12.433999999999999</v>
      </c>
      <c r="G1698" s="175">
        <v>-5.2249999999999996</v>
      </c>
      <c r="H1698" s="175">
        <v>-2.3311000000000002</v>
      </c>
      <c r="I1698" s="175">
        <v>4.3715000000000002</v>
      </c>
      <c r="J1698" s="175">
        <v>10.4947</v>
      </c>
      <c r="K1698" s="175">
        <v>2.8529</v>
      </c>
      <c r="L1698" s="175">
        <v>3.3584000000000001</v>
      </c>
      <c r="M1698" s="175">
        <v>4.2834000000000003</v>
      </c>
      <c r="N1698" s="175">
        <v>8.5459999999999994</v>
      </c>
      <c r="O1698" s="175">
        <v>8.5891000000000002</v>
      </c>
      <c r="P1698" s="175">
        <v>8.1275999999999993</v>
      </c>
      <c r="Q1698" s="175">
        <v>8.6641999999999992</v>
      </c>
      <c r="R1698" s="175">
        <v>8.9293999999999993</v>
      </c>
      <c r="S1698" s="171" t="s">
        <v>2024</v>
      </c>
      <c r="T1698" s="174">
        <v>44302</v>
      </c>
      <c r="U1698" s="175">
        <v>6112.7897999999996</v>
      </c>
      <c r="V1698" s="175">
        <v>-17.368200000000002</v>
      </c>
      <c r="W1698" s="175">
        <v>3.4828999999999999</v>
      </c>
      <c r="X1698" s="175">
        <v>2.6231</v>
      </c>
      <c r="Y1698" s="175">
        <v>3.9361000000000002</v>
      </c>
      <c r="Z1698" s="175">
        <v>4.0121000000000002</v>
      </c>
      <c r="AA1698" s="175">
        <v>4.1891999999999996</v>
      </c>
      <c r="AB1698" s="175">
        <v>3.5768</v>
      </c>
      <c r="AC1698" s="175">
        <v>3.4933000000000001</v>
      </c>
      <c r="AD1698" s="175">
        <v>4.4021999999999997</v>
      </c>
      <c r="AE1698" s="175">
        <v>6.4550999999999998</v>
      </c>
      <c r="AF1698" s="175">
        <v>6.4467999999999996</v>
      </c>
      <c r="AG1698" s="175"/>
      <c r="AH1698" s="175">
        <v>6.0243000000000002</v>
      </c>
    </row>
    <row r="1699" spans="1:34" x14ac:dyDescent="0.3">
      <c r="A1699" s="171" t="s">
        <v>1396</v>
      </c>
      <c r="B1699" s="171" t="s">
        <v>1429</v>
      </c>
      <c r="C1699" s="171">
        <v>108768</v>
      </c>
      <c r="D1699" s="174">
        <v>44302</v>
      </c>
      <c r="E1699" s="175">
        <v>44.741799999999998</v>
      </c>
      <c r="F1699" s="175">
        <v>-12.885</v>
      </c>
      <c r="G1699" s="175">
        <v>-5.7069999999999999</v>
      </c>
      <c r="H1699" s="175">
        <v>-2.8188</v>
      </c>
      <c r="I1699" s="175">
        <v>3.8816000000000002</v>
      </c>
      <c r="J1699" s="175">
        <v>10.008100000000001</v>
      </c>
      <c r="K1699" s="175">
        <v>2.3616999999999999</v>
      </c>
      <c r="L1699" s="175">
        <v>2.8462000000000001</v>
      </c>
      <c r="M1699" s="175">
        <v>3.7587000000000002</v>
      </c>
      <c r="N1699" s="175">
        <v>7.9916</v>
      </c>
      <c r="O1699" s="175">
        <v>8.0455000000000005</v>
      </c>
      <c r="P1699" s="175">
        <v>7.5774999999999997</v>
      </c>
      <c r="Q1699" s="175">
        <v>7.6402999999999999</v>
      </c>
      <c r="R1699" s="175">
        <v>8.375</v>
      </c>
      <c r="S1699" s="171" t="s">
        <v>2024</v>
      </c>
      <c r="T1699" s="174">
        <v>44302</v>
      </c>
      <c r="U1699" s="175">
        <v>6112.7897999999996</v>
      </c>
      <c r="V1699" s="175">
        <v>-17.368200000000002</v>
      </c>
      <c r="W1699" s="175">
        <v>3.4828999999999999</v>
      </c>
      <c r="X1699" s="175">
        <v>2.6231</v>
      </c>
      <c r="Y1699" s="175">
        <v>3.9361000000000002</v>
      </c>
      <c r="Z1699" s="175">
        <v>4.0121000000000002</v>
      </c>
      <c r="AA1699" s="175">
        <v>4.1891999999999996</v>
      </c>
      <c r="AB1699" s="175">
        <v>3.5768</v>
      </c>
      <c r="AC1699" s="175">
        <v>3.4933000000000001</v>
      </c>
      <c r="AD1699" s="175">
        <v>4.4021999999999997</v>
      </c>
      <c r="AE1699" s="175">
        <v>6.4550999999999998</v>
      </c>
      <c r="AF1699" s="175">
        <v>6.4467999999999996</v>
      </c>
      <c r="AG1699" s="175"/>
      <c r="AH1699" s="175">
        <v>6.0243000000000002</v>
      </c>
    </row>
    <row r="1700" spans="1:34" x14ac:dyDescent="0.3">
      <c r="A1700" s="171" t="s">
        <v>1396</v>
      </c>
      <c r="B1700" s="171" t="s">
        <v>1430</v>
      </c>
      <c r="C1700" s="171">
        <v>123708</v>
      </c>
      <c r="D1700" s="174">
        <v>44302</v>
      </c>
      <c r="E1700" s="175">
        <v>1695.8074999999999</v>
      </c>
      <c r="F1700" s="175">
        <v>16.296399999999998</v>
      </c>
      <c r="G1700" s="175">
        <v>3.8651</v>
      </c>
      <c r="H1700" s="175">
        <v>3.1758000000000002</v>
      </c>
      <c r="I1700" s="175">
        <v>4.6909000000000001</v>
      </c>
      <c r="J1700" s="175">
        <v>9.0742999999999991</v>
      </c>
      <c r="K1700" s="175">
        <v>1.3249</v>
      </c>
      <c r="L1700" s="175">
        <v>2.5571000000000002</v>
      </c>
      <c r="M1700" s="175">
        <v>2.9662000000000002</v>
      </c>
      <c r="N1700" s="175">
        <v>4.8624000000000001</v>
      </c>
      <c r="O1700" s="175">
        <v>5.5777000000000001</v>
      </c>
      <c r="P1700" s="175">
        <v>6.1839000000000004</v>
      </c>
      <c r="Q1700" s="175">
        <v>7.202</v>
      </c>
      <c r="R1700" s="175">
        <v>4.4627999999999997</v>
      </c>
      <c r="S1700" s="171" t="s">
        <v>2025</v>
      </c>
      <c r="T1700" s="174">
        <v>44302</v>
      </c>
      <c r="U1700" s="175">
        <v>3904.5246999999999</v>
      </c>
      <c r="V1700" s="175">
        <v>-7.5918999999999999</v>
      </c>
      <c r="W1700" s="175">
        <v>-10.813599999999999</v>
      </c>
      <c r="X1700" s="175">
        <v>-1.2644</v>
      </c>
      <c r="Y1700" s="175">
        <v>6.7050999999999998</v>
      </c>
      <c r="Z1700" s="175">
        <v>11.6439</v>
      </c>
      <c r="AA1700" s="175">
        <v>3.1785000000000001</v>
      </c>
      <c r="AB1700" s="175">
        <v>4.0439999999999996</v>
      </c>
      <c r="AC1700" s="175">
        <v>4.7035</v>
      </c>
      <c r="AD1700" s="175">
        <v>8.3476999999999997</v>
      </c>
      <c r="AE1700" s="175">
        <v>8.39</v>
      </c>
      <c r="AF1700" s="175">
        <v>8.0214999999999996</v>
      </c>
      <c r="AG1700" s="175"/>
      <c r="AH1700" s="175">
        <v>8.8770000000000007</v>
      </c>
    </row>
    <row r="1701" spans="1:34" x14ac:dyDescent="0.3">
      <c r="A1701" s="171" t="s">
        <v>1396</v>
      </c>
      <c r="B1701" s="171" t="s">
        <v>1431</v>
      </c>
      <c r="C1701" s="171">
        <v>123704</v>
      </c>
      <c r="D1701" s="174">
        <v>44302</v>
      </c>
      <c r="E1701" s="175">
        <v>1854.4181000000001</v>
      </c>
      <c r="F1701" s="175">
        <v>17.597000000000001</v>
      </c>
      <c r="G1701" s="175">
        <v>5.1651999999999996</v>
      </c>
      <c r="H1701" s="175">
        <v>4.4763000000000002</v>
      </c>
      <c r="I1701" s="175">
        <v>6.0156999999999998</v>
      </c>
      <c r="J1701" s="175">
        <v>10.396800000000001</v>
      </c>
      <c r="K1701" s="175">
        <v>2.7454999999999998</v>
      </c>
      <c r="L1701" s="175">
        <v>3.9350000000000001</v>
      </c>
      <c r="M1701" s="175">
        <v>4.3407999999999998</v>
      </c>
      <c r="N1701" s="175">
        <v>6.2641999999999998</v>
      </c>
      <c r="O1701" s="175">
        <v>6.8231999999999999</v>
      </c>
      <c r="P1701" s="175">
        <v>7.3667999999999996</v>
      </c>
      <c r="Q1701" s="175">
        <v>8.4454999999999991</v>
      </c>
      <c r="R1701" s="175">
        <v>5.7183000000000002</v>
      </c>
      <c r="S1701" s="171" t="s">
        <v>2025</v>
      </c>
      <c r="T1701" s="174">
        <v>44302</v>
      </c>
      <c r="U1701" s="175">
        <v>3904.5246999999999</v>
      </c>
      <c r="V1701" s="175">
        <v>-7.5918999999999999</v>
      </c>
      <c r="W1701" s="175">
        <v>-10.813599999999999</v>
      </c>
      <c r="X1701" s="175">
        <v>-1.2644</v>
      </c>
      <c r="Y1701" s="175">
        <v>6.7050999999999998</v>
      </c>
      <c r="Z1701" s="175">
        <v>11.6439</v>
      </c>
      <c r="AA1701" s="175">
        <v>3.1785000000000001</v>
      </c>
      <c r="AB1701" s="175">
        <v>4.0439999999999996</v>
      </c>
      <c r="AC1701" s="175">
        <v>4.7035</v>
      </c>
      <c r="AD1701" s="175">
        <v>8.3476999999999997</v>
      </c>
      <c r="AE1701" s="175">
        <v>8.39</v>
      </c>
      <c r="AF1701" s="175">
        <v>8.0214999999999996</v>
      </c>
      <c r="AG1701" s="175"/>
      <c r="AH1701" s="175">
        <v>8.8770000000000007</v>
      </c>
    </row>
    <row r="1702" spans="1:34" x14ac:dyDescent="0.3">
      <c r="A1702" s="171" t="s">
        <v>1396</v>
      </c>
      <c r="B1702" s="171" t="s">
        <v>1432</v>
      </c>
      <c r="C1702" s="171">
        <v>105185</v>
      </c>
      <c r="D1702" s="174">
        <v>44302</v>
      </c>
      <c r="E1702" s="175">
        <v>2828.5390000000002</v>
      </c>
      <c r="F1702" s="175">
        <v>-15.249000000000001</v>
      </c>
      <c r="G1702" s="175">
        <v>-9.4154999999999998</v>
      </c>
      <c r="H1702" s="175">
        <v>-4.2652000000000001</v>
      </c>
      <c r="I1702" s="175">
        <v>3.7235999999999998</v>
      </c>
      <c r="J1702" s="175">
        <v>11.5741</v>
      </c>
      <c r="K1702" s="175">
        <v>1.0329999999999999</v>
      </c>
      <c r="L1702" s="175">
        <v>2.3994</v>
      </c>
      <c r="M1702" s="175">
        <v>2.6488</v>
      </c>
      <c r="N1702" s="175">
        <v>7.5198999999999998</v>
      </c>
      <c r="O1702" s="175">
        <v>7.3733000000000004</v>
      </c>
      <c r="P1702" s="175">
        <v>7.1798000000000002</v>
      </c>
      <c r="Q1702" s="175">
        <v>7.6676000000000002</v>
      </c>
      <c r="R1702" s="175">
        <v>7.9161000000000001</v>
      </c>
      <c r="S1702" s="171" t="s">
        <v>2025</v>
      </c>
      <c r="T1702" s="174">
        <v>44302</v>
      </c>
      <c r="U1702" s="175">
        <v>3904.5246999999999</v>
      </c>
      <c r="V1702" s="175">
        <v>-7.5918999999999999</v>
      </c>
      <c r="W1702" s="175">
        <v>-10.813599999999999</v>
      </c>
      <c r="X1702" s="175">
        <v>-1.2644</v>
      </c>
      <c r="Y1702" s="175">
        <v>6.7050999999999998</v>
      </c>
      <c r="Z1702" s="175">
        <v>11.6439</v>
      </c>
      <c r="AA1702" s="175">
        <v>3.1785000000000001</v>
      </c>
      <c r="AB1702" s="175">
        <v>4.0439999999999996</v>
      </c>
      <c r="AC1702" s="175">
        <v>4.7035</v>
      </c>
      <c r="AD1702" s="175">
        <v>8.3476999999999997</v>
      </c>
      <c r="AE1702" s="175">
        <v>8.39</v>
      </c>
      <c r="AF1702" s="175">
        <v>8.0214999999999996</v>
      </c>
      <c r="AG1702" s="175"/>
      <c r="AH1702" s="175">
        <v>8.8770000000000007</v>
      </c>
    </row>
    <row r="1703" spans="1:34" x14ac:dyDescent="0.3">
      <c r="A1703" s="171" t="s">
        <v>1396</v>
      </c>
      <c r="B1703" s="171" t="s">
        <v>1433</v>
      </c>
      <c r="C1703" s="171">
        <v>120560</v>
      </c>
      <c r="D1703" s="174">
        <v>44302</v>
      </c>
      <c r="E1703" s="175">
        <v>3034.0459000000001</v>
      </c>
      <c r="F1703" s="175">
        <v>-14.3992</v>
      </c>
      <c r="G1703" s="175">
        <v>-8.5663999999999998</v>
      </c>
      <c r="H1703" s="175">
        <v>-3.4159999999999999</v>
      </c>
      <c r="I1703" s="175">
        <v>4.5750999999999999</v>
      </c>
      <c r="J1703" s="175">
        <v>12.432700000000001</v>
      </c>
      <c r="K1703" s="175">
        <v>1.8863000000000001</v>
      </c>
      <c r="L1703" s="175">
        <v>3.2612000000000001</v>
      </c>
      <c r="M1703" s="175">
        <v>3.5182000000000002</v>
      </c>
      <c r="N1703" s="175">
        <v>8.4368999999999996</v>
      </c>
      <c r="O1703" s="175">
        <v>8.2883999999999993</v>
      </c>
      <c r="P1703" s="175">
        <v>7.9748999999999999</v>
      </c>
      <c r="Q1703" s="175">
        <v>8.3330000000000002</v>
      </c>
      <c r="R1703" s="175">
        <v>8.8351000000000006</v>
      </c>
      <c r="S1703" s="171" t="s">
        <v>2025</v>
      </c>
      <c r="T1703" s="174">
        <v>44302</v>
      </c>
      <c r="U1703" s="175">
        <v>3904.5246999999999</v>
      </c>
      <c r="V1703" s="175">
        <v>-7.5918999999999999</v>
      </c>
      <c r="W1703" s="175">
        <v>-10.813599999999999</v>
      </c>
      <c r="X1703" s="175">
        <v>-1.2644</v>
      </c>
      <c r="Y1703" s="175">
        <v>6.7050999999999998</v>
      </c>
      <c r="Z1703" s="175">
        <v>11.6439</v>
      </c>
      <c r="AA1703" s="175">
        <v>3.1785000000000001</v>
      </c>
      <c r="AB1703" s="175">
        <v>4.0439999999999996</v>
      </c>
      <c r="AC1703" s="175">
        <v>4.7035</v>
      </c>
      <c r="AD1703" s="175">
        <v>8.3476999999999997</v>
      </c>
      <c r="AE1703" s="175">
        <v>8.39</v>
      </c>
      <c r="AF1703" s="175">
        <v>8.0214999999999996</v>
      </c>
      <c r="AG1703" s="175"/>
      <c r="AH1703" s="175">
        <v>8.8770000000000007</v>
      </c>
    </row>
    <row r="1704" spans="1:34" x14ac:dyDescent="0.3">
      <c r="A1704" s="171" t="s">
        <v>1396</v>
      </c>
      <c r="B1704" s="171" t="s">
        <v>1434</v>
      </c>
      <c r="C1704" s="171">
        <v>101521</v>
      </c>
      <c r="D1704" s="174"/>
      <c r="E1704" s="175"/>
      <c r="F1704" s="175"/>
      <c r="G1704" s="175"/>
      <c r="H1704" s="175"/>
      <c r="I1704" s="175"/>
      <c r="J1704" s="175"/>
      <c r="K1704" s="175"/>
      <c r="L1704" s="175"/>
      <c r="M1704" s="175"/>
      <c r="N1704" s="175"/>
      <c r="O1704" s="175"/>
      <c r="P1704" s="175"/>
      <c r="Q1704" s="175"/>
      <c r="R1704" s="175"/>
      <c r="S1704" s="171" t="s">
        <v>2025</v>
      </c>
      <c r="T1704" s="174">
        <v>44302</v>
      </c>
      <c r="U1704" s="175">
        <v>3904.5246999999999</v>
      </c>
      <c r="V1704" s="175">
        <v>-7.5918999999999999</v>
      </c>
      <c r="W1704" s="175">
        <v>-10.813599999999999</v>
      </c>
      <c r="X1704" s="175">
        <v>-1.2644</v>
      </c>
      <c r="Y1704" s="175">
        <v>6.7050999999999998</v>
      </c>
      <c r="Z1704" s="175">
        <v>11.6439</v>
      </c>
      <c r="AA1704" s="175">
        <v>3.1785000000000001</v>
      </c>
      <c r="AB1704" s="175">
        <v>4.0439999999999996</v>
      </c>
      <c r="AC1704" s="175">
        <v>4.7035</v>
      </c>
      <c r="AD1704" s="175">
        <v>8.3476999999999997</v>
      </c>
      <c r="AE1704" s="175">
        <v>8.39</v>
      </c>
      <c r="AF1704" s="175">
        <v>8.0214999999999996</v>
      </c>
      <c r="AG1704" s="175"/>
      <c r="AH1704" s="175">
        <v>8.8770000000000007</v>
      </c>
    </row>
    <row r="1705" spans="1:34" x14ac:dyDescent="0.3">
      <c r="A1705" s="171" t="s">
        <v>1396</v>
      </c>
      <c r="B1705" s="171" t="s">
        <v>1435</v>
      </c>
      <c r="C1705" s="171">
        <v>120471</v>
      </c>
      <c r="D1705" s="174"/>
      <c r="E1705" s="175"/>
      <c r="F1705" s="175"/>
      <c r="G1705" s="175"/>
      <c r="H1705" s="175"/>
      <c r="I1705" s="175"/>
      <c r="J1705" s="175"/>
      <c r="K1705" s="175"/>
      <c r="L1705" s="175"/>
      <c r="M1705" s="175"/>
      <c r="N1705" s="175"/>
      <c r="O1705" s="175"/>
      <c r="P1705" s="175"/>
      <c r="Q1705" s="175"/>
      <c r="R1705" s="175"/>
      <c r="S1705" s="171" t="s">
        <v>2025</v>
      </c>
      <c r="T1705" s="174">
        <v>44302</v>
      </c>
      <c r="U1705" s="175">
        <v>3904.5246999999999</v>
      </c>
      <c r="V1705" s="175">
        <v>-7.5918999999999999</v>
      </c>
      <c r="W1705" s="175">
        <v>-10.813599999999999</v>
      </c>
      <c r="X1705" s="175">
        <v>-1.2644</v>
      </c>
      <c r="Y1705" s="175">
        <v>6.7050999999999998</v>
      </c>
      <c r="Z1705" s="175">
        <v>11.6439</v>
      </c>
      <c r="AA1705" s="175">
        <v>3.1785000000000001</v>
      </c>
      <c r="AB1705" s="175">
        <v>4.0439999999999996</v>
      </c>
      <c r="AC1705" s="175">
        <v>4.7035</v>
      </c>
      <c r="AD1705" s="175">
        <v>8.3476999999999997</v>
      </c>
      <c r="AE1705" s="175">
        <v>8.39</v>
      </c>
      <c r="AF1705" s="175">
        <v>8.0214999999999996</v>
      </c>
      <c r="AG1705" s="175"/>
      <c r="AH1705" s="175">
        <v>8.8770000000000007</v>
      </c>
    </row>
    <row r="1706" spans="1:34" x14ac:dyDescent="0.3">
      <c r="A1706" s="171" t="s">
        <v>1396</v>
      </c>
      <c r="B1706" s="171" t="s">
        <v>1436</v>
      </c>
      <c r="C1706" s="171">
        <v>101373</v>
      </c>
      <c r="D1706" s="174">
        <v>44302</v>
      </c>
      <c r="E1706" s="175">
        <v>40.923499999999997</v>
      </c>
      <c r="F1706" s="175">
        <v>-15.7799</v>
      </c>
      <c r="G1706" s="175">
        <v>-6.3059000000000003</v>
      </c>
      <c r="H1706" s="175">
        <v>-3.8959999999999999</v>
      </c>
      <c r="I1706" s="175">
        <v>3.8361000000000001</v>
      </c>
      <c r="J1706" s="175">
        <v>12.0007</v>
      </c>
      <c r="K1706" s="175">
        <v>0.64400000000000002</v>
      </c>
      <c r="L1706" s="175">
        <v>2.7688000000000001</v>
      </c>
      <c r="M1706" s="175">
        <v>3.5587</v>
      </c>
      <c r="N1706" s="175">
        <v>7.9648000000000003</v>
      </c>
      <c r="O1706" s="175">
        <v>7.9602000000000004</v>
      </c>
      <c r="P1706" s="175">
        <v>7.5824999999999996</v>
      </c>
      <c r="Q1706" s="175">
        <v>7.7111000000000001</v>
      </c>
      <c r="R1706" s="175">
        <v>8.3348999999999993</v>
      </c>
      <c r="S1706" s="171" t="s">
        <v>2024</v>
      </c>
      <c r="T1706" s="174">
        <v>44302</v>
      </c>
      <c r="U1706" s="175">
        <v>6112.7897999999996</v>
      </c>
      <c r="V1706" s="175">
        <v>-17.368200000000002</v>
      </c>
      <c r="W1706" s="175">
        <v>3.4828999999999999</v>
      </c>
      <c r="X1706" s="175">
        <v>2.6231</v>
      </c>
      <c r="Y1706" s="175">
        <v>3.9361000000000002</v>
      </c>
      <c r="Z1706" s="175">
        <v>4.0121000000000002</v>
      </c>
      <c r="AA1706" s="175">
        <v>4.1891999999999996</v>
      </c>
      <c r="AB1706" s="175">
        <v>3.5768</v>
      </c>
      <c r="AC1706" s="175">
        <v>3.4933000000000001</v>
      </c>
      <c r="AD1706" s="175">
        <v>4.4021999999999997</v>
      </c>
      <c r="AE1706" s="175">
        <v>6.4550999999999998</v>
      </c>
      <c r="AF1706" s="175">
        <v>6.4467999999999996</v>
      </c>
      <c r="AG1706" s="175"/>
      <c r="AH1706" s="175">
        <v>6.0243000000000002</v>
      </c>
    </row>
    <row r="1707" spans="1:34" x14ac:dyDescent="0.3">
      <c r="A1707" s="171" t="s">
        <v>1396</v>
      </c>
      <c r="B1707" s="171" t="s">
        <v>1437</v>
      </c>
      <c r="C1707" s="171">
        <v>119739</v>
      </c>
      <c r="D1707" s="174">
        <v>44302</v>
      </c>
      <c r="E1707" s="175">
        <v>43.566800000000001</v>
      </c>
      <c r="F1707" s="175">
        <v>-14.990399999999999</v>
      </c>
      <c r="G1707" s="175">
        <v>-5.5052000000000003</v>
      </c>
      <c r="H1707" s="175">
        <v>-3.0741000000000001</v>
      </c>
      <c r="I1707" s="175">
        <v>4.6539999999999999</v>
      </c>
      <c r="J1707" s="175">
        <v>12.829499999999999</v>
      </c>
      <c r="K1707" s="175">
        <v>1.4663999999999999</v>
      </c>
      <c r="L1707" s="175">
        <v>3.5924999999999998</v>
      </c>
      <c r="M1707" s="175">
        <v>4.3907999999999996</v>
      </c>
      <c r="N1707" s="175">
        <v>8.8440999999999992</v>
      </c>
      <c r="O1707" s="175">
        <v>8.8510000000000009</v>
      </c>
      <c r="P1707" s="175">
        <v>8.4966000000000008</v>
      </c>
      <c r="Q1707" s="175">
        <v>8.8003999999999998</v>
      </c>
      <c r="R1707" s="175">
        <v>9.2208000000000006</v>
      </c>
      <c r="S1707" s="171" t="s">
        <v>2024</v>
      </c>
      <c r="T1707" s="174">
        <v>44302</v>
      </c>
      <c r="U1707" s="175">
        <v>6112.7897999999996</v>
      </c>
      <c r="V1707" s="175">
        <v>-17.368200000000002</v>
      </c>
      <c r="W1707" s="175">
        <v>3.4828999999999999</v>
      </c>
      <c r="X1707" s="175">
        <v>2.6231</v>
      </c>
      <c r="Y1707" s="175">
        <v>3.9361000000000002</v>
      </c>
      <c r="Z1707" s="175">
        <v>4.0121000000000002</v>
      </c>
      <c r="AA1707" s="175">
        <v>4.1891999999999996</v>
      </c>
      <c r="AB1707" s="175">
        <v>3.5768</v>
      </c>
      <c r="AC1707" s="175">
        <v>3.4933000000000001</v>
      </c>
      <c r="AD1707" s="175">
        <v>4.4021999999999997</v>
      </c>
      <c r="AE1707" s="175">
        <v>6.4550999999999998</v>
      </c>
      <c r="AF1707" s="175">
        <v>6.4467999999999996</v>
      </c>
      <c r="AG1707" s="175"/>
      <c r="AH1707" s="175">
        <v>6.0243000000000002</v>
      </c>
    </row>
    <row r="1708" spans="1:34" x14ac:dyDescent="0.3">
      <c r="A1708" s="171" t="s">
        <v>1396</v>
      </c>
      <c r="B1708" s="171" t="s">
        <v>1438</v>
      </c>
      <c r="C1708" s="171">
        <v>119856</v>
      </c>
      <c r="D1708" s="174">
        <v>44302</v>
      </c>
      <c r="E1708" s="175">
        <v>21.6965</v>
      </c>
      <c r="F1708" s="175">
        <v>6.8986999999999998</v>
      </c>
      <c r="G1708" s="175">
        <v>-0.33639999999999998</v>
      </c>
      <c r="H1708" s="175">
        <v>0.52880000000000005</v>
      </c>
      <c r="I1708" s="175">
        <v>4.8785999999999996</v>
      </c>
      <c r="J1708" s="175">
        <v>9.2266999999999992</v>
      </c>
      <c r="K1708" s="175">
        <v>2.2532000000000001</v>
      </c>
      <c r="L1708" s="175">
        <v>3.4487999999999999</v>
      </c>
      <c r="M1708" s="175">
        <v>3.8054999999999999</v>
      </c>
      <c r="N1708" s="175">
        <v>7.843</v>
      </c>
      <c r="O1708" s="175">
        <v>8.3360000000000003</v>
      </c>
      <c r="P1708" s="175">
        <v>8.0245999999999995</v>
      </c>
      <c r="Q1708" s="175">
        <v>8.5236000000000001</v>
      </c>
      <c r="R1708" s="175">
        <v>8.6547000000000001</v>
      </c>
      <c r="S1708" s="171" t="s">
        <v>2024</v>
      </c>
      <c r="T1708" s="174">
        <v>44302</v>
      </c>
      <c r="U1708" s="175">
        <v>6112.7897999999996</v>
      </c>
      <c r="V1708" s="175">
        <v>-17.368200000000002</v>
      </c>
      <c r="W1708" s="175">
        <v>3.4828999999999999</v>
      </c>
      <c r="X1708" s="175">
        <v>2.6231</v>
      </c>
      <c r="Y1708" s="175">
        <v>3.9361000000000002</v>
      </c>
      <c r="Z1708" s="175">
        <v>4.0121000000000002</v>
      </c>
      <c r="AA1708" s="175">
        <v>4.1891999999999996</v>
      </c>
      <c r="AB1708" s="175">
        <v>3.5768</v>
      </c>
      <c r="AC1708" s="175">
        <v>3.4933000000000001</v>
      </c>
      <c r="AD1708" s="175">
        <v>4.4021999999999997</v>
      </c>
      <c r="AE1708" s="175">
        <v>6.4550999999999998</v>
      </c>
      <c r="AF1708" s="175">
        <v>6.4467999999999996</v>
      </c>
      <c r="AG1708" s="175"/>
      <c r="AH1708" s="175">
        <v>6.0243000000000002</v>
      </c>
    </row>
    <row r="1709" spans="1:34" x14ac:dyDescent="0.3">
      <c r="A1709" s="171" t="s">
        <v>1396</v>
      </c>
      <c r="B1709" s="171" t="s">
        <v>1439</v>
      </c>
      <c r="C1709" s="171">
        <v>116299</v>
      </c>
      <c r="D1709" s="174">
        <v>44302</v>
      </c>
      <c r="E1709" s="175">
        <v>20.880199999999999</v>
      </c>
      <c r="F1709" s="175">
        <v>6.4690000000000003</v>
      </c>
      <c r="G1709" s="175">
        <v>-0.83030000000000004</v>
      </c>
      <c r="H1709" s="175">
        <v>4.99E-2</v>
      </c>
      <c r="I1709" s="175">
        <v>4.4005000000000001</v>
      </c>
      <c r="J1709" s="175">
        <v>8.7370000000000001</v>
      </c>
      <c r="K1709" s="175">
        <v>1.7538</v>
      </c>
      <c r="L1709" s="175">
        <v>2.9472</v>
      </c>
      <c r="M1709" s="175">
        <v>3.2963</v>
      </c>
      <c r="N1709" s="175">
        <v>7.3095999999999997</v>
      </c>
      <c r="O1709" s="175">
        <v>7.7992999999999997</v>
      </c>
      <c r="P1709" s="175">
        <v>7.4870000000000001</v>
      </c>
      <c r="Q1709" s="175">
        <v>8.2293000000000003</v>
      </c>
      <c r="R1709" s="175">
        <v>8.1241000000000003</v>
      </c>
      <c r="S1709" s="171" t="s">
        <v>2024</v>
      </c>
      <c r="T1709" s="174">
        <v>44302</v>
      </c>
      <c r="U1709" s="175">
        <v>6112.7897999999996</v>
      </c>
      <c r="V1709" s="175">
        <v>-17.368200000000002</v>
      </c>
      <c r="W1709" s="175">
        <v>3.4828999999999999</v>
      </c>
      <c r="X1709" s="175">
        <v>2.6231</v>
      </c>
      <c r="Y1709" s="175">
        <v>3.9361000000000002</v>
      </c>
      <c r="Z1709" s="175">
        <v>4.0121000000000002</v>
      </c>
      <c r="AA1709" s="175">
        <v>4.1891999999999996</v>
      </c>
      <c r="AB1709" s="175">
        <v>3.5768</v>
      </c>
      <c r="AC1709" s="175">
        <v>3.4933000000000001</v>
      </c>
      <c r="AD1709" s="175">
        <v>4.4021999999999997</v>
      </c>
      <c r="AE1709" s="175">
        <v>6.4550999999999998</v>
      </c>
      <c r="AF1709" s="175">
        <v>6.4467999999999996</v>
      </c>
      <c r="AG1709" s="175"/>
      <c r="AH1709" s="175">
        <v>6.0243000000000002</v>
      </c>
    </row>
    <row r="1710" spans="1:34" x14ac:dyDescent="0.3">
      <c r="A1710" s="171" t="s">
        <v>1396</v>
      </c>
      <c r="B1710" s="171" t="s">
        <v>1440</v>
      </c>
      <c r="C1710" s="171">
        <v>145954</v>
      </c>
      <c r="D1710" s="174">
        <v>44302</v>
      </c>
      <c r="E1710" s="175">
        <v>11.997199999999999</v>
      </c>
      <c r="F1710" s="175">
        <v>-2.4337</v>
      </c>
      <c r="G1710" s="175">
        <v>-4.1054000000000004</v>
      </c>
      <c r="H1710" s="175">
        <v>-1.0428999999999999</v>
      </c>
      <c r="I1710" s="175">
        <v>3.2942999999999998</v>
      </c>
      <c r="J1710" s="175">
        <v>7.4268000000000001</v>
      </c>
      <c r="K1710" s="175">
        <v>1.8911</v>
      </c>
      <c r="L1710" s="175">
        <v>2.9756</v>
      </c>
      <c r="M1710" s="175">
        <v>3.6082999999999998</v>
      </c>
      <c r="N1710" s="175">
        <v>7.8604000000000003</v>
      </c>
      <c r="O1710" s="175"/>
      <c r="P1710" s="175"/>
      <c r="Q1710" s="175">
        <v>8.6066000000000003</v>
      </c>
      <c r="R1710" s="175">
        <v>8.3414000000000001</v>
      </c>
      <c r="S1710" s="171" t="s">
        <v>2025</v>
      </c>
      <c r="T1710" s="174">
        <v>44302</v>
      </c>
      <c r="U1710" s="175">
        <v>3904.5246999999999</v>
      </c>
      <c r="V1710" s="175">
        <v>-7.5918999999999999</v>
      </c>
      <c r="W1710" s="175">
        <v>-10.813599999999999</v>
      </c>
      <c r="X1710" s="175">
        <v>-1.2644</v>
      </c>
      <c r="Y1710" s="175">
        <v>6.7050999999999998</v>
      </c>
      <c r="Z1710" s="175">
        <v>11.6439</v>
      </c>
      <c r="AA1710" s="175">
        <v>3.1785000000000001</v>
      </c>
      <c r="AB1710" s="175">
        <v>4.0439999999999996</v>
      </c>
      <c r="AC1710" s="175">
        <v>4.7035</v>
      </c>
      <c r="AD1710" s="175">
        <v>8.3476999999999997</v>
      </c>
      <c r="AE1710" s="175">
        <v>8.39</v>
      </c>
      <c r="AF1710" s="175">
        <v>8.0214999999999996</v>
      </c>
      <c r="AG1710" s="175"/>
      <c r="AH1710" s="175">
        <v>8.8770000000000007</v>
      </c>
    </row>
    <row r="1711" spans="1:34" x14ac:dyDescent="0.3">
      <c r="A1711" s="171" t="s">
        <v>1396</v>
      </c>
      <c r="B1711" s="171" t="s">
        <v>1441</v>
      </c>
      <c r="C1711" s="171">
        <v>145952</v>
      </c>
      <c r="D1711" s="174">
        <v>44302</v>
      </c>
      <c r="E1711" s="175">
        <v>11.7218</v>
      </c>
      <c r="F1711" s="175">
        <v>-3.4249000000000001</v>
      </c>
      <c r="G1711" s="175">
        <v>-5.1349999999999998</v>
      </c>
      <c r="H1711" s="175">
        <v>-2.0453999999999999</v>
      </c>
      <c r="I1711" s="175">
        <v>2.2403</v>
      </c>
      <c r="J1711" s="175">
        <v>6.3724999999999996</v>
      </c>
      <c r="K1711" s="175">
        <v>0.8367</v>
      </c>
      <c r="L1711" s="175">
        <v>1.9119999999999999</v>
      </c>
      <c r="M1711" s="175">
        <v>2.5327000000000002</v>
      </c>
      <c r="N1711" s="175">
        <v>6.7305999999999999</v>
      </c>
      <c r="O1711" s="175"/>
      <c r="P1711" s="175"/>
      <c r="Q1711" s="175">
        <v>7.4690000000000003</v>
      </c>
      <c r="R1711" s="175">
        <v>7.2077</v>
      </c>
      <c r="S1711" s="171" t="s">
        <v>2025</v>
      </c>
      <c r="T1711" s="174">
        <v>44302</v>
      </c>
      <c r="U1711" s="175">
        <v>3904.5246999999999</v>
      </c>
      <c r="V1711" s="175">
        <v>-7.5918999999999999</v>
      </c>
      <c r="W1711" s="175">
        <v>-10.813599999999999</v>
      </c>
      <c r="X1711" s="175">
        <v>-1.2644</v>
      </c>
      <c r="Y1711" s="175">
        <v>6.7050999999999998</v>
      </c>
      <c r="Z1711" s="175">
        <v>11.6439</v>
      </c>
      <c r="AA1711" s="175">
        <v>3.1785000000000001</v>
      </c>
      <c r="AB1711" s="175">
        <v>4.0439999999999996</v>
      </c>
      <c r="AC1711" s="175">
        <v>4.7035</v>
      </c>
      <c r="AD1711" s="175">
        <v>8.3476999999999997</v>
      </c>
      <c r="AE1711" s="175">
        <v>8.39</v>
      </c>
      <c r="AF1711" s="175">
        <v>8.0214999999999996</v>
      </c>
      <c r="AG1711" s="175"/>
      <c r="AH1711" s="175">
        <v>8.8770000000000007</v>
      </c>
    </row>
    <row r="1712" spans="1:34" x14ac:dyDescent="0.3">
      <c r="A1712" s="171" t="s">
        <v>1396</v>
      </c>
      <c r="B1712" s="171" t="s">
        <v>1976</v>
      </c>
      <c r="C1712" s="171">
        <v>148729</v>
      </c>
      <c r="D1712" s="174">
        <v>44302</v>
      </c>
      <c r="E1712" s="175">
        <v>10.086600000000001</v>
      </c>
      <c r="F1712" s="175">
        <v>7.2388000000000003</v>
      </c>
      <c r="G1712" s="175">
        <v>-1.5377000000000001</v>
      </c>
      <c r="H1712" s="175">
        <v>1.1893</v>
      </c>
      <c r="I1712" s="175">
        <v>5.5317999999999996</v>
      </c>
      <c r="J1712" s="175">
        <v>8.9033999999999995</v>
      </c>
      <c r="K1712" s="175"/>
      <c r="L1712" s="175"/>
      <c r="M1712" s="175"/>
      <c r="N1712" s="175"/>
      <c r="O1712" s="175"/>
      <c r="P1712" s="175"/>
      <c r="Q1712" s="175">
        <v>6.0787000000000004</v>
      </c>
      <c r="R1712" s="175"/>
      <c r="S1712" s="171" t="s">
        <v>2025</v>
      </c>
      <c r="T1712" s="174">
        <v>44302</v>
      </c>
      <c r="U1712" s="175">
        <v>3904.5246999999999</v>
      </c>
      <c r="V1712" s="175">
        <v>-7.5918999999999999</v>
      </c>
      <c r="W1712" s="175">
        <v>-10.813599999999999</v>
      </c>
      <c r="X1712" s="175">
        <v>-1.2644</v>
      </c>
      <c r="Y1712" s="175">
        <v>6.7050999999999998</v>
      </c>
      <c r="Z1712" s="175">
        <v>11.6439</v>
      </c>
      <c r="AA1712" s="175">
        <v>3.1785000000000001</v>
      </c>
      <c r="AB1712" s="175">
        <v>4.0439999999999996</v>
      </c>
      <c r="AC1712" s="175">
        <v>4.7035</v>
      </c>
      <c r="AD1712" s="175">
        <v>8.3476999999999997</v>
      </c>
      <c r="AE1712" s="175">
        <v>8.39</v>
      </c>
      <c r="AF1712" s="175">
        <v>8.0214999999999996</v>
      </c>
      <c r="AG1712" s="175"/>
      <c r="AH1712" s="175">
        <v>8.8770000000000007</v>
      </c>
    </row>
    <row r="1713" spans="1:34" x14ac:dyDescent="0.3">
      <c r="A1713" s="171" t="s">
        <v>1396</v>
      </c>
      <c r="B1713" s="171" t="s">
        <v>1977</v>
      </c>
      <c r="C1713" s="171">
        <v>148727</v>
      </c>
      <c r="D1713" s="174">
        <v>44302</v>
      </c>
      <c r="E1713" s="175">
        <v>10.073399999999999</v>
      </c>
      <c r="F1713" s="175">
        <v>6.1608000000000001</v>
      </c>
      <c r="G1713" s="175">
        <v>-2.4451000000000001</v>
      </c>
      <c r="H1713" s="175">
        <v>0.31059999999999999</v>
      </c>
      <c r="I1713" s="175">
        <v>4.6292</v>
      </c>
      <c r="J1713" s="175">
        <v>7.9903000000000004</v>
      </c>
      <c r="K1713" s="175"/>
      <c r="L1713" s="175"/>
      <c r="M1713" s="175"/>
      <c r="N1713" s="175"/>
      <c r="O1713" s="175"/>
      <c r="P1713" s="175"/>
      <c r="Q1713" s="175">
        <v>5.1520999999999999</v>
      </c>
      <c r="R1713" s="175"/>
      <c r="S1713" s="171" t="s">
        <v>2025</v>
      </c>
      <c r="T1713" s="174">
        <v>44302</v>
      </c>
      <c r="U1713" s="175">
        <v>3904.5246999999999</v>
      </c>
      <c r="V1713" s="175">
        <v>-7.5918999999999999</v>
      </c>
      <c r="W1713" s="175">
        <v>-10.813599999999999</v>
      </c>
      <c r="X1713" s="175">
        <v>-1.2644</v>
      </c>
      <c r="Y1713" s="175">
        <v>6.7050999999999998</v>
      </c>
      <c r="Z1713" s="175">
        <v>11.6439</v>
      </c>
      <c r="AA1713" s="175">
        <v>3.1785000000000001</v>
      </c>
      <c r="AB1713" s="175">
        <v>4.0439999999999996</v>
      </c>
      <c r="AC1713" s="175">
        <v>4.7035</v>
      </c>
      <c r="AD1713" s="175">
        <v>8.3476999999999997</v>
      </c>
      <c r="AE1713" s="175">
        <v>8.39</v>
      </c>
      <c r="AF1713" s="175">
        <v>8.0214999999999996</v>
      </c>
      <c r="AG1713" s="175"/>
      <c r="AH1713" s="175">
        <v>8.8770000000000007</v>
      </c>
    </row>
    <row r="1714" spans="1:34" x14ac:dyDescent="0.3">
      <c r="A1714" s="171" t="s">
        <v>1396</v>
      </c>
      <c r="B1714" s="171" t="s">
        <v>1442</v>
      </c>
      <c r="C1714" s="171">
        <v>142642</v>
      </c>
      <c r="D1714" s="174">
        <v>44302</v>
      </c>
      <c r="E1714" s="175">
        <v>12.430300000000001</v>
      </c>
      <c r="F1714" s="175">
        <v>-8.2200000000000006</v>
      </c>
      <c r="G1714" s="175">
        <v>-4.8423999999999996</v>
      </c>
      <c r="H1714" s="175">
        <v>-1.9289000000000001</v>
      </c>
      <c r="I1714" s="175">
        <v>4.5605000000000002</v>
      </c>
      <c r="J1714" s="175">
        <v>10.1076</v>
      </c>
      <c r="K1714" s="175">
        <v>2.4348000000000001</v>
      </c>
      <c r="L1714" s="175">
        <v>2.9483999999999999</v>
      </c>
      <c r="M1714" s="175">
        <v>3.3361999999999998</v>
      </c>
      <c r="N1714" s="175">
        <v>6.9631999999999996</v>
      </c>
      <c r="O1714" s="175">
        <v>7.1826999999999996</v>
      </c>
      <c r="P1714" s="175"/>
      <c r="Q1714" s="175">
        <v>7.3</v>
      </c>
      <c r="R1714" s="175">
        <v>7.5834999999999999</v>
      </c>
      <c r="S1714" s="171" t="s">
        <v>2025</v>
      </c>
      <c r="T1714" s="174">
        <v>44302</v>
      </c>
      <c r="U1714" s="175">
        <v>3904.5246999999999</v>
      </c>
      <c r="V1714" s="175">
        <v>-7.5918999999999999</v>
      </c>
      <c r="W1714" s="175">
        <v>-10.813599999999999</v>
      </c>
      <c r="X1714" s="175">
        <v>-1.2644</v>
      </c>
      <c r="Y1714" s="175">
        <v>6.7050999999999998</v>
      </c>
      <c r="Z1714" s="175">
        <v>11.6439</v>
      </c>
      <c r="AA1714" s="175">
        <v>3.1785000000000001</v>
      </c>
      <c r="AB1714" s="175">
        <v>4.0439999999999996</v>
      </c>
      <c r="AC1714" s="175">
        <v>4.7035</v>
      </c>
      <c r="AD1714" s="175">
        <v>8.3476999999999997</v>
      </c>
      <c r="AE1714" s="175">
        <v>8.39</v>
      </c>
      <c r="AF1714" s="175">
        <v>8.0214999999999996</v>
      </c>
      <c r="AG1714" s="175"/>
      <c r="AH1714" s="175">
        <v>8.8770000000000007</v>
      </c>
    </row>
    <row r="1715" spans="1:34" x14ac:dyDescent="0.3">
      <c r="A1715" s="171" t="s">
        <v>1396</v>
      </c>
      <c r="B1715" s="171" t="s">
        <v>1443</v>
      </c>
      <c r="C1715" s="171">
        <v>142641</v>
      </c>
      <c r="D1715" s="174">
        <v>44302</v>
      </c>
      <c r="E1715" s="175">
        <v>12.732699999999999</v>
      </c>
      <c r="F1715" s="175">
        <v>-7.4516999999999998</v>
      </c>
      <c r="G1715" s="175">
        <v>-4.0831</v>
      </c>
      <c r="H1715" s="175">
        <v>-1.1054999999999999</v>
      </c>
      <c r="I1715" s="175">
        <v>5.4055999999999997</v>
      </c>
      <c r="J1715" s="175">
        <v>10.947800000000001</v>
      </c>
      <c r="K1715" s="175">
        <v>3.2839</v>
      </c>
      <c r="L1715" s="175">
        <v>3.8086000000000002</v>
      </c>
      <c r="M1715" s="175">
        <v>4.1890999999999998</v>
      </c>
      <c r="N1715" s="175">
        <v>7.8695000000000004</v>
      </c>
      <c r="O1715" s="175">
        <v>8.0198999999999998</v>
      </c>
      <c r="P1715" s="175"/>
      <c r="Q1715" s="175">
        <v>8.1385000000000005</v>
      </c>
      <c r="R1715" s="175">
        <v>8.4426000000000005</v>
      </c>
      <c r="S1715" s="171" t="s">
        <v>2025</v>
      </c>
      <c r="T1715" s="174">
        <v>44302</v>
      </c>
      <c r="U1715" s="175">
        <v>3904.5246999999999</v>
      </c>
      <c r="V1715" s="175">
        <v>-7.5918999999999999</v>
      </c>
      <c r="W1715" s="175">
        <v>-10.813599999999999</v>
      </c>
      <c r="X1715" s="175">
        <v>-1.2644</v>
      </c>
      <c r="Y1715" s="175">
        <v>6.7050999999999998</v>
      </c>
      <c r="Z1715" s="175">
        <v>11.6439</v>
      </c>
      <c r="AA1715" s="175">
        <v>3.1785000000000001</v>
      </c>
      <c r="AB1715" s="175">
        <v>4.0439999999999996</v>
      </c>
      <c r="AC1715" s="175">
        <v>4.7035</v>
      </c>
      <c r="AD1715" s="175">
        <v>8.3476999999999997</v>
      </c>
      <c r="AE1715" s="175">
        <v>8.39</v>
      </c>
      <c r="AF1715" s="175">
        <v>8.0214999999999996</v>
      </c>
      <c r="AG1715" s="175"/>
      <c r="AH1715" s="175">
        <v>8.8770000000000007</v>
      </c>
    </row>
    <row r="1716" spans="1:34" x14ac:dyDescent="0.3">
      <c r="A1716" s="171" t="s">
        <v>1396</v>
      </c>
      <c r="B1716" s="171" t="s">
        <v>1444</v>
      </c>
      <c r="C1716" s="171">
        <v>101665</v>
      </c>
      <c r="D1716" s="174">
        <v>44302</v>
      </c>
      <c r="E1716" s="175">
        <v>40.892699999999998</v>
      </c>
      <c r="F1716" s="175">
        <v>-31.926400000000001</v>
      </c>
      <c r="G1716" s="175">
        <v>-8.0707000000000004</v>
      </c>
      <c r="H1716" s="175">
        <v>-3.9752999999999998</v>
      </c>
      <c r="I1716" s="175">
        <v>5.4745999999999997</v>
      </c>
      <c r="J1716" s="175">
        <v>13.1981</v>
      </c>
      <c r="K1716" s="175">
        <v>3.7801999999999998</v>
      </c>
      <c r="L1716" s="175">
        <v>4.6449999999999996</v>
      </c>
      <c r="M1716" s="175">
        <v>5.0205000000000002</v>
      </c>
      <c r="N1716" s="175">
        <v>8.3485999999999994</v>
      </c>
      <c r="O1716" s="175">
        <v>7.6990999999999996</v>
      </c>
      <c r="P1716" s="175">
        <v>7.4950999999999999</v>
      </c>
      <c r="Q1716" s="175">
        <v>7.9819000000000004</v>
      </c>
      <c r="R1716" s="175">
        <v>8.4135000000000009</v>
      </c>
      <c r="S1716" s="171" t="s">
        <v>2025</v>
      </c>
      <c r="T1716" s="174">
        <v>44302</v>
      </c>
      <c r="U1716" s="175">
        <v>3904.5246999999999</v>
      </c>
      <c r="V1716" s="175">
        <v>-7.5918999999999999</v>
      </c>
      <c r="W1716" s="175">
        <v>-10.813599999999999</v>
      </c>
      <c r="X1716" s="175">
        <v>-1.2644</v>
      </c>
      <c r="Y1716" s="175">
        <v>6.7050999999999998</v>
      </c>
      <c r="Z1716" s="175">
        <v>11.6439</v>
      </c>
      <c r="AA1716" s="175">
        <v>3.1785000000000001</v>
      </c>
      <c r="AB1716" s="175">
        <v>4.0439999999999996</v>
      </c>
      <c r="AC1716" s="175">
        <v>4.7035</v>
      </c>
      <c r="AD1716" s="175">
        <v>8.3476999999999997</v>
      </c>
      <c r="AE1716" s="175">
        <v>8.39</v>
      </c>
      <c r="AF1716" s="175">
        <v>8.0214999999999996</v>
      </c>
      <c r="AG1716" s="175"/>
      <c r="AH1716" s="175">
        <v>8.8770000000000007</v>
      </c>
    </row>
    <row r="1717" spans="1:34" x14ac:dyDescent="0.3">
      <c r="A1717" s="171" t="s">
        <v>1396</v>
      </c>
      <c r="B1717" s="171" t="s">
        <v>1445</v>
      </c>
      <c r="C1717" s="171">
        <v>118796</v>
      </c>
      <c r="D1717" s="174">
        <v>44302</v>
      </c>
      <c r="E1717" s="175">
        <v>43.169899999999998</v>
      </c>
      <c r="F1717" s="175">
        <v>-31.256599999999999</v>
      </c>
      <c r="G1717" s="175">
        <v>-7.3288000000000002</v>
      </c>
      <c r="H1717" s="175">
        <v>-3.2471000000000001</v>
      </c>
      <c r="I1717" s="175">
        <v>6.2473000000000001</v>
      </c>
      <c r="J1717" s="175">
        <v>13.9672</v>
      </c>
      <c r="K1717" s="175">
        <v>4.5907</v>
      </c>
      <c r="L1717" s="175">
        <v>5.4905999999999997</v>
      </c>
      <c r="M1717" s="175">
        <v>5.8830999999999998</v>
      </c>
      <c r="N1717" s="175">
        <v>9.2422000000000004</v>
      </c>
      <c r="O1717" s="175">
        <v>8.5202000000000009</v>
      </c>
      <c r="P1717" s="175">
        <v>8.2454999999999998</v>
      </c>
      <c r="Q1717" s="175">
        <v>8.8201999999999998</v>
      </c>
      <c r="R1717" s="175">
        <v>9.2857000000000003</v>
      </c>
      <c r="S1717" s="171" t="s">
        <v>2025</v>
      </c>
      <c r="T1717" s="174">
        <v>44302</v>
      </c>
      <c r="U1717" s="175">
        <v>3904.5246999999999</v>
      </c>
      <c r="V1717" s="175">
        <v>-7.5918999999999999</v>
      </c>
      <c r="W1717" s="175">
        <v>-10.813599999999999</v>
      </c>
      <c r="X1717" s="175">
        <v>-1.2644</v>
      </c>
      <c r="Y1717" s="175">
        <v>6.7050999999999998</v>
      </c>
      <c r="Z1717" s="175">
        <v>11.6439</v>
      </c>
      <c r="AA1717" s="175">
        <v>3.1785000000000001</v>
      </c>
      <c r="AB1717" s="175">
        <v>4.0439999999999996</v>
      </c>
      <c r="AC1717" s="175">
        <v>4.7035</v>
      </c>
      <c r="AD1717" s="175">
        <v>8.3476999999999997</v>
      </c>
      <c r="AE1717" s="175">
        <v>8.39</v>
      </c>
      <c r="AF1717" s="175">
        <v>8.0214999999999996</v>
      </c>
      <c r="AG1717" s="175"/>
      <c r="AH1717" s="175">
        <v>8.8770000000000007</v>
      </c>
    </row>
    <row r="1718" spans="1:34" x14ac:dyDescent="0.3">
      <c r="A1718" s="171" t="s">
        <v>1396</v>
      </c>
      <c r="B1718" s="171" t="s">
        <v>1446</v>
      </c>
      <c r="C1718" s="171">
        <v>138256</v>
      </c>
      <c r="D1718" s="174">
        <v>44302</v>
      </c>
      <c r="E1718" s="175">
        <v>35.427999999999997</v>
      </c>
      <c r="F1718" s="175">
        <v>-10.0937</v>
      </c>
      <c r="G1718" s="175">
        <v>-5.56</v>
      </c>
      <c r="H1718" s="175">
        <v>-1.2948999999999999</v>
      </c>
      <c r="I1718" s="175">
        <v>5.9459</v>
      </c>
      <c r="J1718" s="175">
        <v>7.8756000000000004</v>
      </c>
      <c r="K1718" s="175">
        <v>1.4520999999999999</v>
      </c>
      <c r="L1718" s="175">
        <v>2.2166000000000001</v>
      </c>
      <c r="M1718" s="175">
        <v>3.1444999999999999</v>
      </c>
      <c r="N1718" s="175">
        <v>7.14</v>
      </c>
      <c r="O1718" s="175">
        <v>3.5577000000000001</v>
      </c>
      <c r="P1718" s="175">
        <v>5.2869999999999999</v>
      </c>
      <c r="Q1718" s="175">
        <v>7.1849999999999996</v>
      </c>
      <c r="R1718" s="175">
        <v>2.7770999999999999</v>
      </c>
      <c r="S1718" s="171" t="s">
        <v>2025</v>
      </c>
      <c r="T1718" s="174">
        <v>44302</v>
      </c>
      <c r="U1718" s="175">
        <v>3904.5246999999999</v>
      </c>
      <c r="V1718" s="175">
        <v>-7.5918999999999999</v>
      </c>
      <c r="W1718" s="175">
        <v>-10.813599999999999</v>
      </c>
      <c r="X1718" s="175">
        <v>-1.2644</v>
      </c>
      <c r="Y1718" s="175">
        <v>6.7050999999999998</v>
      </c>
      <c r="Z1718" s="175">
        <v>11.6439</v>
      </c>
      <c r="AA1718" s="175">
        <v>3.1785000000000001</v>
      </c>
      <c r="AB1718" s="175">
        <v>4.0439999999999996</v>
      </c>
      <c r="AC1718" s="175">
        <v>4.7035</v>
      </c>
      <c r="AD1718" s="175">
        <v>8.3476999999999997</v>
      </c>
      <c r="AE1718" s="175">
        <v>8.39</v>
      </c>
      <c r="AF1718" s="175">
        <v>8.0214999999999996</v>
      </c>
      <c r="AG1718" s="175"/>
      <c r="AH1718" s="175">
        <v>8.8770000000000007</v>
      </c>
    </row>
    <row r="1719" spans="1:34" x14ac:dyDescent="0.3">
      <c r="A1719" s="171" t="s">
        <v>1396</v>
      </c>
      <c r="B1719" s="171" t="s">
        <v>1447</v>
      </c>
      <c r="C1719" s="171">
        <v>138270</v>
      </c>
      <c r="D1719" s="174">
        <v>44302</v>
      </c>
      <c r="E1719" s="175">
        <v>37.9649</v>
      </c>
      <c r="F1719" s="175">
        <v>-9.4193999999999996</v>
      </c>
      <c r="G1719" s="175">
        <v>-4.8765999999999998</v>
      </c>
      <c r="H1719" s="175">
        <v>-0.60419999999999996</v>
      </c>
      <c r="I1719" s="175">
        <v>6.7015000000000002</v>
      </c>
      <c r="J1719" s="175">
        <v>8.6160999999999994</v>
      </c>
      <c r="K1719" s="175">
        <v>2.1701000000000001</v>
      </c>
      <c r="L1719" s="175">
        <v>2.9333999999999998</v>
      </c>
      <c r="M1719" s="175">
        <v>3.86</v>
      </c>
      <c r="N1719" s="175">
        <v>7.9781000000000004</v>
      </c>
      <c r="O1719" s="175">
        <v>4.4109999999999996</v>
      </c>
      <c r="P1719" s="175">
        <v>6.1665000000000001</v>
      </c>
      <c r="Q1719" s="175">
        <v>7.6712999999999996</v>
      </c>
      <c r="R1719" s="175">
        <v>3.5487000000000002</v>
      </c>
      <c r="S1719" s="171" t="s">
        <v>2025</v>
      </c>
      <c r="T1719" s="174">
        <v>44302</v>
      </c>
      <c r="U1719" s="175">
        <v>3904.5246999999999</v>
      </c>
      <c r="V1719" s="175">
        <v>-7.5918999999999999</v>
      </c>
      <c r="W1719" s="175">
        <v>-10.813599999999999</v>
      </c>
      <c r="X1719" s="175">
        <v>-1.2644</v>
      </c>
      <c r="Y1719" s="175">
        <v>6.7050999999999998</v>
      </c>
      <c r="Z1719" s="175">
        <v>11.6439</v>
      </c>
      <c r="AA1719" s="175">
        <v>3.1785000000000001</v>
      </c>
      <c r="AB1719" s="175">
        <v>4.0439999999999996</v>
      </c>
      <c r="AC1719" s="175">
        <v>4.7035</v>
      </c>
      <c r="AD1719" s="175">
        <v>8.3476999999999997</v>
      </c>
      <c r="AE1719" s="175">
        <v>8.39</v>
      </c>
      <c r="AF1719" s="175">
        <v>8.0214999999999996</v>
      </c>
      <c r="AG1719" s="175"/>
      <c r="AH1719" s="175">
        <v>8.8770000000000007</v>
      </c>
    </row>
    <row r="1720" spans="1:34" x14ac:dyDescent="0.3">
      <c r="A1720" s="171" t="s">
        <v>1396</v>
      </c>
      <c r="B1720" s="171" t="s">
        <v>1448</v>
      </c>
      <c r="C1720" s="171">
        <v>101465</v>
      </c>
      <c r="D1720" s="174">
        <v>44302</v>
      </c>
      <c r="E1720" s="175">
        <v>34.4345</v>
      </c>
      <c r="F1720" s="175">
        <v>-2.0139</v>
      </c>
      <c r="G1720" s="175">
        <v>-6.0378999999999996</v>
      </c>
      <c r="H1720" s="175">
        <v>-2.5276000000000001</v>
      </c>
      <c r="I1720" s="175">
        <v>5.8381999999999996</v>
      </c>
      <c r="J1720" s="175">
        <v>12.073</v>
      </c>
      <c r="K1720" s="175">
        <v>0.9083</v>
      </c>
      <c r="L1720" s="175">
        <v>2.5749</v>
      </c>
      <c r="M1720" s="175">
        <v>3.0015999999999998</v>
      </c>
      <c r="N1720" s="175">
        <v>8.1274999999999995</v>
      </c>
      <c r="O1720" s="175">
        <v>4.0766</v>
      </c>
      <c r="P1720" s="175">
        <v>5.2694999999999999</v>
      </c>
      <c r="Q1720" s="175">
        <v>7.1264000000000003</v>
      </c>
      <c r="R1720" s="175">
        <v>2.8782999999999999</v>
      </c>
      <c r="S1720" s="171" t="s">
        <v>2025</v>
      </c>
      <c r="T1720" s="174">
        <v>44302</v>
      </c>
      <c r="U1720" s="175">
        <v>3904.5246999999999</v>
      </c>
      <c r="V1720" s="175">
        <v>-7.5918999999999999</v>
      </c>
      <c r="W1720" s="175">
        <v>-10.813599999999999</v>
      </c>
      <c r="X1720" s="175">
        <v>-1.2644</v>
      </c>
      <c r="Y1720" s="175">
        <v>6.7050999999999998</v>
      </c>
      <c r="Z1720" s="175">
        <v>11.6439</v>
      </c>
      <c r="AA1720" s="175">
        <v>3.1785000000000001</v>
      </c>
      <c r="AB1720" s="175">
        <v>4.0439999999999996</v>
      </c>
      <c r="AC1720" s="175">
        <v>4.7035</v>
      </c>
      <c r="AD1720" s="175">
        <v>8.3476999999999997</v>
      </c>
      <c r="AE1720" s="175">
        <v>8.39</v>
      </c>
      <c r="AF1720" s="175">
        <v>8.0214999999999996</v>
      </c>
      <c r="AG1720" s="175"/>
      <c r="AH1720" s="175">
        <v>8.8770000000000007</v>
      </c>
    </row>
    <row r="1721" spans="1:34" x14ac:dyDescent="0.3">
      <c r="A1721" s="171" t="s">
        <v>1396</v>
      </c>
      <c r="B1721" s="171" t="s">
        <v>1449</v>
      </c>
      <c r="C1721" s="171">
        <v>119462</v>
      </c>
      <c r="D1721" s="174">
        <v>44302</v>
      </c>
      <c r="E1721" s="175">
        <v>36.415300000000002</v>
      </c>
      <c r="F1721" s="175">
        <v>-1.6036999999999999</v>
      </c>
      <c r="G1721" s="175">
        <v>-5.6345999999999998</v>
      </c>
      <c r="H1721" s="175">
        <v>-2.1183000000000001</v>
      </c>
      <c r="I1721" s="175">
        <v>6.2503000000000002</v>
      </c>
      <c r="J1721" s="175">
        <v>12.482200000000001</v>
      </c>
      <c r="K1721" s="175">
        <v>1.3062</v>
      </c>
      <c r="L1721" s="175">
        <v>2.9914999999999998</v>
      </c>
      <c r="M1721" s="175">
        <v>3.4241999999999999</v>
      </c>
      <c r="N1721" s="175">
        <v>8.5833999999999993</v>
      </c>
      <c r="O1721" s="175">
        <v>4.6459000000000001</v>
      </c>
      <c r="P1721" s="175">
        <v>5.9656000000000002</v>
      </c>
      <c r="Q1721" s="175">
        <v>7.3556999999999997</v>
      </c>
      <c r="R1721" s="175">
        <v>3.3287</v>
      </c>
      <c r="S1721" s="171" t="s">
        <v>2025</v>
      </c>
      <c r="T1721" s="174">
        <v>44302</v>
      </c>
      <c r="U1721" s="175">
        <v>3904.5246999999999</v>
      </c>
      <c r="V1721" s="175">
        <v>-7.5918999999999999</v>
      </c>
      <c r="W1721" s="175">
        <v>-10.813599999999999</v>
      </c>
      <c r="X1721" s="175">
        <v>-1.2644</v>
      </c>
      <c r="Y1721" s="175">
        <v>6.7050999999999998</v>
      </c>
      <c r="Z1721" s="175">
        <v>11.6439</v>
      </c>
      <c r="AA1721" s="175">
        <v>3.1785000000000001</v>
      </c>
      <c r="AB1721" s="175">
        <v>4.0439999999999996</v>
      </c>
      <c r="AC1721" s="175">
        <v>4.7035</v>
      </c>
      <c r="AD1721" s="175">
        <v>8.3476999999999997</v>
      </c>
      <c r="AE1721" s="175">
        <v>8.39</v>
      </c>
      <c r="AF1721" s="175">
        <v>8.0214999999999996</v>
      </c>
      <c r="AG1721" s="175"/>
      <c r="AH1721" s="175">
        <v>8.8770000000000007</v>
      </c>
    </row>
    <row r="1722" spans="1:34" x14ac:dyDescent="0.3">
      <c r="A1722" s="171" t="s">
        <v>1396</v>
      </c>
      <c r="B1722" s="171" t="s">
        <v>1450</v>
      </c>
      <c r="C1722" s="171">
        <v>119816</v>
      </c>
      <c r="D1722" s="174">
        <v>44302</v>
      </c>
      <c r="E1722" s="175">
        <v>26.095500000000001</v>
      </c>
      <c r="F1722" s="175">
        <v>6.2953000000000001</v>
      </c>
      <c r="G1722" s="175">
        <v>2.5882999999999998</v>
      </c>
      <c r="H1722" s="175">
        <v>2.8389000000000002</v>
      </c>
      <c r="I1722" s="175">
        <v>5.8457999999999997</v>
      </c>
      <c r="J1722" s="175">
        <v>9.9694000000000003</v>
      </c>
      <c r="K1722" s="175">
        <v>1.1592</v>
      </c>
      <c r="L1722" s="175">
        <v>3.2147000000000001</v>
      </c>
      <c r="M1722" s="175">
        <v>3.7884000000000002</v>
      </c>
      <c r="N1722" s="175">
        <v>8.3754000000000008</v>
      </c>
      <c r="O1722" s="175">
        <v>8.2346000000000004</v>
      </c>
      <c r="P1722" s="175">
        <v>8.1265000000000001</v>
      </c>
      <c r="Q1722" s="175">
        <v>8.5532000000000004</v>
      </c>
      <c r="R1722" s="175">
        <v>8.8345000000000002</v>
      </c>
      <c r="S1722" s="171" t="s">
        <v>2025</v>
      </c>
      <c r="T1722" s="174">
        <v>44302</v>
      </c>
      <c r="U1722" s="175">
        <v>3904.5246999999999</v>
      </c>
      <c r="V1722" s="175">
        <v>-7.5918999999999999</v>
      </c>
      <c r="W1722" s="175">
        <v>-10.813599999999999</v>
      </c>
      <c r="X1722" s="175">
        <v>-1.2644</v>
      </c>
      <c r="Y1722" s="175">
        <v>6.7050999999999998</v>
      </c>
      <c r="Z1722" s="175">
        <v>11.6439</v>
      </c>
      <c r="AA1722" s="175">
        <v>3.1785000000000001</v>
      </c>
      <c r="AB1722" s="175">
        <v>4.0439999999999996</v>
      </c>
      <c r="AC1722" s="175">
        <v>4.7035</v>
      </c>
      <c r="AD1722" s="175">
        <v>8.3476999999999997</v>
      </c>
      <c r="AE1722" s="175">
        <v>8.39</v>
      </c>
      <c r="AF1722" s="175">
        <v>8.0214999999999996</v>
      </c>
      <c r="AG1722" s="175"/>
      <c r="AH1722" s="175">
        <v>8.8770000000000007</v>
      </c>
    </row>
    <row r="1723" spans="1:34" x14ac:dyDescent="0.3">
      <c r="A1723" s="171" t="s">
        <v>1396</v>
      </c>
      <c r="B1723" s="171" t="s">
        <v>1451</v>
      </c>
      <c r="C1723" s="171">
        <v>106231</v>
      </c>
      <c r="D1723" s="174">
        <v>44302</v>
      </c>
      <c r="E1723" s="175">
        <v>25.0808</v>
      </c>
      <c r="F1723" s="175">
        <v>5.8220999999999998</v>
      </c>
      <c r="G1723" s="175">
        <v>2.1107</v>
      </c>
      <c r="H1723" s="175">
        <v>2.3502999999999998</v>
      </c>
      <c r="I1723" s="175">
        <v>5.3425000000000002</v>
      </c>
      <c r="J1723" s="175">
        <v>9.4644999999999992</v>
      </c>
      <c r="K1723" s="175">
        <v>0.65680000000000005</v>
      </c>
      <c r="L1723" s="175">
        <v>2.7059000000000002</v>
      </c>
      <c r="M1723" s="175">
        <v>3.2744</v>
      </c>
      <c r="N1723" s="175">
        <v>7.8341000000000003</v>
      </c>
      <c r="O1723" s="175">
        <v>7.6624999999999996</v>
      </c>
      <c r="P1723" s="175">
        <v>7.5274000000000001</v>
      </c>
      <c r="Q1723" s="175">
        <v>6.9242999999999997</v>
      </c>
      <c r="R1723" s="175">
        <v>8.2913999999999994</v>
      </c>
      <c r="S1723" s="171" t="s">
        <v>2025</v>
      </c>
      <c r="T1723" s="174">
        <v>44302</v>
      </c>
      <c r="U1723" s="175">
        <v>3904.5246999999999</v>
      </c>
      <c r="V1723" s="175">
        <v>-7.5918999999999999</v>
      </c>
      <c r="W1723" s="175">
        <v>-10.813599999999999</v>
      </c>
      <c r="X1723" s="175">
        <v>-1.2644</v>
      </c>
      <c r="Y1723" s="175">
        <v>6.7050999999999998</v>
      </c>
      <c r="Z1723" s="175">
        <v>11.6439</v>
      </c>
      <c r="AA1723" s="175">
        <v>3.1785000000000001</v>
      </c>
      <c r="AB1723" s="175">
        <v>4.0439999999999996</v>
      </c>
      <c r="AC1723" s="175">
        <v>4.7035</v>
      </c>
      <c r="AD1723" s="175">
        <v>8.3476999999999997</v>
      </c>
      <c r="AE1723" s="175">
        <v>8.39</v>
      </c>
      <c r="AF1723" s="175">
        <v>8.0214999999999996</v>
      </c>
      <c r="AG1723" s="175"/>
      <c r="AH1723" s="175">
        <v>8.8770000000000007</v>
      </c>
    </row>
    <row r="1724" spans="1:34" x14ac:dyDescent="0.3">
      <c r="A1724" s="171" t="s">
        <v>1396</v>
      </c>
      <c r="B1724" s="171" t="s">
        <v>1452</v>
      </c>
      <c r="C1724" s="171">
        <v>101563</v>
      </c>
      <c r="D1724" s="174">
        <v>44302</v>
      </c>
      <c r="E1724" s="175">
        <v>32.4223</v>
      </c>
      <c r="F1724" s="175">
        <v>-2.7016</v>
      </c>
      <c r="G1724" s="175">
        <v>-4.7257999999999996</v>
      </c>
      <c r="H1724" s="175">
        <v>-1.6719999999999999</v>
      </c>
      <c r="I1724" s="175">
        <v>3.8129</v>
      </c>
      <c r="J1724" s="175">
        <v>6.8376999999999999</v>
      </c>
      <c r="K1724" s="175">
        <v>2.7063999999999999</v>
      </c>
      <c r="L1724" s="175">
        <v>3.0985</v>
      </c>
      <c r="M1724" s="175">
        <v>3.3338000000000001</v>
      </c>
      <c r="N1724" s="175">
        <v>8.07</v>
      </c>
      <c r="O1724" s="175">
        <v>2.8048999999999999</v>
      </c>
      <c r="P1724" s="175">
        <v>4.4355000000000002</v>
      </c>
      <c r="Q1724" s="175">
        <v>6.5183</v>
      </c>
      <c r="R1724" s="175">
        <v>0.90159999999999996</v>
      </c>
      <c r="S1724" s="171" t="s">
        <v>2025</v>
      </c>
      <c r="T1724" s="174">
        <v>44302</v>
      </c>
      <c r="U1724" s="175">
        <v>3904.5246999999999</v>
      </c>
      <c r="V1724" s="175">
        <v>-7.5918999999999999</v>
      </c>
      <c r="W1724" s="175">
        <v>-10.813599999999999</v>
      </c>
      <c r="X1724" s="175">
        <v>-1.2644</v>
      </c>
      <c r="Y1724" s="175">
        <v>6.7050999999999998</v>
      </c>
      <c r="Z1724" s="175">
        <v>11.6439</v>
      </c>
      <c r="AA1724" s="175">
        <v>3.1785000000000001</v>
      </c>
      <c r="AB1724" s="175">
        <v>4.0439999999999996</v>
      </c>
      <c r="AC1724" s="175">
        <v>4.7035</v>
      </c>
      <c r="AD1724" s="175">
        <v>8.3476999999999997</v>
      </c>
      <c r="AE1724" s="175">
        <v>8.39</v>
      </c>
      <c r="AF1724" s="175">
        <v>8.0214999999999996</v>
      </c>
      <c r="AG1724" s="175"/>
      <c r="AH1724" s="175">
        <v>8.8770000000000007</v>
      </c>
    </row>
    <row r="1725" spans="1:34" x14ac:dyDescent="0.3">
      <c r="A1725" s="171" t="s">
        <v>1396</v>
      </c>
      <c r="B1725" s="171" t="s">
        <v>1453</v>
      </c>
      <c r="C1725" s="171">
        <v>119664</v>
      </c>
      <c r="D1725" s="174">
        <v>44302</v>
      </c>
      <c r="E1725" s="175">
        <v>34.665799999999997</v>
      </c>
      <c r="F1725" s="175">
        <v>-1.8951</v>
      </c>
      <c r="G1725" s="175">
        <v>-3.9992999999999999</v>
      </c>
      <c r="H1725" s="175">
        <v>-0.94740000000000002</v>
      </c>
      <c r="I1725" s="175">
        <v>4.5430999999999999</v>
      </c>
      <c r="J1725" s="175">
        <v>7.2344999999999997</v>
      </c>
      <c r="K1725" s="175">
        <v>3.3273000000000001</v>
      </c>
      <c r="L1725" s="175">
        <v>3.7835999999999999</v>
      </c>
      <c r="M1725" s="175">
        <v>4.0449000000000002</v>
      </c>
      <c r="N1725" s="175">
        <v>8.8079999999999998</v>
      </c>
      <c r="O1725" s="175">
        <v>3.5404</v>
      </c>
      <c r="P1725" s="175">
        <v>5.3131000000000004</v>
      </c>
      <c r="Q1725" s="175">
        <v>7.1139999999999999</v>
      </c>
      <c r="R1725" s="175">
        <v>1.5792999999999999</v>
      </c>
      <c r="S1725" s="171" t="s">
        <v>2025</v>
      </c>
      <c r="T1725" s="174">
        <v>44302</v>
      </c>
      <c r="U1725" s="175">
        <v>3904.5246999999999</v>
      </c>
      <c r="V1725" s="175">
        <v>-7.5918999999999999</v>
      </c>
      <c r="W1725" s="175">
        <v>-10.813599999999999</v>
      </c>
      <c r="X1725" s="175">
        <v>-1.2644</v>
      </c>
      <c r="Y1725" s="175">
        <v>6.7050999999999998</v>
      </c>
      <c r="Z1725" s="175">
        <v>11.6439</v>
      </c>
      <c r="AA1725" s="175">
        <v>3.1785000000000001</v>
      </c>
      <c r="AB1725" s="175">
        <v>4.0439999999999996</v>
      </c>
      <c r="AC1725" s="175">
        <v>4.7035</v>
      </c>
      <c r="AD1725" s="175">
        <v>8.3476999999999997</v>
      </c>
      <c r="AE1725" s="175">
        <v>8.39</v>
      </c>
      <c r="AF1725" s="175">
        <v>8.0214999999999996</v>
      </c>
      <c r="AG1725" s="175"/>
      <c r="AH1725" s="175">
        <v>8.8770000000000007</v>
      </c>
    </row>
    <row r="1726" spans="1:34" x14ac:dyDescent="0.3">
      <c r="A1726" s="171" t="s">
        <v>1396</v>
      </c>
      <c r="B1726" s="171" t="s">
        <v>1454</v>
      </c>
      <c r="C1726" s="171">
        <v>101548</v>
      </c>
      <c r="D1726" s="174">
        <v>44302</v>
      </c>
      <c r="E1726" s="175">
        <v>37.938899999999997</v>
      </c>
      <c r="F1726" s="175">
        <v>-0.38479999999999998</v>
      </c>
      <c r="G1726" s="175">
        <v>-4.2312000000000003</v>
      </c>
      <c r="H1726" s="175">
        <v>-2.7336</v>
      </c>
      <c r="I1726" s="175">
        <v>2.5343</v>
      </c>
      <c r="J1726" s="175">
        <v>8.1875999999999998</v>
      </c>
      <c r="K1726" s="175">
        <v>0.5887</v>
      </c>
      <c r="L1726" s="175">
        <v>2.3148</v>
      </c>
      <c r="M1726" s="175">
        <v>2.8208000000000002</v>
      </c>
      <c r="N1726" s="175">
        <v>7.7317</v>
      </c>
      <c r="O1726" s="175">
        <v>5.4272</v>
      </c>
      <c r="P1726" s="175">
        <v>6.0038</v>
      </c>
      <c r="Q1726" s="175">
        <v>7.3902000000000001</v>
      </c>
      <c r="R1726" s="175">
        <v>8.0594999999999999</v>
      </c>
      <c r="S1726" s="171" t="s">
        <v>2025</v>
      </c>
      <c r="T1726" s="174">
        <v>44302</v>
      </c>
      <c r="U1726" s="175">
        <v>3904.5246999999999</v>
      </c>
      <c r="V1726" s="175">
        <v>-7.5918999999999999</v>
      </c>
      <c r="W1726" s="175">
        <v>-10.813599999999999</v>
      </c>
      <c r="X1726" s="175">
        <v>-1.2644</v>
      </c>
      <c r="Y1726" s="175">
        <v>6.7050999999999998</v>
      </c>
      <c r="Z1726" s="175">
        <v>11.6439</v>
      </c>
      <c r="AA1726" s="175">
        <v>3.1785000000000001</v>
      </c>
      <c r="AB1726" s="175">
        <v>4.0439999999999996</v>
      </c>
      <c r="AC1726" s="175">
        <v>4.7035</v>
      </c>
      <c r="AD1726" s="175">
        <v>8.3476999999999997</v>
      </c>
      <c r="AE1726" s="175">
        <v>8.39</v>
      </c>
      <c r="AF1726" s="175">
        <v>8.0214999999999996</v>
      </c>
      <c r="AG1726" s="175"/>
      <c r="AH1726" s="175">
        <v>8.8770000000000007</v>
      </c>
    </row>
    <row r="1727" spans="1:34" x14ac:dyDescent="0.3">
      <c r="A1727" s="171" t="s">
        <v>1396</v>
      </c>
      <c r="B1727" s="171" t="s">
        <v>1455</v>
      </c>
      <c r="C1727" s="171">
        <v>119949</v>
      </c>
      <c r="D1727" s="174">
        <v>44302</v>
      </c>
      <c r="E1727" s="175">
        <v>40.508400000000002</v>
      </c>
      <c r="F1727" s="175">
        <v>0.54059999999999997</v>
      </c>
      <c r="G1727" s="175">
        <v>-3.2875999999999999</v>
      </c>
      <c r="H1727" s="175">
        <v>-1.8015000000000001</v>
      </c>
      <c r="I1727" s="175">
        <v>3.4573999999999998</v>
      </c>
      <c r="J1727" s="175">
        <v>9.1036000000000001</v>
      </c>
      <c r="K1727" s="175">
        <v>1.5177</v>
      </c>
      <c r="L1727" s="175">
        <v>3.2848000000000002</v>
      </c>
      <c r="M1727" s="175">
        <v>3.8007</v>
      </c>
      <c r="N1727" s="175">
        <v>8.7584999999999997</v>
      </c>
      <c r="O1727" s="175">
        <v>6.3910999999999998</v>
      </c>
      <c r="P1727" s="175">
        <v>6.9371999999999998</v>
      </c>
      <c r="Q1727" s="175">
        <v>8.1460000000000008</v>
      </c>
      <c r="R1727" s="175">
        <v>9.0658999999999992</v>
      </c>
      <c r="S1727" s="171" t="s">
        <v>2025</v>
      </c>
      <c r="T1727" s="174">
        <v>44302</v>
      </c>
      <c r="U1727" s="175">
        <v>3904.5246999999999</v>
      </c>
      <c r="V1727" s="175">
        <v>-7.5918999999999999</v>
      </c>
      <c r="W1727" s="175">
        <v>-10.813599999999999</v>
      </c>
      <c r="X1727" s="175">
        <v>-1.2644</v>
      </c>
      <c r="Y1727" s="175">
        <v>6.7050999999999998</v>
      </c>
      <c r="Z1727" s="175">
        <v>11.6439</v>
      </c>
      <c r="AA1727" s="175">
        <v>3.1785000000000001</v>
      </c>
      <c r="AB1727" s="175">
        <v>4.0439999999999996</v>
      </c>
      <c r="AC1727" s="175">
        <v>4.7035</v>
      </c>
      <c r="AD1727" s="175">
        <v>8.3476999999999997</v>
      </c>
      <c r="AE1727" s="175">
        <v>8.39</v>
      </c>
      <c r="AF1727" s="175">
        <v>8.0214999999999996</v>
      </c>
      <c r="AG1727" s="175"/>
      <c r="AH1727" s="175">
        <v>8.8770000000000007</v>
      </c>
    </row>
    <row r="1728" spans="1:34" x14ac:dyDescent="0.3">
      <c r="A1728" s="171" t="s">
        <v>1396</v>
      </c>
      <c r="B1728" s="171" t="s">
        <v>1456</v>
      </c>
      <c r="C1728" s="171">
        <v>120718</v>
      </c>
      <c r="D1728" s="174">
        <v>44302</v>
      </c>
      <c r="E1728" s="175">
        <v>24.4283</v>
      </c>
      <c r="F1728" s="175">
        <v>0</v>
      </c>
      <c r="G1728" s="175">
        <v>-0.41089999999999999</v>
      </c>
      <c r="H1728" s="175">
        <v>1.0247999999999999</v>
      </c>
      <c r="I1728" s="175">
        <v>5.7107999999999999</v>
      </c>
      <c r="J1728" s="175">
        <v>10.204700000000001</v>
      </c>
      <c r="K1728" s="175">
        <v>3.0924999999999998</v>
      </c>
      <c r="L1728" s="175">
        <v>4.0103</v>
      </c>
      <c r="M1728" s="175">
        <v>4.6204999999999998</v>
      </c>
      <c r="N1728" s="175">
        <v>9.2642000000000007</v>
      </c>
      <c r="O1728" s="175">
        <v>4.0049999999999999</v>
      </c>
      <c r="P1728" s="175">
        <v>5.6761999999999997</v>
      </c>
      <c r="Q1728" s="175">
        <v>7.2816000000000001</v>
      </c>
      <c r="R1728" s="175">
        <v>2.6337000000000002</v>
      </c>
      <c r="S1728" s="171" t="s">
        <v>2025</v>
      </c>
      <c r="T1728" s="174">
        <v>44302</v>
      </c>
      <c r="U1728" s="175">
        <v>3904.5246999999999</v>
      </c>
      <c r="V1728" s="175">
        <v>-7.5918999999999999</v>
      </c>
      <c r="W1728" s="175">
        <v>-10.813599999999999</v>
      </c>
      <c r="X1728" s="175">
        <v>-1.2644</v>
      </c>
      <c r="Y1728" s="175">
        <v>6.7050999999999998</v>
      </c>
      <c r="Z1728" s="175">
        <v>11.6439</v>
      </c>
      <c r="AA1728" s="175">
        <v>3.1785000000000001</v>
      </c>
      <c r="AB1728" s="175">
        <v>4.0439999999999996</v>
      </c>
      <c r="AC1728" s="175">
        <v>4.7035</v>
      </c>
      <c r="AD1728" s="175">
        <v>8.3476999999999997</v>
      </c>
      <c r="AE1728" s="175">
        <v>8.39</v>
      </c>
      <c r="AF1728" s="175">
        <v>8.0214999999999996</v>
      </c>
      <c r="AG1728" s="175"/>
      <c r="AH1728" s="175">
        <v>8.8770000000000007</v>
      </c>
    </row>
    <row r="1729" spans="1:34" x14ac:dyDescent="0.3">
      <c r="A1729" s="171" t="s">
        <v>1396</v>
      </c>
      <c r="B1729" s="171" t="s">
        <v>1457</v>
      </c>
      <c r="C1729" s="171">
        <v>106624</v>
      </c>
      <c r="D1729" s="174">
        <v>44302</v>
      </c>
      <c r="E1729" s="175">
        <v>23.506900000000002</v>
      </c>
      <c r="F1729" s="175">
        <v>-0.62109999999999999</v>
      </c>
      <c r="G1729" s="175">
        <v>-1.0092000000000001</v>
      </c>
      <c r="H1729" s="175">
        <v>0.39929999999999999</v>
      </c>
      <c r="I1729" s="175">
        <v>5.1063000000000001</v>
      </c>
      <c r="J1729" s="175">
        <v>9.5840999999999994</v>
      </c>
      <c r="K1729" s="175">
        <v>2.4809000000000001</v>
      </c>
      <c r="L1729" s="175">
        <v>3.4363999999999999</v>
      </c>
      <c r="M1729" s="175">
        <v>4.0537000000000001</v>
      </c>
      <c r="N1729" s="175">
        <v>8.7100000000000009</v>
      </c>
      <c r="O1729" s="175">
        <v>3.5156999999999998</v>
      </c>
      <c r="P1729" s="175">
        <v>5.1741000000000001</v>
      </c>
      <c r="Q1729" s="175">
        <v>6.4931000000000001</v>
      </c>
      <c r="R1729" s="175">
        <v>2.1669</v>
      </c>
      <c r="S1729" s="171" t="s">
        <v>2025</v>
      </c>
      <c r="T1729" s="174">
        <v>44302</v>
      </c>
      <c r="U1729" s="175">
        <v>3904.5246999999999</v>
      </c>
      <c r="V1729" s="175">
        <v>-7.5918999999999999</v>
      </c>
      <c r="W1729" s="175">
        <v>-10.813599999999999</v>
      </c>
      <c r="X1729" s="175">
        <v>-1.2644</v>
      </c>
      <c r="Y1729" s="175">
        <v>6.7050999999999998</v>
      </c>
      <c r="Z1729" s="175">
        <v>11.6439</v>
      </c>
      <c r="AA1729" s="175">
        <v>3.1785000000000001</v>
      </c>
      <c r="AB1729" s="175">
        <v>4.0439999999999996</v>
      </c>
      <c r="AC1729" s="175">
        <v>4.7035</v>
      </c>
      <c r="AD1729" s="175">
        <v>8.3476999999999997</v>
      </c>
      <c r="AE1729" s="175">
        <v>8.39</v>
      </c>
      <c r="AF1729" s="175">
        <v>8.0214999999999996</v>
      </c>
      <c r="AG1729" s="175"/>
      <c r="AH1729" s="175">
        <v>8.8770000000000007</v>
      </c>
    </row>
    <row r="1730" spans="1:34" x14ac:dyDescent="0.3">
      <c r="A1730" s="176" t="s">
        <v>27</v>
      </c>
      <c r="B1730" s="171"/>
      <c r="C1730" s="171"/>
      <c r="D1730" s="171"/>
      <c r="E1730" s="171"/>
      <c r="F1730" s="177">
        <v>-3.3987907407407412</v>
      </c>
      <c r="G1730" s="177">
        <v>-3.7470814814814806</v>
      </c>
      <c r="H1730" s="177">
        <v>-0.83893888888888879</v>
      </c>
      <c r="I1730" s="177">
        <v>5.7814388888888857</v>
      </c>
      <c r="J1730" s="177">
        <v>10.854985185185187</v>
      </c>
      <c r="K1730" s="177">
        <v>2.8324192307692302</v>
      </c>
      <c r="L1730" s="177">
        <v>4.1803269230769242</v>
      </c>
      <c r="M1730" s="177">
        <v>4.3362480769230762</v>
      </c>
      <c r="N1730" s="177">
        <v>7.6630730769230748</v>
      </c>
      <c r="O1730" s="177">
        <v>6.3126719999999992</v>
      </c>
      <c r="P1730" s="177">
        <v>6.8448354166666663</v>
      </c>
      <c r="Q1730" s="177">
        <v>7.6246870370370399</v>
      </c>
      <c r="R1730" s="177">
        <v>6.1205634615384614</v>
      </c>
      <c r="S1730" s="171"/>
      <c r="T1730" s="171"/>
      <c r="U1730" s="177">
        <v>4183.1370619047648</v>
      </c>
      <c r="V1730" s="177">
        <v>-9.0215666666666721</v>
      </c>
      <c r="W1730" s="177">
        <v>-9.8495206349206335</v>
      </c>
      <c r="X1730" s="177">
        <v>-1.1799555555555561</v>
      </c>
      <c r="Y1730" s="177">
        <v>6.3174460317460346</v>
      </c>
      <c r="Z1730" s="177">
        <v>10.86770952380952</v>
      </c>
      <c r="AA1730" s="177">
        <v>3.2020396825396871</v>
      </c>
      <c r="AB1730" s="177">
        <v>3.9408317460317495</v>
      </c>
      <c r="AC1730" s="177">
        <v>4.5036968253968253</v>
      </c>
      <c r="AD1730" s="177">
        <v>7.8663698412698313</v>
      </c>
      <c r="AE1730" s="177">
        <v>8.1664888888888836</v>
      </c>
      <c r="AF1730" s="177">
        <v>7.8360396825396847</v>
      </c>
      <c r="AG1730" s="177" t="e">
        <v>#DIV/0!</v>
      </c>
      <c r="AH1730" s="177">
        <v>8.5626380952380963</v>
      </c>
    </row>
    <row r="1731" spans="1:34" x14ac:dyDescent="0.3">
      <c r="A1731" s="176" t="s">
        <v>408</v>
      </c>
      <c r="B1731" s="171"/>
      <c r="C1731" s="171"/>
      <c r="D1731" s="171"/>
      <c r="E1731" s="171"/>
      <c r="F1731" s="177">
        <v>-3.3798000000000004</v>
      </c>
      <c r="G1731" s="177">
        <v>-4.5894999999999992</v>
      </c>
      <c r="H1731" s="177">
        <v>-1.18025</v>
      </c>
      <c r="I1731" s="177">
        <v>5.3740500000000004</v>
      </c>
      <c r="J1731" s="177">
        <v>10.6243</v>
      </c>
      <c r="K1731" s="177">
        <v>2.3466</v>
      </c>
      <c r="L1731" s="177">
        <v>3.55375</v>
      </c>
      <c r="M1731" s="177">
        <v>4.0977499999999996</v>
      </c>
      <c r="N1731" s="177">
        <v>8.098749999999999</v>
      </c>
      <c r="O1731" s="177">
        <v>7.4364000000000008</v>
      </c>
      <c r="P1731" s="177">
        <v>7.4295499999999999</v>
      </c>
      <c r="Q1731" s="177">
        <v>7.6694499999999994</v>
      </c>
      <c r="R1731" s="177">
        <v>8.1071500000000007</v>
      </c>
      <c r="S1731" s="171"/>
      <c r="T1731" s="171"/>
      <c r="U1731" s="177">
        <v>3904.5246999999999</v>
      </c>
      <c r="V1731" s="177">
        <v>-7.5918999999999999</v>
      </c>
      <c r="W1731" s="177">
        <v>-10.813599999999999</v>
      </c>
      <c r="X1731" s="177">
        <v>-1.2644</v>
      </c>
      <c r="Y1731" s="177">
        <v>6.7050999999999998</v>
      </c>
      <c r="Z1731" s="177">
        <v>11.6439</v>
      </c>
      <c r="AA1731" s="177">
        <v>3.1785000000000001</v>
      </c>
      <c r="AB1731" s="177">
        <v>4.0439999999999996</v>
      </c>
      <c r="AC1731" s="177">
        <v>4.7035</v>
      </c>
      <c r="AD1731" s="177">
        <v>8.3476999999999997</v>
      </c>
      <c r="AE1731" s="177">
        <v>8.39</v>
      </c>
      <c r="AF1731" s="177">
        <v>8.0214999999999996</v>
      </c>
      <c r="AG1731" s="177" t="e">
        <v>#NUM!</v>
      </c>
      <c r="AH1731" s="177">
        <v>8.8770000000000007</v>
      </c>
    </row>
    <row r="1732" spans="1:34" x14ac:dyDescent="0.3">
      <c r="A1732" s="123"/>
      <c r="B1732" s="119"/>
      <c r="C1732" s="119"/>
      <c r="D1732" s="119"/>
      <c r="E1732" s="119"/>
      <c r="F1732" s="124"/>
      <c r="G1732" s="124"/>
      <c r="H1732" s="124"/>
      <c r="I1732" s="124"/>
      <c r="J1732" s="124"/>
      <c r="K1732" s="124"/>
      <c r="L1732" s="124"/>
      <c r="M1732" s="124"/>
      <c r="N1732" s="124"/>
      <c r="O1732" s="124"/>
      <c r="P1732" s="124"/>
      <c r="Q1732" s="124"/>
      <c r="R1732" s="124"/>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73" t="s">
        <v>1458</v>
      </c>
      <c r="B1733" s="173"/>
      <c r="C1733" s="173"/>
      <c r="D1733" s="173"/>
      <c r="E1733" s="173"/>
      <c r="F1733" s="173"/>
      <c r="G1733" s="173"/>
      <c r="H1733" s="173"/>
      <c r="I1733" s="173"/>
      <c r="J1733" s="173"/>
      <c r="K1733" s="173"/>
      <c r="L1733" s="173"/>
      <c r="M1733" s="173"/>
      <c r="N1733" s="173"/>
      <c r="O1733" s="173"/>
      <c r="P1733" s="173"/>
      <c r="Q1733" s="173"/>
      <c r="R1733" s="173"/>
      <c r="S1733" s="173"/>
      <c r="T1733" s="173"/>
      <c r="U1733" s="173"/>
      <c r="V1733" s="173"/>
      <c r="W1733" s="173"/>
      <c r="X1733" s="173"/>
      <c r="Y1733" s="173"/>
      <c r="Z1733" s="173"/>
      <c r="AA1733" s="173"/>
      <c r="AB1733" s="173"/>
      <c r="AC1733" s="173"/>
      <c r="AD1733" s="173"/>
      <c r="AE1733" s="173"/>
      <c r="AF1733" s="173"/>
      <c r="AG1733" s="173"/>
      <c r="AH1733" s="173"/>
    </row>
    <row r="1734" spans="1:34" x14ac:dyDescent="0.3">
      <c r="A1734" s="171" t="s">
        <v>1459</v>
      </c>
      <c r="B1734" s="171" t="s">
        <v>1460</v>
      </c>
      <c r="C1734" s="171">
        <v>105804</v>
      </c>
      <c r="D1734" s="174">
        <v>44302</v>
      </c>
      <c r="E1734" s="175">
        <v>42.833100000000002</v>
      </c>
      <c r="F1734" s="175">
        <v>1.2343999999999999</v>
      </c>
      <c r="G1734" s="175">
        <v>0.90490000000000004</v>
      </c>
      <c r="H1734" s="175">
        <v>-3.589</v>
      </c>
      <c r="I1734" s="175">
        <v>-0.94169999999999998</v>
      </c>
      <c r="J1734" s="175">
        <v>-1.7665999999999999</v>
      </c>
      <c r="K1734" s="175">
        <v>12.91</v>
      </c>
      <c r="L1734" s="175">
        <v>42.605899999999998</v>
      </c>
      <c r="M1734" s="175">
        <v>71.081299999999999</v>
      </c>
      <c r="N1734" s="175">
        <v>93.506699999999995</v>
      </c>
      <c r="O1734" s="175">
        <v>0.88149999999999995</v>
      </c>
      <c r="P1734" s="175">
        <v>11.3485</v>
      </c>
      <c r="Q1734" s="175">
        <v>10.947900000000001</v>
      </c>
      <c r="R1734" s="175">
        <v>9.7199000000000009</v>
      </c>
      <c r="S1734" s="171"/>
      <c r="T1734" s="174"/>
      <c r="U1734" s="175"/>
      <c r="V1734" s="175"/>
      <c r="W1734" s="175"/>
      <c r="X1734" s="175"/>
      <c r="Y1734" s="175"/>
      <c r="Z1734" s="175"/>
      <c r="AA1734" s="175"/>
      <c r="AB1734" s="175"/>
      <c r="AC1734" s="175"/>
      <c r="AD1734" s="175"/>
      <c r="AE1734" s="175"/>
      <c r="AF1734" s="175"/>
      <c r="AG1734" s="175"/>
      <c r="AH1734" s="175"/>
    </row>
    <row r="1735" spans="1:34" x14ac:dyDescent="0.3">
      <c r="A1735" s="171" t="s">
        <v>1459</v>
      </c>
      <c r="B1735" s="171" t="s">
        <v>1461</v>
      </c>
      <c r="C1735" s="171">
        <v>119556</v>
      </c>
      <c r="D1735" s="174">
        <v>44302</v>
      </c>
      <c r="E1735" s="175">
        <v>46.545099999999998</v>
      </c>
      <c r="F1735" s="175">
        <v>1.2374000000000001</v>
      </c>
      <c r="G1735" s="175">
        <v>0.91379999999999995</v>
      </c>
      <c r="H1735" s="175">
        <v>-3.5688</v>
      </c>
      <c r="I1735" s="175">
        <v>-0.89739999999999998</v>
      </c>
      <c r="J1735" s="175">
        <v>-1.6884999999999999</v>
      </c>
      <c r="K1735" s="175">
        <v>13.1526</v>
      </c>
      <c r="L1735" s="175">
        <v>43.301699999999997</v>
      </c>
      <c r="M1735" s="175">
        <v>72.469099999999997</v>
      </c>
      <c r="N1735" s="175">
        <v>95.715699999999998</v>
      </c>
      <c r="O1735" s="175">
        <v>2.0520999999999998</v>
      </c>
      <c r="P1735" s="175">
        <v>12.6059</v>
      </c>
      <c r="Q1735" s="175">
        <v>16.337399999999999</v>
      </c>
      <c r="R1735" s="175">
        <v>10.9838</v>
      </c>
      <c r="S1735" s="171"/>
      <c r="T1735" s="174"/>
      <c r="U1735" s="175"/>
      <c r="V1735" s="175"/>
      <c r="W1735" s="175"/>
      <c r="X1735" s="175"/>
      <c r="Y1735" s="175"/>
      <c r="Z1735" s="175"/>
      <c r="AA1735" s="175"/>
      <c r="AB1735" s="175"/>
      <c r="AC1735" s="175"/>
      <c r="AD1735" s="175"/>
      <c r="AE1735" s="175"/>
      <c r="AF1735" s="175"/>
      <c r="AG1735" s="175"/>
      <c r="AH1735" s="175"/>
    </row>
    <row r="1736" spans="1:34" x14ac:dyDescent="0.3">
      <c r="A1736" s="171" t="s">
        <v>1459</v>
      </c>
      <c r="B1736" s="171" t="s">
        <v>1462</v>
      </c>
      <c r="C1736" s="171">
        <v>125354</v>
      </c>
      <c r="D1736" s="174">
        <v>44302</v>
      </c>
      <c r="E1736" s="175">
        <v>48.41</v>
      </c>
      <c r="F1736" s="175">
        <v>0.56089999999999995</v>
      </c>
      <c r="G1736" s="175">
        <v>0.2485</v>
      </c>
      <c r="H1736" s="175">
        <v>-3.0053999999999998</v>
      </c>
      <c r="I1736" s="175">
        <v>-2.07E-2</v>
      </c>
      <c r="J1736" s="175">
        <v>1.0015000000000001</v>
      </c>
      <c r="K1736" s="175">
        <v>9.7731999999999992</v>
      </c>
      <c r="L1736" s="175">
        <v>33.324199999999998</v>
      </c>
      <c r="M1736" s="175">
        <v>57.022399999999998</v>
      </c>
      <c r="N1736" s="175">
        <v>74.199399999999997</v>
      </c>
      <c r="O1736" s="175">
        <v>17.761399999999998</v>
      </c>
      <c r="P1736" s="175">
        <v>19.0441</v>
      </c>
      <c r="Q1736" s="175">
        <v>23.8126</v>
      </c>
      <c r="R1736" s="175">
        <v>27.842600000000001</v>
      </c>
      <c r="S1736" s="171"/>
      <c r="T1736" s="174"/>
      <c r="U1736" s="175"/>
      <c r="V1736" s="175"/>
      <c r="W1736" s="175"/>
      <c r="X1736" s="175"/>
      <c r="Y1736" s="175"/>
      <c r="Z1736" s="175"/>
      <c r="AA1736" s="175"/>
      <c r="AB1736" s="175"/>
      <c r="AC1736" s="175"/>
      <c r="AD1736" s="175"/>
      <c r="AE1736" s="175"/>
      <c r="AF1736" s="175"/>
      <c r="AG1736" s="175"/>
      <c r="AH1736" s="175"/>
    </row>
    <row r="1737" spans="1:34" x14ac:dyDescent="0.3">
      <c r="A1737" s="171" t="s">
        <v>1459</v>
      </c>
      <c r="B1737" s="171" t="s">
        <v>1463</v>
      </c>
      <c r="C1737" s="171">
        <v>125350</v>
      </c>
      <c r="D1737" s="174">
        <v>44302</v>
      </c>
      <c r="E1737" s="175">
        <v>44.2</v>
      </c>
      <c r="F1737" s="175">
        <v>0.54600000000000004</v>
      </c>
      <c r="G1737" s="175">
        <v>0.2495</v>
      </c>
      <c r="H1737" s="175">
        <v>-3.0489000000000002</v>
      </c>
      <c r="I1737" s="175">
        <v>-9.0399999999999994E-2</v>
      </c>
      <c r="J1737" s="175">
        <v>0.84419999999999995</v>
      </c>
      <c r="K1737" s="175">
        <v>9.3518000000000008</v>
      </c>
      <c r="L1737" s="175">
        <v>32.2166</v>
      </c>
      <c r="M1737" s="175">
        <v>55.033299999999997</v>
      </c>
      <c r="N1737" s="175">
        <v>71.251499999999993</v>
      </c>
      <c r="O1737" s="175">
        <v>16.117000000000001</v>
      </c>
      <c r="P1737" s="175">
        <v>17.523800000000001</v>
      </c>
      <c r="Q1737" s="175">
        <v>22.296299999999999</v>
      </c>
      <c r="R1737" s="175">
        <v>25.8491</v>
      </c>
      <c r="S1737" s="171"/>
      <c r="T1737" s="174"/>
      <c r="U1737" s="175"/>
      <c r="V1737" s="175"/>
      <c r="W1737" s="175"/>
      <c r="X1737" s="175"/>
      <c r="Y1737" s="175"/>
      <c r="Z1737" s="175"/>
      <c r="AA1737" s="175"/>
      <c r="AB1737" s="175"/>
      <c r="AC1737" s="175"/>
      <c r="AD1737" s="175"/>
      <c r="AE1737" s="175"/>
      <c r="AF1737" s="175"/>
      <c r="AG1737" s="175"/>
      <c r="AH1737" s="175"/>
    </row>
    <row r="1738" spans="1:34" x14ac:dyDescent="0.3">
      <c r="A1738" s="171" t="s">
        <v>1459</v>
      </c>
      <c r="B1738" s="171" t="s">
        <v>1464</v>
      </c>
      <c r="C1738" s="171">
        <v>145678</v>
      </c>
      <c r="D1738" s="174">
        <v>44302</v>
      </c>
      <c r="E1738" s="175">
        <v>19.440000000000001</v>
      </c>
      <c r="F1738" s="175">
        <v>1.25</v>
      </c>
      <c r="G1738" s="175">
        <v>1.1446000000000001</v>
      </c>
      <c r="H1738" s="175">
        <v>-2.4586000000000001</v>
      </c>
      <c r="I1738" s="175">
        <v>0.46510000000000001</v>
      </c>
      <c r="J1738" s="175">
        <v>0.88219999999999998</v>
      </c>
      <c r="K1738" s="175">
        <v>13.418900000000001</v>
      </c>
      <c r="L1738" s="175">
        <v>39.354799999999997</v>
      </c>
      <c r="M1738" s="175">
        <v>73.726500000000001</v>
      </c>
      <c r="N1738" s="175">
        <v>102.07899999999999</v>
      </c>
      <c r="O1738" s="175"/>
      <c r="P1738" s="175"/>
      <c r="Q1738" s="175">
        <v>33.0809</v>
      </c>
      <c r="R1738" s="175">
        <v>34.671700000000001</v>
      </c>
      <c r="S1738" s="171"/>
      <c r="T1738" s="174"/>
      <c r="U1738" s="175"/>
      <c r="V1738" s="175"/>
      <c r="W1738" s="175"/>
      <c r="X1738" s="175"/>
      <c r="Y1738" s="175"/>
      <c r="Z1738" s="175"/>
      <c r="AA1738" s="175"/>
      <c r="AB1738" s="175"/>
      <c r="AC1738" s="175"/>
      <c r="AD1738" s="175"/>
      <c r="AE1738" s="175"/>
      <c r="AF1738" s="175"/>
      <c r="AG1738" s="175"/>
      <c r="AH1738" s="175"/>
    </row>
    <row r="1739" spans="1:34" x14ac:dyDescent="0.3">
      <c r="A1739" s="171" t="s">
        <v>1459</v>
      </c>
      <c r="B1739" s="171" t="s">
        <v>1465</v>
      </c>
      <c r="C1739" s="171">
        <v>145677</v>
      </c>
      <c r="D1739" s="174">
        <v>44302</v>
      </c>
      <c r="E1739" s="175">
        <v>18.62</v>
      </c>
      <c r="F1739" s="175">
        <v>1.2506999999999999</v>
      </c>
      <c r="G1739" s="175">
        <v>1.1407</v>
      </c>
      <c r="H1739" s="175">
        <v>-2.4620000000000002</v>
      </c>
      <c r="I1739" s="175">
        <v>0.37740000000000001</v>
      </c>
      <c r="J1739" s="175">
        <v>0.70309999999999995</v>
      </c>
      <c r="K1739" s="175">
        <v>12.9169</v>
      </c>
      <c r="L1739" s="175">
        <v>38.028199999999998</v>
      </c>
      <c r="M1739" s="175">
        <v>71.2971</v>
      </c>
      <c r="N1739" s="175">
        <v>98.296099999999996</v>
      </c>
      <c r="O1739" s="175"/>
      <c r="P1739" s="175"/>
      <c r="Q1739" s="175">
        <v>30.637799999999999</v>
      </c>
      <c r="R1739" s="175">
        <v>32.174900000000001</v>
      </c>
      <c r="S1739" s="171"/>
      <c r="T1739" s="174"/>
      <c r="U1739" s="175"/>
      <c r="V1739" s="175"/>
      <c r="W1739" s="175"/>
      <c r="X1739" s="175"/>
      <c r="Y1739" s="175"/>
      <c r="Z1739" s="175"/>
      <c r="AA1739" s="175"/>
      <c r="AB1739" s="175"/>
      <c r="AC1739" s="175"/>
      <c r="AD1739" s="175"/>
      <c r="AE1739" s="175"/>
      <c r="AF1739" s="175"/>
      <c r="AG1739" s="175"/>
      <c r="AH1739" s="175"/>
    </row>
    <row r="1740" spans="1:34" x14ac:dyDescent="0.3">
      <c r="A1740" s="171" t="s">
        <v>1459</v>
      </c>
      <c r="B1740" s="171" t="s">
        <v>1466</v>
      </c>
      <c r="C1740" s="171">
        <v>146130</v>
      </c>
      <c r="D1740" s="174">
        <v>44302</v>
      </c>
      <c r="E1740" s="175">
        <v>16.170000000000002</v>
      </c>
      <c r="F1740" s="175">
        <v>0.8105</v>
      </c>
      <c r="G1740" s="175">
        <v>0.87339999999999995</v>
      </c>
      <c r="H1740" s="175">
        <v>-2.2370000000000001</v>
      </c>
      <c r="I1740" s="175">
        <v>-0.49230000000000002</v>
      </c>
      <c r="J1740" s="175">
        <v>-0.43099999999999999</v>
      </c>
      <c r="K1740" s="175">
        <v>11.6713</v>
      </c>
      <c r="L1740" s="175">
        <v>37.5</v>
      </c>
      <c r="M1740" s="175">
        <v>66.187100000000001</v>
      </c>
      <c r="N1740" s="175">
        <v>98.404899999999998</v>
      </c>
      <c r="O1740" s="175"/>
      <c r="P1740" s="175"/>
      <c r="Q1740" s="175">
        <v>24.826699999999999</v>
      </c>
      <c r="R1740" s="175">
        <v>23.707599999999999</v>
      </c>
      <c r="S1740" s="171"/>
      <c r="T1740" s="174"/>
      <c r="U1740" s="175"/>
      <c r="V1740" s="175"/>
      <c r="W1740" s="175"/>
      <c r="X1740" s="175"/>
      <c r="Y1740" s="175"/>
      <c r="Z1740" s="175"/>
      <c r="AA1740" s="175"/>
      <c r="AB1740" s="175"/>
      <c r="AC1740" s="175"/>
      <c r="AD1740" s="175"/>
      <c r="AE1740" s="175"/>
      <c r="AF1740" s="175"/>
      <c r="AG1740" s="175"/>
      <c r="AH1740" s="175"/>
    </row>
    <row r="1741" spans="1:34" x14ac:dyDescent="0.3">
      <c r="A1741" s="171" t="s">
        <v>1459</v>
      </c>
      <c r="B1741" s="171" t="s">
        <v>1467</v>
      </c>
      <c r="C1741" s="171">
        <v>146127</v>
      </c>
      <c r="D1741" s="174">
        <v>44302</v>
      </c>
      <c r="E1741" s="175">
        <v>15.57</v>
      </c>
      <c r="F1741" s="175">
        <v>0.77669999999999995</v>
      </c>
      <c r="G1741" s="175">
        <v>0.84199999999999997</v>
      </c>
      <c r="H1741" s="175">
        <v>-2.2599</v>
      </c>
      <c r="I1741" s="175">
        <v>-0.57469999999999999</v>
      </c>
      <c r="J1741" s="175">
        <v>-0.57469999999999999</v>
      </c>
      <c r="K1741" s="175">
        <v>11.2143</v>
      </c>
      <c r="L1741" s="175">
        <v>36.339799999999997</v>
      </c>
      <c r="M1741" s="175">
        <v>64.067400000000006</v>
      </c>
      <c r="N1741" s="175">
        <v>95.112799999999993</v>
      </c>
      <c r="O1741" s="175"/>
      <c r="P1741" s="175"/>
      <c r="Q1741" s="175">
        <v>22.6676</v>
      </c>
      <c r="R1741" s="175">
        <v>21.566500000000001</v>
      </c>
      <c r="S1741" s="171"/>
      <c r="T1741" s="174"/>
      <c r="U1741" s="175"/>
      <c r="V1741" s="175"/>
      <c r="W1741" s="175"/>
      <c r="X1741" s="175"/>
      <c r="Y1741" s="175"/>
      <c r="Z1741" s="175"/>
      <c r="AA1741" s="175"/>
      <c r="AB1741" s="175"/>
      <c r="AC1741" s="175"/>
      <c r="AD1741" s="175"/>
      <c r="AE1741" s="175"/>
      <c r="AF1741" s="175"/>
      <c r="AG1741" s="175"/>
      <c r="AH1741" s="175"/>
    </row>
    <row r="1742" spans="1:34" x14ac:dyDescent="0.3">
      <c r="A1742" s="171" t="s">
        <v>1459</v>
      </c>
      <c r="B1742" s="171" t="s">
        <v>1468</v>
      </c>
      <c r="C1742" s="171">
        <v>119212</v>
      </c>
      <c r="D1742" s="174">
        <v>44302</v>
      </c>
      <c r="E1742" s="175">
        <v>84.697000000000003</v>
      </c>
      <c r="F1742" s="175">
        <v>1.1053999999999999</v>
      </c>
      <c r="G1742" s="175">
        <v>0.56399999999999995</v>
      </c>
      <c r="H1742" s="175">
        <v>-2.3834</v>
      </c>
      <c r="I1742" s="175">
        <v>-0.33300000000000002</v>
      </c>
      <c r="J1742" s="175">
        <v>8.3000000000000001E-3</v>
      </c>
      <c r="K1742" s="175">
        <v>10.114800000000001</v>
      </c>
      <c r="L1742" s="175">
        <v>34.7455</v>
      </c>
      <c r="M1742" s="175">
        <v>60.660499999999999</v>
      </c>
      <c r="N1742" s="175">
        <v>93.354500000000002</v>
      </c>
      <c r="O1742" s="175">
        <v>7.3461999999999996</v>
      </c>
      <c r="P1742" s="175">
        <v>14.162699999999999</v>
      </c>
      <c r="Q1742" s="175">
        <v>20.913799999999998</v>
      </c>
      <c r="R1742" s="175">
        <v>20.462299999999999</v>
      </c>
      <c r="S1742" s="171"/>
      <c r="T1742" s="174"/>
      <c r="U1742" s="175"/>
      <c r="V1742" s="175"/>
      <c r="W1742" s="175"/>
      <c r="X1742" s="175"/>
      <c r="Y1742" s="175"/>
      <c r="Z1742" s="175"/>
      <c r="AA1742" s="175"/>
      <c r="AB1742" s="175"/>
      <c r="AC1742" s="175"/>
      <c r="AD1742" s="175"/>
      <c r="AE1742" s="175"/>
      <c r="AF1742" s="175"/>
      <c r="AG1742" s="175"/>
      <c r="AH1742" s="175"/>
    </row>
    <row r="1743" spans="1:34" x14ac:dyDescent="0.3">
      <c r="A1743" s="171" t="s">
        <v>1459</v>
      </c>
      <c r="B1743" s="171" t="s">
        <v>1469</v>
      </c>
      <c r="C1743" s="171">
        <v>105989</v>
      </c>
      <c r="D1743" s="174">
        <v>44302</v>
      </c>
      <c r="E1743" s="175">
        <v>80.040000000000006</v>
      </c>
      <c r="F1743" s="175">
        <v>1.1027</v>
      </c>
      <c r="G1743" s="175">
        <v>0.55659999999999998</v>
      </c>
      <c r="H1743" s="175">
        <v>-2.3997999999999999</v>
      </c>
      <c r="I1743" s="175">
        <v>-0.37090000000000001</v>
      </c>
      <c r="J1743" s="175">
        <v>-6.8699999999999997E-2</v>
      </c>
      <c r="K1743" s="175">
        <v>9.8635999999999999</v>
      </c>
      <c r="L1743" s="175">
        <v>34.133299999999998</v>
      </c>
      <c r="M1743" s="175">
        <v>59.5916</v>
      </c>
      <c r="N1743" s="175">
        <v>91.616200000000006</v>
      </c>
      <c r="O1743" s="175">
        <v>6.5014000000000003</v>
      </c>
      <c r="P1743" s="175">
        <v>13.3851</v>
      </c>
      <c r="Q1743" s="175">
        <v>16.204799999999999</v>
      </c>
      <c r="R1743" s="175">
        <v>19.401199999999999</v>
      </c>
      <c r="S1743" s="171"/>
      <c r="T1743" s="174"/>
      <c r="U1743" s="175"/>
      <c r="V1743" s="175"/>
      <c r="W1743" s="175"/>
      <c r="X1743" s="175"/>
      <c r="Y1743" s="175"/>
      <c r="Z1743" s="175"/>
      <c r="AA1743" s="175"/>
      <c r="AB1743" s="175"/>
      <c r="AC1743" s="175"/>
      <c r="AD1743" s="175"/>
      <c r="AE1743" s="175"/>
      <c r="AF1743" s="175"/>
      <c r="AG1743" s="175"/>
      <c r="AH1743" s="175"/>
    </row>
    <row r="1744" spans="1:34" x14ac:dyDescent="0.3">
      <c r="A1744" s="171" t="s">
        <v>1459</v>
      </c>
      <c r="B1744" s="171" t="s">
        <v>1470</v>
      </c>
      <c r="C1744" s="171">
        <v>146196</v>
      </c>
      <c r="D1744" s="174">
        <v>44302</v>
      </c>
      <c r="E1744" s="175">
        <v>18.058</v>
      </c>
      <c r="F1744" s="175">
        <v>1.0067999999999999</v>
      </c>
      <c r="G1744" s="175">
        <v>0.70269999999999999</v>
      </c>
      <c r="H1744" s="175">
        <v>-2.9087999999999998</v>
      </c>
      <c r="I1744" s="175">
        <v>-2.1829999999999998</v>
      </c>
      <c r="J1744" s="175">
        <v>-2.6259999999999999</v>
      </c>
      <c r="K1744" s="175">
        <v>12.777900000000001</v>
      </c>
      <c r="L1744" s="175">
        <v>42.278599999999997</v>
      </c>
      <c r="M1744" s="175">
        <v>69.336100000000002</v>
      </c>
      <c r="N1744" s="175">
        <v>98.287000000000006</v>
      </c>
      <c r="O1744" s="175"/>
      <c r="P1744" s="175"/>
      <c r="Q1744" s="175">
        <v>30.994199999999999</v>
      </c>
      <c r="R1744" s="175">
        <v>26.749400000000001</v>
      </c>
      <c r="S1744" s="171"/>
      <c r="T1744" s="174"/>
      <c r="U1744" s="175"/>
      <c r="V1744" s="175"/>
      <c r="W1744" s="175"/>
      <c r="X1744" s="175"/>
      <c r="Y1744" s="175"/>
      <c r="Z1744" s="175"/>
      <c r="AA1744" s="175"/>
      <c r="AB1744" s="175"/>
      <c r="AC1744" s="175"/>
      <c r="AD1744" s="175"/>
      <c r="AE1744" s="175"/>
      <c r="AF1744" s="175"/>
      <c r="AG1744" s="175"/>
      <c r="AH1744" s="175"/>
    </row>
    <row r="1745" spans="1:34" x14ac:dyDescent="0.3">
      <c r="A1745" s="171" t="s">
        <v>1459</v>
      </c>
      <c r="B1745" s="171" t="s">
        <v>1471</v>
      </c>
      <c r="C1745" s="171">
        <v>146193</v>
      </c>
      <c r="D1745" s="174">
        <v>44302</v>
      </c>
      <c r="E1745" s="175">
        <v>17.457999999999998</v>
      </c>
      <c r="F1745" s="175">
        <v>1.0008999999999999</v>
      </c>
      <c r="G1745" s="175">
        <v>0.69210000000000005</v>
      </c>
      <c r="H1745" s="175">
        <v>-2.9356</v>
      </c>
      <c r="I1745" s="175">
        <v>-2.2454000000000001</v>
      </c>
      <c r="J1745" s="175">
        <v>-2.7625999999999999</v>
      </c>
      <c r="K1745" s="175">
        <v>12.335100000000001</v>
      </c>
      <c r="L1745" s="175">
        <v>41.165999999999997</v>
      </c>
      <c r="M1745" s="175">
        <v>67.350499999999997</v>
      </c>
      <c r="N1745" s="175">
        <v>95.192300000000003</v>
      </c>
      <c r="O1745" s="175"/>
      <c r="P1745" s="175"/>
      <c r="Q1745" s="175">
        <v>28.9877</v>
      </c>
      <c r="R1745" s="175">
        <v>24.800899999999999</v>
      </c>
      <c r="S1745" s="171"/>
      <c r="T1745" s="174"/>
      <c r="U1745" s="175"/>
      <c r="V1745" s="175"/>
      <c r="W1745" s="175"/>
      <c r="X1745" s="175"/>
      <c r="Y1745" s="175"/>
      <c r="Z1745" s="175"/>
      <c r="AA1745" s="175"/>
      <c r="AB1745" s="175"/>
      <c r="AC1745" s="175"/>
      <c r="AD1745" s="175"/>
      <c r="AE1745" s="175"/>
      <c r="AF1745" s="175"/>
      <c r="AG1745" s="175"/>
      <c r="AH1745" s="175"/>
    </row>
    <row r="1746" spans="1:34" x14ac:dyDescent="0.3">
      <c r="A1746" s="171" t="s">
        <v>1459</v>
      </c>
      <c r="B1746" s="171" t="s">
        <v>1472</v>
      </c>
      <c r="C1746" s="171">
        <v>103360</v>
      </c>
      <c r="D1746" s="174">
        <v>44302</v>
      </c>
      <c r="E1746" s="175">
        <v>66.027100000000004</v>
      </c>
      <c r="F1746" s="175">
        <v>-5.8599999999999999E-2</v>
      </c>
      <c r="G1746" s="175">
        <v>-0.53810000000000002</v>
      </c>
      <c r="H1746" s="175">
        <v>-3.669</v>
      </c>
      <c r="I1746" s="175">
        <v>-2.8058000000000001</v>
      </c>
      <c r="J1746" s="175">
        <v>-3.6518000000000002</v>
      </c>
      <c r="K1746" s="175">
        <v>6.7016999999999998</v>
      </c>
      <c r="L1746" s="175">
        <v>40.048699999999997</v>
      </c>
      <c r="M1746" s="175">
        <v>64.445300000000003</v>
      </c>
      <c r="N1746" s="175">
        <v>82.878299999999996</v>
      </c>
      <c r="O1746" s="175">
        <v>2.8607</v>
      </c>
      <c r="P1746" s="175">
        <v>10.7651</v>
      </c>
      <c r="Q1746" s="175">
        <v>13.161</v>
      </c>
      <c r="R1746" s="175">
        <v>9.4704999999999995</v>
      </c>
      <c r="S1746" s="171"/>
      <c r="T1746" s="174"/>
      <c r="U1746" s="175"/>
      <c r="V1746" s="175"/>
      <c r="W1746" s="175"/>
      <c r="X1746" s="175"/>
      <c r="Y1746" s="175"/>
      <c r="Z1746" s="175"/>
      <c r="AA1746" s="175"/>
      <c r="AB1746" s="175"/>
      <c r="AC1746" s="175"/>
      <c r="AD1746" s="175"/>
      <c r="AE1746" s="175"/>
      <c r="AF1746" s="175"/>
      <c r="AG1746" s="175"/>
      <c r="AH1746" s="175"/>
    </row>
    <row r="1747" spans="1:34" x14ac:dyDescent="0.3">
      <c r="A1747" s="171" t="s">
        <v>1459</v>
      </c>
      <c r="B1747" s="171" t="s">
        <v>1473</v>
      </c>
      <c r="C1747" s="171">
        <v>118525</v>
      </c>
      <c r="D1747" s="174">
        <v>44302</v>
      </c>
      <c r="E1747" s="175">
        <v>72.108500000000006</v>
      </c>
      <c r="F1747" s="175">
        <v>-5.6399999999999999E-2</v>
      </c>
      <c r="G1747" s="175">
        <v>-0.53080000000000005</v>
      </c>
      <c r="H1747" s="175">
        <v>-3.6535000000000002</v>
      </c>
      <c r="I1747" s="175">
        <v>-2.7726999999999999</v>
      </c>
      <c r="J1747" s="175">
        <v>-3.5838000000000001</v>
      </c>
      <c r="K1747" s="175">
        <v>6.9240000000000004</v>
      </c>
      <c r="L1747" s="175">
        <v>40.626800000000003</v>
      </c>
      <c r="M1747" s="175">
        <v>65.471900000000005</v>
      </c>
      <c r="N1747" s="175">
        <v>84.4268</v>
      </c>
      <c r="O1747" s="175">
        <v>3.8723000000000001</v>
      </c>
      <c r="P1747" s="175">
        <v>11.9739</v>
      </c>
      <c r="Q1747" s="175">
        <v>18.864699999999999</v>
      </c>
      <c r="R1747" s="175">
        <v>10.446400000000001</v>
      </c>
      <c r="S1747" s="171"/>
      <c r="T1747" s="174"/>
      <c r="U1747" s="175"/>
      <c r="V1747" s="175"/>
      <c r="W1747" s="175"/>
      <c r="X1747" s="175"/>
      <c r="Y1747" s="175"/>
      <c r="Z1747" s="175"/>
      <c r="AA1747" s="175"/>
      <c r="AB1747" s="175"/>
      <c r="AC1747" s="175"/>
      <c r="AD1747" s="175"/>
      <c r="AE1747" s="175"/>
      <c r="AF1747" s="175"/>
      <c r="AG1747" s="175"/>
      <c r="AH1747" s="175"/>
    </row>
    <row r="1748" spans="1:34" x14ac:dyDescent="0.3">
      <c r="A1748" s="171" t="s">
        <v>1459</v>
      </c>
      <c r="B1748" s="171" t="s">
        <v>1474</v>
      </c>
      <c r="C1748" s="171">
        <v>130503</v>
      </c>
      <c r="D1748" s="174">
        <v>44302</v>
      </c>
      <c r="E1748" s="175">
        <v>59.039000000000001</v>
      </c>
      <c r="F1748" s="175">
        <v>1.2450000000000001</v>
      </c>
      <c r="G1748" s="175">
        <v>1.089</v>
      </c>
      <c r="H1748" s="175">
        <v>-2.3195999999999999</v>
      </c>
      <c r="I1748" s="175">
        <v>0.59640000000000004</v>
      </c>
      <c r="J1748" s="175">
        <v>0.47820000000000001</v>
      </c>
      <c r="K1748" s="175">
        <v>13.3904</v>
      </c>
      <c r="L1748" s="175">
        <v>42.861600000000003</v>
      </c>
      <c r="M1748" s="175">
        <v>65.6584</v>
      </c>
      <c r="N1748" s="175">
        <v>94.629800000000003</v>
      </c>
      <c r="O1748" s="175">
        <v>6.4695</v>
      </c>
      <c r="P1748" s="175">
        <v>16.896100000000001</v>
      </c>
      <c r="Q1748" s="175">
        <v>17.130700000000001</v>
      </c>
      <c r="R1748" s="175">
        <v>11.2492</v>
      </c>
      <c r="S1748" s="171"/>
      <c r="T1748" s="174"/>
      <c r="U1748" s="175"/>
      <c r="V1748" s="175"/>
      <c r="W1748" s="175"/>
      <c r="X1748" s="175"/>
      <c r="Y1748" s="175"/>
      <c r="Z1748" s="175"/>
      <c r="AA1748" s="175"/>
      <c r="AB1748" s="175"/>
      <c r="AC1748" s="175"/>
      <c r="AD1748" s="175"/>
      <c r="AE1748" s="175"/>
      <c r="AF1748" s="175"/>
      <c r="AG1748" s="175"/>
      <c r="AH1748" s="175"/>
    </row>
    <row r="1749" spans="1:34" x14ac:dyDescent="0.3">
      <c r="A1749" s="171" t="s">
        <v>1459</v>
      </c>
      <c r="B1749" s="171" t="s">
        <v>1475</v>
      </c>
      <c r="C1749" s="171">
        <v>130502</v>
      </c>
      <c r="D1749" s="174">
        <v>44302</v>
      </c>
      <c r="E1749" s="175">
        <v>54.037999999999997</v>
      </c>
      <c r="F1749" s="175">
        <v>1.2441</v>
      </c>
      <c r="G1749" s="175">
        <v>1.0811999999999999</v>
      </c>
      <c r="H1749" s="175">
        <v>-2.3351000000000002</v>
      </c>
      <c r="I1749" s="175">
        <v>0.56569999999999998</v>
      </c>
      <c r="J1749" s="175">
        <v>0.40129999999999999</v>
      </c>
      <c r="K1749" s="175">
        <v>13.1236</v>
      </c>
      <c r="L1749" s="175">
        <v>42.197800000000001</v>
      </c>
      <c r="M1749" s="175">
        <v>64.464200000000005</v>
      </c>
      <c r="N1749" s="175">
        <v>92.731300000000005</v>
      </c>
      <c r="O1749" s="175">
        <v>5.2339000000000002</v>
      </c>
      <c r="P1749" s="175">
        <v>15.511799999999999</v>
      </c>
      <c r="Q1749" s="175">
        <v>13.8078</v>
      </c>
      <c r="R1749" s="175">
        <v>10.135400000000001</v>
      </c>
      <c r="S1749" s="171"/>
      <c r="T1749" s="174"/>
      <c r="U1749" s="175"/>
      <c r="V1749" s="175"/>
      <c r="W1749" s="175"/>
      <c r="X1749" s="175"/>
      <c r="Y1749" s="175"/>
      <c r="Z1749" s="175"/>
      <c r="AA1749" s="175"/>
      <c r="AB1749" s="175"/>
      <c r="AC1749" s="175"/>
      <c r="AD1749" s="175"/>
      <c r="AE1749" s="175"/>
      <c r="AF1749" s="175"/>
      <c r="AG1749" s="175"/>
      <c r="AH1749" s="175"/>
    </row>
    <row r="1750" spans="1:34" x14ac:dyDescent="0.3">
      <c r="A1750" s="171" t="s">
        <v>1459</v>
      </c>
      <c r="B1750" s="171" t="s">
        <v>1476</v>
      </c>
      <c r="C1750" s="171">
        <v>103006</v>
      </c>
      <c r="D1750" s="174">
        <v>44302</v>
      </c>
      <c r="E1750" s="175">
        <v>63.245600000000003</v>
      </c>
      <c r="F1750" s="175">
        <v>0.94420000000000004</v>
      </c>
      <c r="G1750" s="175">
        <v>0.26619999999999999</v>
      </c>
      <c r="H1750" s="175">
        <v>-3.4180999999999999</v>
      </c>
      <c r="I1750" s="175">
        <v>-1.7985</v>
      </c>
      <c r="J1750" s="175">
        <v>-2.3788999999999998</v>
      </c>
      <c r="K1750" s="175">
        <v>9.2675999999999998</v>
      </c>
      <c r="L1750" s="175">
        <v>35.128599999999999</v>
      </c>
      <c r="M1750" s="175">
        <v>58.768099999999997</v>
      </c>
      <c r="N1750" s="175">
        <v>91.144199999999998</v>
      </c>
      <c r="O1750" s="175">
        <v>0.29380000000000001</v>
      </c>
      <c r="P1750" s="175">
        <v>10.735900000000001</v>
      </c>
      <c r="Q1750" s="175">
        <v>12.283099999999999</v>
      </c>
      <c r="R1750" s="175">
        <v>12.130100000000001</v>
      </c>
      <c r="S1750" s="171"/>
      <c r="T1750" s="174"/>
      <c r="U1750" s="175"/>
      <c r="V1750" s="175"/>
      <c r="W1750" s="175"/>
      <c r="X1750" s="175"/>
      <c r="Y1750" s="175"/>
      <c r="Z1750" s="175"/>
      <c r="AA1750" s="175"/>
      <c r="AB1750" s="175"/>
      <c r="AC1750" s="175"/>
      <c r="AD1750" s="175"/>
      <c r="AE1750" s="175"/>
      <c r="AF1750" s="175"/>
      <c r="AG1750" s="175"/>
      <c r="AH1750" s="175"/>
    </row>
    <row r="1751" spans="1:34" x14ac:dyDescent="0.3">
      <c r="A1751" s="171" t="s">
        <v>1459</v>
      </c>
      <c r="B1751" s="171" t="s">
        <v>1477</v>
      </c>
      <c r="C1751" s="171">
        <v>120069</v>
      </c>
      <c r="D1751" s="174">
        <v>44302</v>
      </c>
      <c r="E1751" s="175">
        <v>68.162300000000002</v>
      </c>
      <c r="F1751" s="175">
        <v>0.94810000000000005</v>
      </c>
      <c r="G1751" s="175">
        <v>0.27779999999999999</v>
      </c>
      <c r="H1751" s="175">
        <v>-3.3919000000000001</v>
      </c>
      <c r="I1751" s="175">
        <v>-1.7412000000000001</v>
      </c>
      <c r="J1751" s="175">
        <v>-2.2587999999999999</v>
      </c>
      <c r="K1751" s="175">
        <v>9.6592000000000002</v>
      </c>
      <c r="L1751" s="175">
        <v>36.093200000000003</v>
      </c>
      <c r="M1751" s="175">
        <v>60.475099999999998</v>
      </c>
      <c r="N1751" s="175">
        <v>93.874799999999993</v>
      </c>
      <c r="O1751" s="175">
        <v>1.4762999999999999</v>
      </c>
      <c r="P1751" s="175">
        <v>11.846299999999999</v>
      </c>
      <c r="Q1751" s="175">
        <v>15.4634</v>
      </c>
      <c r="R1751" s="175">
        <v>13.702299999999999</v>
      </c>
      <c r="S1751" s="171"/>
      <c r="T1751" s="174"/>
      <c r="U1751" s="175"/>
      <c r="V1751" s="175"/>
      <c r="W1751" s="175"/>
      <c r="X1751" s="175"/>
      <c r="Y1751" s="175"/>
      <c r="Z1751" s="175"/>
      <c r="AA1751" s="175"/>
      <c r="AB1751" s="175"/>
      <c r="AC1751" s="175"/>
      <c r="AD1751" s="175"/>
      <c r="AE1751" s="175"/>
      <c r="AF1751" s="175"/>
      <c r="AG1751" s="175"/>
      <c r="AH1751" s="175"/>
    </row>
    <row r="1752" spans="1:34" x14ac:dyDescent="0.3">
      <c r="A1752" s="171" t="s">
        <v>1459</v>
      </c>
      <c r="B1752" s="171" t="s">
        <v>1478</v>
      </c>
      <c r="C1752" s="171">
        <v>106823</v>
      </c>
      <c r="D1752" s="174">
        <v>44302</v>
      </c>
      <c r="E1752" s="175">
        <v>36.04</v>
      </c>
      <c r="F1752" s="175">
        <v>0.92410000000000003</v>
      </c>
      <c r="G1752" s="175">
        <v>0.502</v>
      </c>
      <c r="H1752" s="175">
        <v>-3.5331999999999999</v>
      </c>
      <c r="I1752" s="175">
        <v>-1.7447999999999999</v>
      </c>
      <c r="J1752" s="175">
        <v>-2.9878999999999998</v>
      </c>
      <c r="K1752" s="175">
        <v>9.9116</v>
      </c>
      <c r="L1752" s="175">
        <v>39.204300000000003</v>
      </c>
      <c r="M1752" s="175">
        <v>64.792000000000002</v>
      </c>
      <c r="N1752" s="175">
        <v>94.180999999999997</v>
      </c>
      <c r="O1752" s="175">
        <v>8.0297999999999998</v>
      </c>
      <c r="P1752" s="175">
        <v>13.508800000000001</v>
      </c>
      <c r="Q1752" s="175">
        <v>9.9589999999999996</v>
      </c>
      <c r="R1752" s="175">
        <v>19.536300000000001</v>
      </c>
      <c r="S1752" s="171"/>
      <c r="T1752" s="174"/>
      <c r="U1752" s="175"/>
      <c r="V1752" s="175"/>
      <c r="W1752" s="175"/>
      <c r="X1752" s="175"/>
      <c r="Y1752" s="175"/>
      <c r="Z1752" s="175"/>
      <c r="AA1752" s="175"/>
      <c r="AB1752" s="175"/>
      <c r="AC1752" s="175"/>
      <c r="AD1752" s="175"/>
      <c r="AE1752" s="175"/>
      <c r="AF1752" s="175"/>
      <c r="AG1752" s="175"/>
      <c r="AH1752" s="175"/>
    </row>
    <row r="1753" spans="1:34" x14ac:dyDescent="0.3">
      <c r="A1753" s="171" t="s">
        <v>1459</v>
      </c>
      <c r="B1753" s="171" t="s">
        <v>1479</v>
      </c>
      <c r="C1753" s="171">
        <v>120591</v>
      </c>
      <c r="D1753" s="174">
        <v>44302</v>
      </c>
      <c r="E1753" s="175">
        <v>38.44</v>
      </c>
      <c r="F1753" s="175">
        <v>0.91890000000000005</v>
      </c>
      <c r="G1753" s="175">
        <v>0.49669999999999997</v>
      </c>
      <c r="H1753" s="175">
        <v>-3.5141</v>
      </c>
      <c r="I1753" s="175">
        <v>-1.6879999999999999</v>
      </c>
      <c r="J1753" s="175">
        <v>-2.8801999999999999</v>
      </c>
      <c r="K1753" s="175">
        <v>10.301299999999999</v>
      </c>
      <c r="L1753" s="175">
        <v>40.189599999999999</v>
      </c>
      <c r="M1753" s="175">
        <v>66.695599999999999</v>
      </c>
      <c r="N1753" s="175">
        <v>97.128200000000007</v>
      </c>
      <c r="O1753" s="175">
        <v>9.3642000000000003</v>
      </c>
      <c r="P1753" s="175">
        <v>14.5745</v>
      </c>
      <c r="Q1753" s="175">
        <v>14.7454</v>
      </c>
      <c r="R1753" s="175">
        <v>21.234000000000002</v>
      </c>
      <c r="S1753" s="171"/>
      <c r="T1753" s="174"/>
      <c r="U1753" s="175"/>
      <c r="V1753" s="175"/>
      <c r="W1753" s="175"/>
      <c r="X1753" s="175"/>
      <c r="Y1753" s="175"/>
      <c r="Z1753" s="175"/>
      <c r="AA1753" s="175"/>
      <c r="AB1753" s="175"/>
      <c r="AC1753" s="175"/>
      <c r="AD1753" s="175"/>
      <c r="AE1753" s="175"/>
      <c r="AF1753" s="175"/>
      <c r="AG1753" s="175"/>
      <c r="AH1753" s="175"/>
    </row>
    <row r="1754" spans="1:34" x14ac:dyDescent="0.3">
      <c r="A1754" s="171" t="s">
        <v>1459</v>
      </c>
      <c r="B1754" s="171" t="s">
        <v>1480</v>
      </c>
      <c r="C1754" s="171">
        <v>141462</v>
      </c>
      <c r="D1754" s="174">
        <v>44302</v>
      </c>
      <c r="E1754" s="175">
        <v>12.54</v>
      </c>
      <c r="F1754" s="175">
        <v>0.88500000000000001</v>
      </c>
      <c r="G1754" s="175">
        <v>1.2924</v>
      </c>
      <c r="H1754" s="175">
        <v>-2.2603</v>
      </c>
      <c r="I1754" s="175">
        <v>-0.55510000000000004</v>
      </c>
      <c r="J1754" s="175">
        <v>0.88500000000000001</v>
      </c>
      <c r="K1754" s="175">
        <v>13.381600000000001</v>
      </c>
      <c r="L1754" s="175">
        <v>40.268500000000003</v>
      </c>
      <c r="M1754" s="175">
        <v>61.182499999999997</v>
      </c>
      <c r="N1754" s="175">
        <v>80.172399999999996</v>
      </c>
      <c r="O1754" s="175">
        <v>4.5869999999999997</v>
      </c>
      <c r="P1754" s="175"/>
      <c r="Q1754" s="175">
        <v>6.101</v>
      </c>
      <c r="R1754" s="175">
        <v>14.508900000000001</v>
      </c>
      <c r="S1754" s="171"/>
      <c r="T1754" s="174"/>
      <c r="U1754" s="175"/>
      <c r="V1754" s="175"/>
      <c r="W1754" s="175"/>
      <c r="X1754" s="175"/>
      <c r="Y1754" s="175"/>
      <c r="Z1754" s="175"/>
      <c r="AA1754" s="175"/>
      <c r="AB1754" s="175"/>
      <c r="AC1754" s="175"/>
      <c r="AD1754" s="175"/>
      <c r="AE1754" s="175"/>
      <c r="AF1754" s="175"/>
      <c r="AG1754" s="175"/>
      <c r="AH1754" s="175"/>
    </row>
    <row r="1755" spans="1:34" x14ac:dyDescent="0.3">
      <c r="A1755" s="171" t="s">
        <v>1459</v>
      </c>
      <c r="B1755" s="171" t="s">
        <v>1481</v>
      </c>
      <c r="C1755" s="171">
        <v>141475</v>
      </c>
      <c r="D1755" s="174">
        <v>44302</v>
      </c>
      <c r="E1755" s="175">
        <v>13.43</v>
      </c>
      <c r="F1755" s="175">
        <v>0.97740000000000005</v>
      </c>
      <c r="G1755" s="175">
        <v>1.3585</v>
      </c>
      <c r="H1755" s="175">
        <v>-2.1850000000000001</v>
      </c>
      <c r="I1755" s="175">
        <v>-0.51849999999999996</v>
      </c>
      <c r="J1755" s="175">
        <v>0.97740000000000005</v>
      </c>
      <c r="K1755" s="175">
        <v>13.621</v>
      </c>
      <c r="L1755" s="175">
        <v>40.923400000000001</v>
      </c>
      <c r="M1755" s="175">
        <v>62.394199999999998</v>
      </c>
      <c r="N1755" s="175">
        <v>81.978300000000004</v>
      </c>
      <c r="O1755" s="175">
        <v>6.1704999999999997</v>
      </c>
      <c r="P1755" s="175"/>
      <c r="Q1755" s="175">
        <v>8.0216999999999992</v>
      </c>
      <c r="R1755" s="175">
        <v>15.749000000000001</v>
      </c>
      <c r="S1755" s="171"/>
      <c r="T1755" s="174"/>
      <c r="U1755" s="175"/>
      <c r="V1755" s="175"/>
      <c r="W1755" s="175"/>
      <c r="X1755" s="175"/>
      <c r="Y1755" s="175"/>
      <c r="Z1755" s="175"/>
      <c r="AA1755" s="175"/>
      <c r="AB1755" s="175"/>
      <c r="AC1755" s="175"/>
      <c r="AD1755" s="175"/>
      <c r="AE1755" s="175"/>
      <c r="AF1755" s="175"/>
      <c r="AG1755" s="175"/>
      <c r="AH1755" s="175"/>
    </row>
    <row r="1756" spans="1:34" x14ac:dyDescent="0.3">
      <c r="A1756" s="171" t="s">
        <v>1459</v>
      </c>
      <c r="B1756" s="171" t="s">
        <v>1482</v>
      </c>
      <c r="C1756" s="171">
        <v>147946</v>
      </c>
      <c r="D1756" s="174">
        <v>44302</v>
      </c>
      <c r="E1756" s="175">
        <v>16.72</v>
      </c>
      <c r="F1756" s="175">
        <v>0.72289999999999999</v>
      </c>
      <c r="G1756" s="175">
        <v>1.3332999999999999</v>
      </c>
      <c r="H1756" s="175">
        <v>-2.1076999999999999</v>
      </c>
      <c r="I1756" s="175">
        <v>-0.17910000000000001</v>
      </c>
      <c r="J1756" s="175">
        <v>-1.0650999999999999</v>
      </c>
      <c r="K1756" s="175">
        <v>6.7687999999999997</v>
      </c>
      <c r="L1756" s="175">
        <v>33.546300000000002</v>
      </c>
      <c r="M1756" s="175">
        <v>63.122</v>
      </c>
      <c r="N1756" s="175">
        <v>83.534599999999998</v>
      </c>
      <c r="O1756" s="175"/>
      <c r="P1756" s="175"/>
      <c r="Q1756" s="175">
        <v>56.988700000000001</v>
      </c>
      <c r="R1756" s="175"/>
      <c r="S1756" s="171"/>
      <c r="T1756" s="174"/>
      <c r="U1756" s="175"/>
      <c r="V1756" s="175"/>
      <c r="W1756" s="175"/>
      <c r="X1756" s="175"/>
      <c r="Y1756" s="175"/>
      <c r="Z1756" s="175"/>
      <c r="AA1756" s="175"/>
      <c r="AB1756" s="175"/>
      <c r="AC1756" s="175"/>
      <c r="AD1756" s="175"/>
      <c r="AE1756" s="175"/>
      <c r="AF1756" s="175"/>
      <c r="AG1756" s="175"/>
      <c r="AH1756" s="175"/>
    </row>
    <row r="1757" spans="1:34" x14ac:dyDescent="0.3">
      <c r="A1757" s="171" t="s">
        <v>1459</v>
      </c>
      <c r="B1757" s="171" t="s">
        <v>1483</v>
      </c>
      <c r="C1757" s="171">
        <v>147944</v>
      </c>
      <c r="D1757" s="174">
        <v>44302</v>
      </c>
      <c r="E1757" s="175">
        <v>16.350000000000001</v>
      </c>
      <c r="F1757" s="175">
        <v>0.67730000000000001</v>
      </c>
      <c r="G1757" s="175">
        <v>1.3010999999999999</v>
      </c>
      <c r="H1757" s="175">
        <v>-2.1543999999999999</v>
      </c>
      <c r="I1757" s="175">
        <v>-0.3049</v>
      </c>
      <c r="J1757" s="175">
        <v>-1.2681</v>
      </c>
      <c r="K1757" s="175">
        <v>6.1688000000000001</v>
      </c>
      <c r="L1757" s="175">
        <v>32.174599999999998</v>
      </c>
      <c r="M1757" s="175">
        <v>60.767000000000003</v>
      </c>
      <c r="N1757" s="175">
        <v>79.867999999999995</v>
      </c>
      <c r="O1757" s="175"/>
      <c r="P1757" s="175"/>
      <c r="Q1757" s="175">
        <v>53.936399999999999</v>
      </c>
      <c r="R1757" s="175"/>
      <c r="S1757" s="171"/>
      <c r="T1757" s="174"/>
      <c r="U1757" s="175"/>
      <c r="V1757" s="175"/>
      <c r="W1757" s="175"/>
      <c r="X1757" s="175"/>
      <c r="Y1757" s="175"/>
      <c r="Z1757" s="175"/>
      <c r="AA1757" s="175"/>
      <c r="AB1757" s="175"/>
      <c r="AC1757" s="175"/>
      <c r="AD1757" s="175"/>
      <c r="AE1757" s="175"/>
      <c r="AF1757" s="175"/>
      <c r="AG1757" s="175"/>
      <c r="AH1757" s="175"/>
    </row>
    <row r="1758" spans="1:34" x14ac:dyDescent="0.3">
      <c r="A1758" s="171" t="s">
        <v>1459</v>
      </c>
      <c r="B1758" s="171" t="s">
        <v>1484</v>
      </c>
      <c r="C1758" s="171">
        <v>145137</v>
      </c>
      <c r="D1758" s="174">
        <v>44302</v>
      </c>
      <c r="E1758" s="175">
        <v>15.92</v>
      </c>
      <c r="F1758" s="175">
        <v>0.25190000000000001</v>
      </c>
      <c r="G1758" s="175">
        <v>6.2899999999999998E-2</v>
      </c>
      <c r="H1758" s="175">
        <v>-3.9228000000000001</v>
      </c>
      <c r="I1758" s="175">
        <v>-1.7889999999999999</v>
      </c>
      <c r="J1758" s="175">
        <v>-2.2713000000000001</v>
      </c>
      <c r="K1758" s="175">
        <v>11.095599999999999</v>
      </c>
      <c r="L1758" s="175">
        <v>38.314500000000002</v>
      </c>
      <c r="M1758" s="175">
        <v>54.563099999999999</v>
      </c>
      <c r="N1758" s="175">
        <v>76.888900000000007</v>
      </c>
      <c r="O1758" s="175"/>
      <c r="P1758" s="175"/>
      <c r="Q1758" s="175">
        <v>20.778700000000001</v>
      </c>
      <c r="R1758" s="175">
        <v>21.435400000000001</v>
      </c>
      <c r="S1758" s="171"/>
      <c r="T1758" s="174"/>
      <c r="U1758" s="175"/>
      <c r="V1758" s="175"/>
      <c r="W1758" s="175"/>
      <c r="X1758" s="175"/>
      <c r="Y1758" s="175"/>
      <c r="Z1758" s="175"/>
      <c r="AA1758" s="175"/>
      <c r="AB1758" s="175"/>
      <c r="AC1758" s="175"/>
      <c r="AD1758" s="175"/>
      <c r="AE1758" s="175"/>
      <c r="AF1758" s="175"/>
      <c r="AG1758" s="175"/>
      <c r="AH1758" s="175"/>
    </row>
    <row r="1759" spans="1:34" x14ac:dyDescent="0.3">
      <c r="A1759" s="171" t="s">
        <v>1459</v>
      </c>
      <c r="B1759" s="171" t="s">
        <v>1485</v>
      </c>
      <c r="C1759" s="171">
        <v>145139</v>
      </c>
      <c r="D1759" s="174">
        <v>44302</v>
      </c>
      <c r="E1759" s="175">
        <v>15.3</v>
      </c>
      <c r="F1759" s="175">
        <v>0.2621</v>
      </c>
      <c r="G1759" s="175">
        <v>6.54E-2</v>
      </c>
      <c r="H1759" s="175">
        <v>-3.8944999999999999</v>
      </c>
      <c r="I1759" s="175">
        <v>-1.7971999999999999</v>
      </c>
      <c r="J1759" s="175">
        <v>-2.3612000000000002</v>
      </c>
      <c r="K1759" s="175">
        <v>10.709099999999999</v>
      </c>
      <c r="L1759" s="175">
        <v>37.219700000000003</v>
      </c>
      <c r="M1759" s="175">
        <v>52.694600000000001</v>
      </c>
      <c r="N1759" s="175">
        <v>74.061400000000006</v>
      </c>
      <c r="O1759" s="175"/>
      <c r="P1759" s="175"/>
      <c r="Q1759" s="175">
        <v>18.846399999999999</v>
      </c>
      <c r="R1759" s="175">
        <v>19.549499999999998</v>
      </c>
      <c r="S1759" s="171"/>
      <c r="T1759" s="174"/>
      <c r="U1759" s="175"/>
      <c r="V1759" s="175"/>
      <c r="W1759" s="175"/>
      <c r="X1759" s="175"/>
      <c r="Y1759" s="175"/>
      <c r="Z1759" s="175"/>
      <c r="AA1759" s="175"/>
      <c r="AB1759" s="175"/>
      <c r="AC1759" s="175"/>
      <c r="AD1759" s="175"/>
      <c r="AE1759" s="175"/>
      <c r="AF1759" s="175"/>
      <c r="AG1759" s="175"/>
      <c r="AH1759" s="175"/>
    </row>
    <row r="1760" spans="1:34" s="118" customFormat="1" x14ac:dyDescent="0.3">
      <c r="A1760" s="171" t="s">
        <v>1459</v>
      </c>
      <c r="B1760" s="171" t="s">
        <v>1486</v>
      </c>
      <c r="C1760" s="171">
        <v>147919</v>
      </c>
      <c r="D1760" s="174">
        <v>44302</v>
      </c>
      <c r="E1760" s="175">
        <v>12.8932</v>
      </c>
      <c r="F1760" s="175">
        <v>1.3664000000000001</v>
      </c>
      <c r="G1760" s="175">
        <v>0.67459999999999998</v>
      </c>
      <c r="H1760" s="175">
        <v>-3.0688</v>
      </c>
      <c r="I1760" s="175">
        <v>-0.53920000000000001</v>
      </c>
      <c r="J1760" s="175">
        <v>-1.8057000000000001</v>
      </c>
      <c r="K1760" s="175">
        <v>5.9477000000000002</v>
      </c>
      <c r="L1760" s="175">
        <v>34.019399999999997</v>
      </c>
      <c r="M1760" s="175">
        <v>51.866900000000001</v>
      </c>
      <c r="N1760" s="175">
        <v>80.881</v>
      </c>
      <c r="O1760" s="175"/>
      <c r="P1760" s="175"/>
      <c r="Q1760" s="175">
        <v>24.4526</v>
      </c>
      <c r="R1760" s="175"/>
      <c r="S1760" s="171"/>
      <c r="T1760" s="174"/>
      <c r="U1760" s="175"/>
      <c r="V1760" s="175"/>
      <c r="W1760" s="175"/>
      <c r="X1760" s="175"/>
      <c r="Y1760" s="175"/>
      <c r="Z1760" s="175"/>
      <c r="AA1760" s="175"/>
      <c r="AB1760" s="175"/>
      <c r="AC1760" s="175"/>
      <c r="AD1760" s="175"/>
      <c r="AE1760" s="175"/>
      <c r="AF1760" s="175"/>
      <c r="AG1760" s="175"/>
      <c r="AH1760" s="175"/>
    </row>
    <row r="1761" spans="1:34" s="118" customFormat="1" x14ac:dyDescent="0.3">
      <c r="A1761" s="171" t="s">
        <v>1459</v>
      </c>
      <c r="B1761" s="171" t="s">
        <v>1487</v>
      </c>
      <c r="C1761" s="171">
        <v>147920</v>
      </c>
      <c r="D1761" s="174">
        <v>44302</v>
      </c>
      <c r="E1761" s="175">
        <v>12.5679</v>
      </c>
      <c r="F1761" s="175">
        <v>1.3606</v>
      </c>
      <c r="G1761" s="175">
        <v>0.65590000000000004</v>
      </c>
      <c r="H1761" s="175">
        <v>-3.1107</v>
      </c>
      <c r="I1761" s="175">
        <v>-0.63090000000000002</v>
      </c>
      <c r="J1761" s="175">
        <v>-1.9908999999999999</v>
      </c>
      <c r="K1761" s="175">
        <v>5.3806000000000003</v>
      </c>
      <c r="L1761" s="175">
        <v>32.579799999999999</v>
      </c>
      <c r="M1761" s="175">
        <v>49.395499999999998</v>
      </c>
      <c r="N1761" s="175">
        <v>76.945400000000006</v>
      </c>
      <c r="O1761" s="175"/>
      <c r="P1761" s="175"/>
      <c r="Q1761" s="175">
        <v>21.744700000000002</v>
      </c>
      <c r="R1761" s="175"/>
      <c r="S1761" s="171"/>
      <c r="T1761" s="174"/>
      <c r="U1761" s="175"/>
      <c r="V1761" s="175"/>
      <c r="W1761" s="175"/>
      <c r="X1761" s="175"/>
      <c r="Y1761" s="175"/>
      <c r="Z1761" s="175"/>
      <c r="AA1761" s="175"/>
      <c r="AB1761" s="175"/>
      <c r="AC1761" s="175"/>
      <c r="AD1761" s="175"/>
      <c r="AE1761" s="175"/>
      <c r="AF1761" s="175"/>
      <c r="AG1761" s="175"/>
      <c r="AH1761" s="175"/>
    </row>
    <row r="1762" spans="1:34" s="118" customFormat="1" x14ac:dyDescent="0.3">
      <c r="A1762" s="171" t="s">
        <v>1459</v>
      </c>
      <c r="B1762" s="171" t="s">
        <v>1488</v>
      </c>
      <c r="C1762" s="171">
        <v>102875</v>
      </c>
      <c r="D1762" s="174">
        <v>44302</v>
      </c>
      <c r="E1762" s="175">
        <v>119.465</v>
      </c>
      <c r="F1762" s="175">
        <v>0.5877</v>
      </c>
      <c r="G1762" s="175">
        <v>0.50819999999999999</v>
      </c>
      <c r="H1762" s="175">
        <v>-2.6524000000000001</v>
      </c>
      <c r="I1762" s="175">
        <v>-1.1428</v>
      </c>
      <c r="J1762" s="175">
        <v>-0.36780000000000002</v>
      </c>
      <c r="K1762" s="175">
        <v>15.9663</v>
      </c>
      <c r="L1762" s="175">
        <v>49.855699999999999</v>
      </c>
      <c r="M1762" s="175">
        <v>82.777199999999993</v>
      </c>
      <c r="N1762" s="175">
        <v>115.32980000000001</v>
      </c>
      <c r="O1762" s="175">
        <v>13.793799999999999</v>
      </c>
      <c r="P1762" s="175">
        <v>17.431699999999999</v>
      </c>
      <c r="Q1762" s="175">
        <v>16.600200000000001</v>
      </c>
      <c r="R1762" s="175">
        <v>28.540500000000002</v>
      </c>
      <c r="S1762" s="171"/>
      <c r="T1762" s="174"/>
      <c r="U1762" s="175"/>
      <c r="V1762" s="175"/>
      <c r="W1762" s="175"/>
      <c r="X1762" s="175"/>
      <c r="Y1762" s="175"/>
      <c r="Z1762" s="175"/>
      <c r="AA1762" s="175"/>
      <c r="AB1762" s="175"/>
      <c r="AC1762" s="175"/>
      <c r="AD1762" s="175"/>
      <c r="AE1762" s="175"/>
      <c r="AF1762" s="175"/>
      <c r="AG1762" s="175"/>
      <c r="AH1762" s="175"/>
    </row>
    <row r="1763" spans="1:34" s="118" customFormat="1" x14ac:dyDescent="0.3">
      <c r="A1763" s="171" t="s">
        <v>1459</v>
      </c>
      <c r="B1763" s="171" t="s">
        <v>1489</v>
      </c>
      <c r="C1763" s="171">
        <v>120164</v>
      </c>
      <c r="D1763" s="174">
        <v>44302</v>
      </c>
      <c r="E1763" s="175">
        <v>132.73699999999999</v>
      </c>
      <c r="F1763" s="175">
        <v>0.59109999999999996</v>
      </c>
      <c r="G1763" s="175">
        <v>0.51870000000000005</v>
      </c>
      <c r="H1763" s="175">
        <v>-2.6261999999999999</v>
      </c>
      <c r="I1763" s="175">
        <v>-1.0812999999999999</v>
      </c>
      <c r="J1763" s="175">
        <v>-0.24049999999999999</v>
      </c>
      <c r="K1763" s="175">
        <v>16.4023</v>
      </c>
      <c r="L1763" s="175">
        <v>50.964399999999998</v>
      </c>
      <c r="M1763" s="175">
        <v>84.808700000000002</v>
      </c>
      <c r="N1763" s="175">
        <v>118.4791</v>
      </c>
      <c r="O1763" s="175">
        <v>15.336600000000001</v>
      </c>
      <c r="P1763" s="175">
        <v>19.1065</v>
      </c>
      <c r="Q1763" s="175">
        <v>19.438700000000001</v>
      </c>
      <c r="R1763" s="175">
        <v>30.382300000000001</v>
      </c>
      <c r="S1763" s="171"/>
      <c r="T1763" s="174"/>
      <c r="U1763" s="175"/>
      <c r="V1763" s="175"/>
      <c r="W1763" s="175"/>
      <c r="X1763" s="175"/>
      <c r="Y1763" s="175"/>
      <c r="Z1763" s="175"/>
      <c r="AA1763" s="175"/>
      <c r="AB1763" s="175"/>
      <c r="AC1763" s="175"/>
      <c r="AD1763" s="175"/>
      <c r="AE1763" s="175"/>
      <c r="AF1763" s="175"/>
      <c r="AG1763" s="175"/>
      <c r="AH1763" s="175"/>
    </row>
    <row r="1764" spans="1:34" s="118" customFormat="1" x14ac:dyDescent="0.3">
      <c r="A1764" s="171" t="s">
        <v>1459</v>
      </c>
      <c r="B1764" s="171" t="s">
        <v>1490</v>
      </c>
      <c r="C1764" s="171">
        <v>129220</v>
      </c>
      <c r="D1764" s="174">
        <v>44302</v>
      </c>
      <c r="E1764" s="175">
        <v>32.762999999999998</v>
      </c>
      <c r="F1764" s="175">
        <v>0.67910000000000004</v>
      </c>
      <c r="G1764" s="175">
        <v>0.3553</v>
      </c>
      <c r="H1764" s="175">
        <v>-2.004</v>
      </c>
      <c r="I1764" s="175">
        <v>0.95209999999999995</v>
      </c>
      <c r="J1764" s="175">
        <v>0.4415</v>
      </c>
      <c r="K1764" s="175">
        <v>13.210100000000001</v>
      </c>
      <c r="L1764" s="175">
        <v>42.845300000000002</v>
      </c>
      <c r="M1764" s="175">
        <v>66.174700000000001</v>
      </c>
      <c r="N1764" s="175">
        <v>90.5047</v>
      </c>
      <c r="O1764" s="175">
        <v>4.1120999999999999</v>
      </c>
      <c r="P1764" s="175">
        <v>17.4527</v>
      </c>
      <c r="Q1764" s="175">
        <v>18.665500000000002</v>
      </c>
      <c r="R1764" s="175">
        <v>12.696899999999999</v>
      </c>
      <c r="S1764" s="171"/>
      <c r="T1764" s="174"/>
      <c r="U1764" s="175"/>
      <c r="V1764" s="175"/>
      <c r="W1764" s="175"/>
      <c r="X1764" s="175"/>
      <c r="Y1764" s="175"/>
      <c r="Z1764" s="175"/>
      <c r="AA1764" s="175"/>
      <c r="AB1764" s="175"/>
      <c r="AC1764" s="175"/>
      <c r="AD1764" s="175"/>
      <c r="AE1764" s="175"/>
      <c r="AF1764" s="175"/>
      <c r="AG1764" s="175"/>
      <c r="AH1764" s="175"/>
    </row>
    <row r="1765" spans="1:34" s="118" customFormat="1" x14ac:dyDescent="0.3">
      <c r="A1765" s="171" t="s">
        <v>1459</v>
      </c>
      <c r="B1765" s="171" t="s">
        <v>1491</v>
      </c>
      <c r="C1765" s="171">
        <v>129223</v>
      </c>
      <c r="D1765" s="174">
        <v>44302</v>
      </c>
      <c r="E1765" s="175">
        <v>30.824000000000002</v>
      </c>
      <c r="F1765" s="175">
        <v>0.67610000000000003</v>
      </c>
      <c r="G1765" s="175">
        <v>0.34510000000000002</v>
      </c>
      <c r="H1765" s="175">
        <v>-2.0215999999999998</v>
      </c>
      <c r="I1765" s="175">
        <v>0.91010000000000002</v>
      </c>
      <c r="J1765" s="175">
        <v>0.35160000000000002</v>
      </c>
      <c r="K1765" s="175">
        <v>12.9208</v>
      </c>
      <c r="L1765" s="175">
        <v>42.098500000000001</v>
      </c>
      <c r="M1765" s="175">
        <v>64.860699999999994</v>
      </c>
      <c r="N1765" s="175">
        <v>88.479900000000001</v>
      </c>
      <c r="O1765" s="175">
        <v>2.9940000000000002</v>
      </c>
      <c r="P1765" s="175">
        <v>16.32</v>
      </c>
      <c r="Q1765" s="175">
        <v>17.626100000000001</v>
      </c>
      <c r="R1765" s="175">
        <v>11.455500000000001</v>
      </c>
      <c r="S1765" s="171"/>
      <c r="T1765" s="174"/>
      <c r="U1765" s="175"/>
      <c r="V1765" s="175"/>
      <c r="W1765" s="175"/>
      <c r="X1765" s="175"/>
      <c r="Y1765" s="175"/>
      <c r="Z1765" s="175"/>
      <c r="AA1765" s="175"/>
      <c r="AB1765" s="175"/>
      <c r="AC1765" s="175"/>
      <c r="AD1765" s="175"/>
      <c r="AE1765" s="175"/>
      <c r="AF1765" s="175"/>
      <c r="AG1765" s="175"/>
      <c r="AH1765" s="175"/>
    </row>
    <row r="1766" spans="1:34" s="118" customFormat="1" x14ac:dyDescent="0.3">
      <c r="A1766" s="171" t="s">
        <v>1459</v>
      </c>
      <c r="B1766" s="171" t="s">
        <v>1492</v>
      </c>
      <c r="C1766" s="171">
        <v>113177</v>
      </c>
      <c r="D1766" s="174">
        <v>44302</v>
      </c>
      <c r="E1766" s="175">
        <v>59.691400000000002</v>
      </c>
      <c r="F1766" s="175">
        <v>1.1444000000000001</v>
      </c>
      <c r="G1766" s="175">
        <v>0.84740000000000004</v>
      </c>
      <c r="H1766" s="175">
        <v>-2.7130000000000001</v>
      </c>
      <c r="I1766" s="175">
        <v>-0.71209999999999996</v>
      </c>
      <c r="J1766" s="175">
        <v>-0.8498</v>
      </c>
      <c r="K1766" s="175">
        <v>15.277100000000001</v>
      </c>
      <c r="L1766" s="175">
        <v>45.682600000000001</v>
      </c>
      <c r="M1766" s="175">
        <v>69.753900000000002</v>
      </c>
      <c r="N1766" s="175">
        <v>100.5153</v>
      </c>
      <c r="O1766" s="175">
        <v>9.4095999999999993</v>
      </c>
      <c r="P1766" s="175">
        <v>18.669899999999998</v>
      </c>
      <c r="Q1766" s="175">
        <v>18.379100000000001</v>
      </c>
      <c r="R1766" s="175">
        <v>21.174700000000001</v>
      </c>
      <c r="S1766" s="171"/>
      <c r="T1766" s="174"/>
      <c r="U1766" s="175"/>
      <c r="V1766" s="175"/>
      <c r="W1766" s="175"/>
      <c r="X1766" s="175"/>
      <c r="Y1766" s="175"/>
      <c r="Z1766" s="175"/>
      <c r="AA1766" s="175"/>
      <c r="AB1766" s="175"/>
      <c r="AC1766" s="175"/>
      <c r="AD1766" s="175"/>
      <c r="AE1766" s="175"/>
      <c r="AF1766" s="175"/>
      <c r="AG1766" s="175"/>
      <c r="AH1766" s="175"/>
    </row>
    <row r="1767" spans="1:34" s="118" customFormat="1" x14ac:dyDescent="0.3">
      <c r="A1767" s="171" t="s">
        <v>1459</v>
      </c>
      <c r="B1767" s="171" t="s">
        <v>1493</v>
      </c>
      <c r="C1767" s="171">
        <v>118778</v>
      </c>
      <c r="D1767" s="174">
        <v>44302</v>
      </c>
      <c r="E1767" s="175">
        <v>64.540000000000006</v>
      </c>
      <c r="F1767" s="175">
        <v>1.1469</v>
      </c>
      <c r="G1767" s="175">
        <v>0.85429999999999995</v>
      </c>
      <c r="H1767" s="175">
        <v>-2.6977000000000002</v>
      </c>
      <c r="I1767" s="175">
        <v>-0.67669999999999997</v>
      </c>
      <c r="J1767" s="175">
        <v>-0.7742</v>
      </c>
      <c r="K1767" s="175">
        <v>15.5326</v>
      </c>
      <c r="L1767" s="175">
        <v>46.313400000000001</v>
      </c>
      <c r="M1767" s="175">
        <v>70.847899999999996</v>
      </c>
      <c r="N1767" s="175">
        <v>102.29179999999999</v>
      </c>
      <c r="O1767" s="175">
        <v>10.4535</v>
      </c>
      <c r="P1767" s="175">
        <v>19.9222</v>
      </c>
      <c r="Q1767" s="175">
        <v>23.791599999999999</v>
      </c>
      <c r="R1767" s="175">
        <v>22.215499999999999</v>
      </c>
      <c r="S1767" s="171"/>
      <c r="T1767" s="174"/>
      <c r="U1767" s="175"/>
      <c r="V1767" s="175"/>
      <c r="W1767" s="175"/>
      <c r="X1767" s="175"/>
      <c r="Y1767" s="175"/>
      <c r="Z1767" s="175"/>
      <c r="AA1767" s="175"/>
      <c r="AB1767" s="175"/>
      <c r="AC1767" s="175"/>
      <c r="AD1767" s="175"/>
      <c r="AE1767" s="175"/>
      <c r="AF1767" s="175"/>
      <c r="AG1767" s="175"/>
      <c r="AH1767" s="175"/>
    </row>
    <row r="1768" spans="1:34" s="118" customFormat="1" x14ac:dyDescent="0.3">
      <c r="A1768" s="171" t="s">
        <v>1459</v>
      </c>
      <c r="B1768" s="171" t="s">
        <v>1494</v>
      </c>
      <c r="C1768" s="171">
        <v>147131</v>
      </c>
      <c r="D1768" s="174">
        <v>44302</v>
      </c>
      <c r="E1768" s="175">
        <v>16.760000000000002</v>
      </c>
      <c r="F1768" s="175">
        <v>0.96389999999999998</v>
      </c>
      <c r="G1768" s="175">
        <v>0.66069999999999995</v>
      </c>
      <c r="H1768" s="175">
        <v>-2.7277999999999998</v>
      </c>
      <c r="I1768" s="175">
        <v>-0.53410000000000002</v>
      </c>
      <c r="J1768" s="175">
        <v>-0.1787</v>
      </c>
      <c r="K1768" s="175">
        <v>10.5541</v>
      </c>
      <c r="L1768" s="175">
        <v>37.942399999999999</v>
      </c>
      <c r="M1768" s="175">
        <v>62.403100000000002</v>
      </c>
      <c r="N1768" s="175">
        <v>94.883700000000005</v>
      </c>
      <c r="O1768" s="175"/>
      <c r="P1768" s="175"/>
      <c r="Q1768" s="175">
        <v>30.700900000000001</v>
      </c>
      <c r="R1768" s="175"/>
      <c r="S1768" s="171"/>
      <c r="T1768" s="174"/>
      <c r="U1768" s="175"/>
      <c r="V1768" s="175"/>
      <c r="W1768" s="175"/>
      <c r="X1768" s="175"/>
      <c r="Y1768" s="175"/>
      <c r="Z1768" s="175"/>
      <c r="AA1768" s="175"/>
      <c r="AB1768" s="175"/>
      <c r="AC1768" s="175"/>
      <c r="AD1768" s="175"/>
      <c r="AE1768" s="175"/>
      <c r="AF1768" s="175"/>
      <c r="AG1768" s="175"/>
      <c r="AH1768" s="175"/>
    </row>
    <row r="1769" spans="1:34" s="118" customFormat="1" x14ac:dyDescent="0.3">
      <c r="A1769" s="171" t="s">
        <v>1459</v>
      </c>
      <c r="B1769" s="171" t="s">
        <v>1495</v>
      </c>
      <c r="C1769" s="171">
        <v>147129</v>
      </c>
      <c r="D1769" s="174">
        <v>44302</v>
      </c>
      <c r="E1769" s="175">
        <v>16.2</v>
      </c>
      <c r="F1769" s="175">
        <v>0.99750000000000005</v>
      </c>
      <c r="G1769" s="175">
        <v>0.62109999999999999</v>
      </c>
      <c r="H1769" s="175">
        <v>-2.7610999999999999</v>
      </c>
      <c r="I1769" s="175">
        <v>-0.55249999999999999</v>
      </c>
      <c r="J1769" s="175">
        <v>-0.30769999999999997</v>
      </c>
      <c r="K1769" s="175">
        <v>10.129200000000001</v>
      </c>
      <c r="L1769" s="175">
        <v>36.824300000000001</v>
      </c>
      <c r="M1769" s="175">
        <v>60.237400000000001</v>
      </c>
      <c r="N1769" s="175">
        <v>91.489400000000003</v>
      </c>
      <c r="O1769" s="175"/>
      <c r="P1769" s="175"/>
      <c r="Q1769" s="175">
        <v>28.418099999999999</v>
      </c>
      <c r="R1769" s="175"/>
      <c r="S1769" s="171"/>
      <c r="T1769" s="174"/>
      <c r="U1769" s="175"/>
      <c r="V1769" s="175"/>
      <c r="W1769" s="175"/>
      <c r="X1769" s="175"/>
      <c r="Y1769" s="175"/>
      <c r="Z1769" s="175"/>
      <c r="AA1769" s="175"/>
      <c r="AB1769" s="175"/>
      <c r="AC1769" s="175"/>
      <c r="AD1769" s="175"/>
      <c r="AE1769" s="175"/>
      <c r="AF1769" s="175"/>
      <c r="AG1769" s="175"/>
      <c r="AH1769" s="175"/>
    </row>
    <row r="1770" spans="1:34" s="118" customFormat="1" x14ac:dyDescent="0.3">
      <c r="A1770" s="171" t="s">
        <v>1459</v>
      </c>
      <c r="B1770" s="171" t="s">
        <v>1496</v>
      </c>
      <c r="C1770" s="171">
        <v>100177</v>
      </c>
      <c r="D1770" s="174">
        <v>44302</v>
      </c>
      <c r="E1770" s="175">
        <v>100.8282483724</v>
      </c>
      <c r="F1770" s="175">
        <v>1.8566</v>
      </c>
      <c r="G1770" s="175">
        <v>1.6919</v>
      </c>
      <c r="H1770" s="175">
        <v>-0.96540000000000004</v>
      </c>
      <c r="I1770" s="175">
        <v>5.0949999999999998</v>
      </c>
      <c r="J1770" s="175">
        <v>8.7116000000000007</v>
      </c>
      <c r="K1770" s="175">
        <v>18.766100000000002</v>
      </c>
      <c r="L1770" s="175">
        <v>50.2348</v>
      </c>
      <c r="M1770" s="175">
        <v>103.35039999999999</v>
      </c>
      <c r="N1770" s="175">
        <v>164.91319999999999</v>
      </c>
      <c r="O1770" s="175">
        <v>20.566299999999998</v>
      </c>
      <c r="P1770" s="175">
        <v>14.619</v>
      </c>
      <c r="Q1770" s="175">
        <v>9.8847000000000005</v>
      </c>
      <c r="R1770" s="175">
        <v>31.682600000000001</v>
      </c>
      <c r="S1770" s="171"/>
      <c r="T1770" s="174"/>
      <c r="U1770" s="175"/>
      <c r="V1770" s="175"/>
      <c r="W1770" s="175"/>
      <c r="X1770" s="175"/>
      <c r="Y1770" s="175"/>
      <c r="Z1770" s="175"/>
      <c r="AA1770" s="175"/>
      <c r="AB1770" s="175"/>
      <c r="AC1770" s="175"/>
      <c r="AD1770" s="175"/>
      <c r="AE1770" s="175"/>
      <c r="AF1770" s="175"/>
      <c r="AG1770" s="175"/>
      <c r="AH1770" s="175"/>
    </row>
    <row r="1771" spans="1:34" s="118" customFormat="1" x14ac:dyDescent="0.3">
      <c r="A1771" s="171" t="s">
        <v>1459</v>
      </c>
      <c r="B1771" s="171" t="s">
        <v>1497</v>
      </c>
      <c r="C1771" s="171">
        <v>120828</v>
      </c>
      <c r="D1771" s="174">
        <v>44302</v>
      </c>
      <c r="E1771" s="175">
        <v>92.296700000000001</v>
      </c>
      <c r="F1771" s="175">
        <v>1.8613999999999999</v>
      </c>
      <c r="G1771" s="175">
        <v>1.7077</v>
      </c>
      <c r="H1771" s="175">
        <v>-0.92500000000000004</v>
      </c>
      <c r="I1771" s="175">
        <v>5.1797000000000004</v>
      </c>
      <c r="J1771" s="175">
        <v>8.9245000000000001</v>
      </c>
      <c r="K1771" s="175">
        <v>19.3841</v>
      </c>
      <c r="L1771" s="175">
        <v>51.505299999999998</v>
      </c>
      <c r="M1771" s="175">
        <v>105.23699999999999</v>
      </c>
      <c r="N1771" s="175">
        <v>167.9461</v>
      </c>
      <c r="O1771" s="175">
        <v>21.289200000000001</v>
      </c>
      <c r="P1771" s="175">
        <v>15.0679</v>
      </c>
      <c r="Q1771" s="175">
        <v>12.7799</v>
      </c>
      <c r="R1771" s="175">
        <v>32.5578</v>
      </c>
      <c r="S1771" s="171"/>
      <c r="T1771" s="174"/>
      <c r="U1771" s="175"/>
      <c r="V1771" s="175"/>
      <c r="W1771" s="175"/>
      <c r="X1771" s="175"/>
      <c r="Y1771" s="175"/>
      <c r="Z1771" s="175"/>
      <c r="AA1771" s="175"/>
      <c r="AB1771" s="175"/>
      <c r="AC1771" s="175"/>
      <c r="AD1771" s="175"/>
      <c r="AE1771" s="175"/>
      <c r="AF1771" s="175"/>
      <c r="AG1771" s="175"/>
      <c r="AH1771" s="175"/>
    </row>
    <row r="1772" spans="1:34" s="118" customFormat="1" x14ac:dyDescent="0.3">
      <c r="A1772" s="171" t="s">
        <v>1459</v>
      </c>
      <c r="B1772" s="171" t="s">
        <v>1498</v>
      </c>
      <c r="C1772" s="171">
        <v>125497</v>
      </c>
      <c r="D1772" s="174">
        <v>44302</v>
      </c>
      <c r="E1772" s="175">
        <v>87.388800000000003</v>
      </c>
      <c r="F1772" s="175">
        <v>0.30170000000000002</v>
      </c>
      <c r="G1772" s="175">
        <v>0.50280000000000002</v>
      </c>
      <c r="H1772" s="175">
        <v>-2.9112</v>
      </c>
      <c r="I1772" s="175">
        <v>-1.2447999999999999</v>
      </c>
      <c r="J1772" s="175">
        <v>-1.3315999999999999</v>
      </c>
      <c r="K1772" s="175">
        <v>8.5167999999999999</v>
      </c>
      <c r="L1772" s="175">
        <v>38.080500000000001</v>
      </c>
      <c r="M1772" s="175">
        <v>61.045900000000003</v>
      </c>
      <c r="N1772" s="175">
        <v>85.916200000000003</v>
      </c>
      <c r="O1772" s="175">
        <v>12.142899999999999</v>
      </c>
      <c r="P1772" s="175">
        <v>20.894400000000001</v>
      </c>
      <c r="Q1772" s="175">
        <v>26.088799999999999</v>
      </c>
      <c r="R1772" s="175">
        <v>24.741700000000002</v>
      </c>
      <c r="S1772" s="171"/>
      <c r="T1772" s="174"/>
      <c r="U1772" s="175"/>
      <c r="V1772" s="175"/>
      <c r="W1772" s="175"/>
      <c r="X1772" s="175"/>
      <c r="Y1772" s="175"/>
      <c r="Z1772" s="175"/>
      <c r="AA1772" s="175"/>
      <c r="AB1772" s="175"/>
      <c r="AC1772" s="175"/>
      <c r="AD1772" s="175"/>
      <c r="AE1772" s="175"/>
      <c r="AF1772" s="175"/>
      <c r="AG1772" s="175"/>
      <c r="AH1772" s="175"/>
    </row>
    <row r="1773" spans="1:34" s="118" customFormat="1" x14ac:dyDescent="0.3">
      <c r="A1773" s="171" t="s">
        <v>1459</v>
      </c>
      <c r="B1773" s="171" t="s">
        <v>1499</v>
      </c>
      <c r="C1773" s="171">
        <v>125494</v>
      </c>
      <c r="D1773" s="174">
        <v>44302</v>
      </c>
      <c r="E1773" s="175">
        <v>79.663499999999999</v>
      </c>
      <c r="F1773" s="175">
        <v>0.2984</v>
      </c>
      <c r="G1773" s="175">
        <v>0.49270000000000003</v>
      </c>
      <c r="H1773" s="175">
        <v>-2.9338000000000002</v>
      </c>
      <c r="I1773" s="175">
        <v>-1.294</v>
      </c>
      <c r="J1773" s="175">
        <v>-1.4249000000000001</v>
      </c>
      <c r="K1773" s="175">
        <v>8.2286000000000001</v>
      </c>
      <c r="L1773" s="175">
        <v>37.371200000000002</v>
      </c>
      <c r="M1773" s="175">
        <v>59.820500000000003</v>
      </c>
      <c r="N1773" s="175">
        <v>83.862300000000005</v>
      </c>
      <c r="O1773" s="175">
        <v>10.8095</v>
      </c>
      <c r="P1773" s="175">
        <v>19.513000000000002</v>
      </c>
      <c r="Q1773" s="175">
        <v>19.5748</v>
      </c>
      <c r="R1773" s="175">
        <v>23.3019</v>
      </c>
      <c r="S1773" s="171"/>
      <c r="T1773" s="174"/>
      <c r="U1773" s="175"/>
      <c r="V1773" s="175"/>
      <c r="W1773" s="175"/>
      <c r="X1773" s="175"/>
      <c r="Y1773" s="175"/>
      <c r="Z1773" s="175"/>
      <c r="AA1773" s="175"/>
      <c r="AB1773" s="175"/>
      <c r="AC1773" s="175"/>
      <c r="AD1773" s="175"/>
      <c r="AE1773" s="175"/>
      <c r="AF1773" s="175"/>
      <c r="AG1773" s="175"/>
      <c r="AH1773" s="175"/>
    </row>
    <row r="1774" spans="1:34" s="118" customFormat="1" x14ac:dyDescent="0.3">
      <c r="A1774" s="171" t="s">
        <v>1459</v>
      </c>
      <c r="B1774" s="171" t="s">
        <v>1500</v>
      </c>
      <c r="C1774" s="171">
        <v>100795</v>
      </c>
      <c r="D1774" s="174">
        <v>44302</v>
      </c>
      <c r="E1774" s="175">
        <v>108.1982</v>
      </c>
      <c r="F1774" s="175">
        <v>1.1409</v>
      </c>
      <c r="G1774" s="175">
        <v>1.1620999999999999</v>
      </c>
      <c r="H1774" s="175">
        <v>-2.2082999999999999</v>
      </c>
      <c r="I1774" s="175">
        <v>0.92100000000000004</v>
      </c>
      <c r="J1774" s="175">
        <v>0.23719999999999999</v>
      </c>
      <c r="K1774" s="175">
        <v>10.9528</v>
      </c>
      <c r="L1774" s="175">
        <v>39.129600000000003</v>
      </c>
      <c r="M1774" s="175">
        <v>66.027100000000004</v>
      </c>
      <c r="N1774" s="175">
        <v>89.473399999999998</v>
      </c>
      <c r="O1774" s="175">
        <v>0.89970000000000006</v>
      </c>
      <c r="P1774" s="175">
        <v>10.273</v>
      </c>
      <c r="Q1774" s="175">
        <v>15.8612</v>
      </c>
      <c r="R1774" s="175">
        <v>13.551</v>
      </c>
      <c r="S1774" s="171"/>
      <c r="T1774" s="174"/>
      <c r="U1774" s="175"/>
      <c r="V1774" s="175"/>
      <c r="W1774" s="175"/>
      <c r="X1774" s="175"/>
      <c r="Y1774" s="175"/>
      <c r="Z1774" s="175"/>
      <c r="AA1774" s="175"/>
      <c r="AB1774" s="175"/>
      <c r="AC1774" s="175"/>
      <c r="AD1774" s="175"/>
      <c r="AE1774" s="175"/>
      <c r="AF1774" s="175"/>
      <c r="AG1774" s="175"/>
      <c r="AH1774" s="175"/>
    </row>
    <row r="1775" spans="1:34" s="118" customFormat="1" x14ac:dyDescent="0.3">
      <c r="A1775" s="171" t="s">
        <v>1459</v>
      </c>
      <c r="B1775" s="171" t="s">
        <v>1501</v>
      </c>
      <c r="C1775" s="171">
        <v>119589</v>
      </c>
      <c r="D1775" s="174">
        <v>44302</v>
      </c>
      <c r="E1775" s="175">
        <v>114.23779999999999</v>
      </c>
      <c r="F1775" s="175">
        <v>1.1438999999999999</v>
      </c>
      <c r="G1775" s="175">
        <v>1.1712</v>
      </c>
      <c r="H1775" s="175">
        <v>-2.1886000000000001</v>
      </c>
      <c r="I1775" s="175">
        <v>0.96260000000000001</v>
      </c>
      <c r="J1775" s="175">
        <v>0.32400000000000001</v>
      </c>
      <c r="K1775" s="175">
        <v>11.2308</v>
      </c>
      <c r="L1775" s="175">
        <v>39.825600000000001</v>
      </c>
      <c r="M1775" s="175">
        <v>67.281099999999995</v>
      </c>
      <c r="N1775" s="175">
        <v>91.357299999999995</v>
      </c>
      <c r="O1775" s="175">
        <v>1.8236000000000001</v>
      </c>
      <c r="P1775" s="175">
        <v>11.1175</v>
      </c>
      <c r="Q1775" s="175">
        <v>15.5273</v>
      </c>
      <c r="R1775" s="175">
        <v>14.6569</v>
      </c>
      <c r="S1775" s="171"/>
      <c r="T1775" s="174"/>
      <c r="U1775" s="175"/>
      <c r="V1775" s="175"/>
      <c r="W1775" s="175"/>
      <c r="X1775" s="175"/>
      <c r="Y1775" s="175"/>
      <c r="Z1775" s="175"/>
      <c r="AA1775" s="175"/>
      <c r="AB1775" s="175"/>
      <c r="AC1775" s="175"/>
      <c r="AD1775" s="175"/>
      <c r="AE1775" s="175"/>
      <c r="AF1775" s="175"/>
      <c r="AG1775" s="175"/>
      <c r="AH1775" s="175"/>
    </row>
    <row r="1776" spans="1:34" s="118" customFormat="1" x14ac:dyDescent="0.3">
      <c r="A1776" s="171" t="s">
        <v>1459</v>
      </c>
      <c r="B1776" s="171" t="s">
        <v>1502</v>
      </c>
      <c r="C1776" s="171">
        <v>145206</v>
      </c>
      <c r="D1776" s="174">
        <v>44302</v>
      </c>
      <c r="E1776" s="175">
        <v>15.941000000000001</v>
      </c>
      <c r="F1776" s="175">
        <v>0.92879999999999996</v>
      </c>
      <c r="G1776" s="175">
        <v>0.54049999999999998</v>
      </c>
      <c r="H1776" s="175">
        <v>-2.3593999999999999</v>
      </c>
      <c r="I1776" s="175">
        <v>-1.3814</v>
      </c>
      <c r="J1776" s="175">
        <v>-1.7068000000000001</v>
      </c>
      <c r="K1776" s="175">
        <v>16.2075</v>
      </c>
      <c r="L1776" s="175">
        <v>41.950099999999999</v>
      </c>
      <c r="M1776" s="175">
        <v>58.311300000000003</v>
      </c>
      <c r="N1776" s="175">
        <v>86.224500000000006</v>
      </c>
      <c r="O1776" s="175"/>
      <c r="P1776" s="175"/>
      <c r="Q1776" s="175">
        <v>21.179500000000001</v>
      </c>
      <c r="R1776" s="175">
        <v>21.448499999999999</v>
      </c>
      <c r="S1776" s="171"/>
      <c r="T1776" s="174"/>
      <c r="U1776" s="175"/>
      <c r="V1776" s="175"/>
      <c r="W1776" s="175"/>
      <c r="X1776" s="175"/>
      <c r="Y1776" s="175"/>
      <c r="Z1776" s="175"/>
      <c r="AA1776" s="175"/>
      <c r="AB1776" s="175"/>
      <c r="AC1776" s="175"/>
      <c r="AD1776" s="175"/>
      <c r="AE1776" s="175"/>
      <c r="AF1776" s="175"/>
      <c r="AG1776" s="175"/>
      <c r="AH1776" s="175"/>
    </row>
    <row r="1777" spans="1:34" s="118" customFormat="1" x14ac:dyDescent="0.3">
      <c r="A1777" s="171" t="s">
        <v>1459</v>
      </c>
      <c r="B1777" s="171" t="s">
        <v>1503</v>
      </c>
      <c r="C1777" s="171">
        <v>145208</v>
      </c>
      <c r="D1777" s="174">
        <v>44302</v>
      </c>
      <c r="E1777" s="175">
        <v>15.2148</v>
      </c>
      <c r="F1777" s="175">
        <v>0.92400000000000004</v>
      </c>
      <c r="G1777" s="175">
        <v>0.52659999999999996</v>
      </c>
      <c r="H1777" s="175">
        <v>-2.3940999999999999</v>
      </c>
      <c r="I1777" s="175">
        <v>-1.4496</v>
      </c>
      <c r="J1777" s="175">
        <v>-1.8647</v>
      </c>
      <c r="K1777" s="175">
        <v>15.693099999999999</v>
      </c>
      <c r="L1777" s="175">
        <v>40.653799999999997</v>
      </c>
      <c r="M1777" s="175">
        <v>56.212699999999998</v>
      </c>
      <c r="N1777" s="175">
        <v>83.024199999999993</v>
      </c>
      <c r="O1777" s="175"/>
      <c r="P1777" s="175"/>
      <c r="Q1777" s="175">
        <v>18.874099999999999</v>
      </c>
      <c r="R1777" s="175">
        <v>19.2667</v>
      </c>
      <c r="S1777" s="171"/>
      <c r="T1777" s="174"/>
      <c r="U1777" s="175"/>
      <c r="V1777" s="175"/>
      <c r="W1777" s="175"/>
      <c r="X1777" s="175"/>
      <c r="Y1777" s="175"/>
      <c r="Z1777" s="175"/>
      <c r="AA1777" s="175"/>
      <c r="AB1777" s="175"/>
      <c r="AC1777" s="175"/>
      <c r="AD1777" s="175"/>
      <c r="AE1777" s="175"/>
      <c r="AF1777" s="175"/>
      <c r="AG1777" s="175"/>
      <c r="AH1777" s="175"/>
    </row>
    <row r="1778" spans="1:34" s="118" customFormat="1" x14ac:dyDescent="0.3">
      <c r="A1778" s="171" t="s">
        <v>1459</v>
      </c>
      <c r="B1778" s="171" t="s">
        <v>1504</v>
      </c>
      <c r="C1778" s="171">
        <v>129649</v>
      </c>
      <c r="D1778" s="174">
        <v>44302</v>
      </c>
      <c r="E1778" s="175">
        <v>22.56</v>
      </c>
      <c r="F1778" s="175">
        <v>0.84940000000000004</v>
      </c>
      <c r="G1778" s="175">
        <v>0.53480000000000005</v>
      </c>
      <c r="H1778" s="175">
        <v>-3.0095000000000001</v>
      </c>
      <c r="I1778" s="175">
        <v>-0.26529999999999998</v>
      </c>
      <c r="J1778" s="175">
        <v>0.66930000000000001</v>
      </c>
      <c r="K1778" s="175">
        <v>13.4809</v>
      </c>
      <c r="L1778" s="175">
        <v>34.686599999999999</v>
      </c>
      <c r="M1778" s="175">
        <v>67.111099999999993</v>
      </c>
      <c r="N1778" s="175">
        <v>85.831999999999994</v>
      </c>
      <c r="O1778" s="175">
        <v>9.5821000000000005</v>
      </c>
      <c r="P1778" s="175">
        <v>13.9033</v>
      </c>
      <c r="Q1778" s="175">
        <v>12.602</v>
      </c>
      <c r="R1778" s="175">
        <v>23.804400000000001</v>
      </c>
      <c r="S1778" s="171"/>
      <c r="T1778" s="174"/>
      <c r="U1778" s="175"/>
      <c r="V1778" s="175"/>
      <c r="W1778" s="175"/>
      <c r="X1778" s="175"/>
      <c r="Y1778" s="175"/>
      <c r="Z1778" s="175"/>
      <c r="AA1778" s="175"/>
      <c r="AB1778" s="175"/>
      <c r="AC1778" s="175"/>
      <c r="AD1778" s="175"/>
      <c r="AE1778" s="175"/>
      <c r="AF1778" s="175"/>
      <c r="AG1778" s="175"/>
      <c r="AH1778" s="175"/>
    </row>
    <row r="1779" spans="1:34" s="118" customFormat="1" x14ac:dyDescent="0.3">
      <c r="A1779" s="171" t="s">
        <v>1459</v>
      </c>
      <c r="B1779" s="171" t="s">
        <v>1505</v>
      </c>
      <c r="C1779" s="171">
        <v>129647</v>
      </c>
      <c r="D1779" s="174">
        <v>44302</v>
      </c>
      <c r="E1779" s="175">
        <v>21.37</v>
      </c>
      <c r="F1779" s="175">
        <v>0.80189999999999995</v>
      </c>
      <c r="G1779" s="175">
        <v>0.51739999999999997</v>
      </c>
      <c r="H1779" s="175">
        <v>-3.0398999999999998</v>
      </c>
      <c r="I1779" s="175">
        <v>-0.32650000000000001</v>
      </c>
      <c r="J1779" s="175">
        <v>0.56469999999999998</v>
      </c>
      <c r="K1779" s="175">
        <v>13.2485</v>
      </c>
      <c r="L1779" s="175">
        <v>34.1494</v>
      </c>
      <c r="M1779" s="175">
        <v>66.174199999999999</v>
      </c>
      <c r="N1779" s="175">
        <v>84.542299999999997</v>
      </c>
      <c r="O1779" s="175">
        <v>8.8413000000000004</v>
      </c>
      <c r="P1779" s="175">
        <v>13.0063</v>
      </c>
      <c r="Q1779" s="175">
        <v>11.715400000000001</v>
      </c>
      <c r="R1779" s="175">
        <v>22.944299999999998</v>
      </c>
      <c r="S1779" s="171"/>
      <c r="T1779" s="174"/>
      <c r="U1779" s="175"/>
      <c r="V1779" s="175"/>
      <c r="W1779" s="175"/>
      <c r="X1779" s="175"/>
      <c r="Y1779" s="175"/>
      <c r="Z1779" s="175"/>
      <c r="AA1779" s="175"/>
      <c r="AB1779" s="175"/>
      <c r="AC1779" s="175"/>
      <c r="AD1779" s="175"/>
      <c r="AE1779" s="175"/>
      <c r="AF1779" s="175"/>
      <c r="AG1779" s="175"/>
      <c r="AH1779" s="175"/>
    </row>
    <row r="1780" spans="1:34" s="118" customFormat="1" x14ac:dyDescent="0.3">
      <c r="A1780" s="171" t="s">
        <v>1459</v>
      </c>
      <c r="B1780" s="171" t="s">
        <v>1978</v>
      </c>
      <c r="C1780" s="171">
        <v>148618</v>
      </c>
      <c r="D1780" s="174">
        <v>44302</v>
      </c>
      <c r="E1780" s="175">
        <v>11.164199999999999</v>
      </c>
      <c r="F1780" s="175">
        <v>1.0161</v>
      </c>
      <c r="G1780" s="175">
        <v>0.96309999999999996</v>
      </c>
      <c r="H1780" s="175">
        <v>-2.2364999999999999</v>
      </c>
      <c r="I1780" s="175">
        <v>-0.44850000000000001</v>
      </c>
      <c r="J1780" s="175">
        <v>-0.18329999999999999</v>
      </c>
      <c r="K1780" s="175">
        <v>9.7509999999999994</v>
      </c>
      <c r="L1780" s="175"/>
      <c r="M1780" s="175"/>
      <c r="N1780" s="175"/>
      <c r="O1780" s="175"/>
      <c r="P1780" s="175"/>
      <c r="Q1780" s="175">
        <v>11.641999999999999</v>
      </c>
      <c r="R1780" s="175"/>
      <c r="S1780" s="171"/>
      <c r="T1780" s="174"/>
      <c r="U1780" s="175"/>
      <c r="V1780" s="175"/>
      <c r="W1780" s="175"/>
      <c r="X1780" s="175"/>
      <c r="Y1780" s="175"/>
      <c r="Z1780" s="175"/>
      <c r="AA1780" s="175"/>
      <c r="AB1780" s="175"/>
      <c r="AC1780" s="175"/>
      <c r="AD1780" s="175"/>
      <c r="AE1780" s="175"/>
      <c r="AF1780" s="175"/>
      <c r="AG1780" s="175"/>
      <c r="AH1780" s="175"/>
    </row>
    <row r="1781" spans="1:34" s="118" customFormat="1" x14ac:dyDescent="0.3">
      <c r="A1781" s="171" t="s">
        <v>1459</v>
      </c>
      <c r="B1781" s="171" t="s">
        <v>1979</v>
      </c>
      <c r="C1781" s="171">
        <v>148617</v>
      </c>
      <c r="D1781" s="174">
        <v>44302</v>
      </c>
      <c r="E1781" s="175">
        <v>11.0899</v>
      </c>
      <c r="F1781" s="175">
        <v>1.012</v>
      </c>
      <c r="G1781" s="175">
        <v>0.9476</v>
      </c>
      <c r="H1781" s="175">
        <v>-2.3191999999999999</v>
      </c>
      <c r="I1781" s="175">
        <v>-0.57289999999999996</v>
      </c>
      <c r="J1781" s="175">
        <v>-0.39429999999999998</v>
      </c>
      <c r="K1781" s="175">
        <v>9.1664999999999992</v>
      </c>
      <c r="L1781" s="175"/>
      <c r="M1781" s="175"/>
      <c r="N1781" s="175"/>
      <c r="O1781" s="175"/>
      <c r="P1781" s="175"/>
      <c r="Q1781" s="175">
        <v>10.898999999999999</v>
      </c>
      <c r="R1781" s="175"/>
      <c r="S1781" s="171"/>
      <c r="T1781" s="174"/>
      <c r="U1781" s="175"/>
      <c r="V1781" s="175"/>
      <c r="W1781" s="175"/>
      <c r="X1781" s="175"/>
      <c r="Y1781" s="175"/>
      <c r="Z1781" s="175"/>
      <c r="AA1781" s="175"/>
      <c r="AB1781" s="175"/>
      <c r="AC1781" s="175"/>
      <c r="AD1781" s="175"/>
      <c r="AE1781" s="175"/>
      <c r="AF1781" s="175"/>
      <c r="AG1781" s="175"/>
      <c r="AH1781" s="175"/>
    </row>
    <row r="1782" spans="1:34" s="118" customFormat="1" x14ac:dyDescent="0.3">
      <c r="A1782" s="176" t="s">
        <v>27</v>
      </c>
      <c r="B1782" s="171"/>
      <c r="C1782" s="171"/>
      <c r="D1782" s="171"/>
      <c r="E1782" s="171"/>
      <c r="F1782" s="177">
        <v>0.90452500000000013</v>
      </c>
      <c r="G1782" s="177">
        <v>0.7018770833333331</v>
      </c>
      <c r="H1782" s="177">
        <v>-2.6977208333333329</v>
      </c>
      <c r="I1782" s="177">
        <v>-0.47232916666666669</v>
      </c>
      <c r="J1782" s="177">
        <v>-0.45084375000000015</v>
      </c>
      <c r="K1782" s="177">
        <v>11.593170833333334</v>
      </c>
      <c r="L1782" s="177">
        <v>39.576193478260869</v>
      </c>
      <c r="M1782" s="177">
        <v>65.804656521739133</v>
      </c>
      <c r="N1782" s="177">
        <v>93.42186304347824</v>
      </c>
      <c r="O1782" s="177">
        <v>8.0357266666666654</v>
      </c>
      <c r="P1782" s="177">
        <v>15.042139285714287</v>
      </c>
      <c r="Q1782" s="177">
        <v>20.171706249999996</v>
      </c>
      <c r="R1782" s="177">
        <v>20.287452500000004</v>
      </c>
      <c r="S1782" s="171"/>
      <c r="T1782" s="171"/>
      <c r="U1782" s="177" t="e">
        <v>#DIV/0!</v>
      </c>
      <c r="V1782" s="177" t="e">
        <v>#DIV/0!</v>
      </c>
      <c r="W1782" s="177" t="e">
        <v>#DIV/0!</v>
      </c>
      <c r="X1782" s="177" t="e">
        <v>#DIV/0!</v>
      </c>
      <c r="Y1782" s="177" t="e">
        <v>#DIV/0!</v>
      </c>
      <c r="Z1782" s="177" t="e">
        <v>#DIV/0!</v>
      </c>
      <c r="AA1782" s="177" t="e">
        <v>#DIV/0!</v>
      </c>
      <c r="AB1782" s="177" t="e">
        <v>#DIV/0!</v>
      </c>
      <c r="AC1782" s="177" t="e">
        <v>#DIV/0!</v>
      </c>
      <c r="AD1782" s="177" t="e">
        <v>#DIV/0!</v>
      </c>
      <c r="AE1782" s="177" t="e">
        <v>#DIV/0!</v>
      </c>
      <c r="AF1782" s="177" t="e">
        <v>#DIV/0!</v>
      </c>
      <c r="AG1782" s="177" t="e">
        <v>#DIV/0!</v>
      </c>
      <c r="AH1782" s="177" t="e">
        <v>#DIV/0!</v>
      </c>
    </row>
    <row r="1783" spans="1:34" s="118" customFormat="1" x14ac:dyDescent="0.3">
      <c r="A1783" s="176" t="s">
        <v>408</v>
      </c>
      <c r="B1783" s="171"/>
      <c r="C1783" s="171"/>
      <c r="D1783" s="171"/>
      <c r="E1783" s="171"/>
      <c r="F1783" s="177">
        <v>0.94615000000000005</v>
      </c>
      <c r="G1783" s="177">
        <v>0.6583</v>
      </c>
      <c r="H1783" s="177">
        <v>-2.6750500000000001</v>
      </c>
      <c r="I1783" s="177">
        <v>-0.55380000000000007</v>
      </c>
      <c r="J1783" s="177">
        <v>-0.41264999999999996</v>
      </c>
      <c r="K1783" s="177">
        <v>11.22255</v>
      </c>
      <c r="L1783" s="177">
        <v>39.27955</v>
      </c>
      <c r="M1783" s="177">
        <v>64.628100000000003</v>
      </c>
      <c r="N1783" s="177">
        <v>91.423349999999999</v>
      </c>
      <c r="O1783" s="177">
        <v>6.9238</v>
      </c>
      <c r="P1783" s="177">
        <v>14.59675</v>
      </c>
      <c r="Q1783" s="177">
        <v>18.755949999999999</v>
      </c>
      <c r="R1783" s="177">
        <v>21.204350000000002</v>
      </c>
      <c r="S1783" s="171"/>
      <c r="T1783" s="171"/>
      <c r="U1783" s="177" t="e">
        <v>#NUM!</v>
      </c>
      <c r="V1783" s="177" t="e">
        <v>#NUM!</v>
      </c>
      <c r="W1783" s="177" t="e">
        <v>#NUM!</v>
      </c>
      <c r="X1783" s="177" t="e">
        <v>#NUM!</v>
      </c>
      <c r="Y1783" s="177" t="e">
        <v>#NUM!</v>
      </c>
      <c r="Z1783" s="177" t="e">
        <v>#NUM!</v>
      </c>
      <c r="AA1783" s="177" t="e">
        <v>#NUM!</v>
      </c>
      <c r="AB1783" s="177" t="e">
        <v>#NUM!</v>
      </c>
      <c r="AC1783" s="177" t="e">
        <v>#NUM!</v>
      </c>
      <c r="AD1783" s="177" t="e">
        <v>#NUM!</v>
      </c>
      <c r="AE1783" s="177" t="e">
        <v>#NUM!</v>
      </c>
      <c r="AF1783" s="177" t="e">
        <v>#NUM!</v>
      </c>
      <c r="AG1783" s="177" t="e">
        <v>#NUM!</v>
      </c>
      <c r="AH1783" s="177" t="e">
        <v>#NUM!</v>
      </c>
    </row>
    <row r="1784" spans="1:34" s="118" customFormat="1" x14ac:dyDescent="0.3">
      <c r="A1784" s="119"/>
      <c r="B1784" s="119"/>
      <c r="C1784" s="119"/>
      <c r="D1784" s="121"/>
      <c r="E1784" s="122"/>
      <c r="F1784" s="122"/>
      <c r="G1784" s="122"/>
      <c r="H1784" s="122"/>
      <c r="I1784" s="122"/>
      <c r="J1784" s="122"/>
      <c r="K1784" s="122"/>
      <c r="L1784" s="122"/>
      <c r="M1784" s="122"/>
      <c r="N1784" s="122"/>
      <c r="O1784" s="122"/>
      <c r="P1784" s="122"/>
      <c r="Q1784" s="122"/>
      <c r="R1784" s="122"/>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73" t="s">
        <v>386</v>
      </c>
      <c r="B1785" s="173"/>
      <c r="C1785" s="173"/>
      <c r="D1785" s="173"/>
      <c r="E1785" s="173"/>
      <c r="F1785" s="173"/>
      <c r="G1785" s="173"/>
      <c r="H1785" s="173"/>
      <c r="I1785" s="173"/>
      <c r="J1785" s="173"/>
      <c r="K1785" s="173"/>
      <c r="L1785" s="173"/>
      <c r="M1785" s="173"/>
      <c r="N1785" s="173"/>
      <c r="O1785" s="173"/>
      <c r="P1785" s="173"/>
      <c r="Q1785" s="173"/>
      <c r="R1785" s="173"/>
      <c r="S1785" s="173"/>
      <c r="T1785" s="173"/>
      <c r="U1785" s="173"/>
      <c r="V1785" s="173"/>
      <c r="W1785" s="173"/>
      <c r="X1785" s="173"/>
      <c r="Y1785" s="173"/>
      <c r="Z1785" s="173"/>
      <c r="AA1785" s="173"/>
      <c r="AB1785" s="173"/>
      <c r="AC1785" s="173"/>
      <c r="AD1785" s="173"/>
      <c r="AE1785" s="173"/>
      <c r="AF1785" s="173"/>
      <c r="AG1785" s="173"/>
      <c r="AH1785" s="173"/>
    </row>
    <row r="1786" spans="1:34" s="118" customFormat="1" x14ac:dyDescent="0.3">
      <c r="A1786" s="171" t="s">
        <v>378</v>
      </c>
      <c r="B1786" s="171" t="s">
        <v>1980</v>
      </c>
      <c r="C1786" s="171">
        <v>148637</v>
      </c>
      <c r="D1786" s="174">
        <v>44302</v>
      </c>
      <c r="E1786" s="175">
        <v>10.43</v>
      </c>
      <c r="F1786" s="175">
        <v>0.38500000000000001</v>
      </c>
      <c r="G1786" s="175">
        <v>0.67569999999999997</v>
      </c>
      <c r="H1786" s="175">
        <v>-2.7959000000000001</v>
      </c>
      <c r="I1786" s="175">
        <v>-2.6143999999999998</v>
      </c>
      <c r="J1786" s="175">
        <v>-3.0669</v>
      </c>
      <c r="K1786" s="175">
        <v>1.4591000000000001</v>
      </c>
      <c r="L1786" s="175"/>
      <c r="M1786" s="175"/>
      <c r="N1786" s="175"/>
      <c r="O1786" s="175"/>
      <c r="P1786" s="175"/>
      <c r="Q1786" s="175">
        <v>4.3</v>
      </c>
      <c r="R1786" s="175"/>
      <c r="S1786" s="171"/>
      <c r="T1786" s="174"/>
      <c r="U1786" s="175"/>
      <c r="V1786" s="175"/>
      <c r="W1786" s="175"/>
      <c r="X1786" s="175"/>
      <c r="Y1786" s="175"/>
      <c r="Z1786" s="175"/>
      <c r="AA1786" s="175"/>
      <c r="AB1786" s="175"/>
      <c r="AC1786" s="175"/>
      <c r="AD1786" s="175"/>
      <c r="AE1786" s="175"/>
      <c r="AF1786" s="175"/>
      <c r="AG1786" s="175"/>
      <c r="AH1786" s="175"/>
    </row>
    <row r="1787" spans="1:34" s="118" customFormat="1" x14ac:dyDescent="0.3">
      <c r="A1787" s="171" t="s">
        <v>378</v>
      </c>
      <c r="B1787" s="171" t="s">
        <v>1981</v>
      </c>
      <c r="C1787" s="171">
        <v>148635</v>
      </c>
      <c r="D1787" s="174">
        <v>44302</v>
      </c>
      <c r="E1787" s="175">
        <v>10.37</v>
      </c>
      <c r="F1787" s="175">
        <v>0.38719999999999999</v>
      </c>
      <c r="G1787" s="175">
        <v>0.67959999999999998</v>
      </c>
      <c r="H1787" s="175">
        <v>-2.8115999999999999</v>
      </c>
      <c r="I1787" s="175">
        <v>-2.6291000000000002</v>
      </c>
      <c r="J1787" s="175">
        <v>-3.1745999999999999</v>
      </c>
      <c r="K1787" s="175">
        <v>0.97370000000000001</v>
      </c>
      <c r="L1787" s="175"/>
      <c r="M1787" s="175"/>
      <c r="N1787" s="175"/>
      <c r="O1787" s="175"/>
      <c r="P1787" s="175"/>
      <c r="Q1787" s="175">
        <v>3.7</v>
      </c>
      <c r="R1787" s="175"/>
      <c r="S1787" s="171"/>
      <c r="T1787" s="174"/>
      <c r="U1787" s="175"/>
      <c r="V1787" s="175"/>
      <c r="W1787" s="175"/>
      <c r="X1787" s="175"/>
      <c r="Y1787" s="175"/>
      <c r="Z1787" s="175"/>
      <c r="AA1787" s="175"/>
      <c r="AB1787" s="175"/>
      <c r="AC1787" s="175"/>
      <c r="AD1787" s="175"/>
      <c r="AE1787" s="175"/>
      <c r="AF1787" s="175"/>
      <c r="AG1787" s="175"/>
      <c r="AH1787" s="175"/>
    </row>
    <row r="1788" spans="1:34" s="118" customFormat="1" x14ac:dyDescent="0.3">
      <c r="A1788" s="171" t="s">
        <v>378</v>
      </c>
      <c r="B1788" s="171" t="s">
        <v>377</v>
      </c>
      <c r="C1788" s="171">
        <v>147928</v>
      </c>
      <c r="D1788" s="174">
        <v>44302</v>
      </c>
      <c r="E1788" s="175">
        <v>14.12</v>
      </c>
      <c r="F1788" s="175">
        <v>0.78520000000000001</v>
      </c>
      <c r="G1788" s="175">
        <v>1.5827</v>
      </c>
      <c r="H1788" s="175">
        <v>-0.70320000000000005</v>
      </c>
      <c r="I1788" s="175">
        <v>1.3640000000000001</v>
      </c>
      <c r="J1788" s="175">
        <v>-7.0800000000000002E-2</v>
      </c>
      <c r="K1788" s="175">
        <v>2.3188</v>
      </c>
      <c r="L1788" s="175">
        <v>27.667300000000001</v>
      </c>
      <c r="M1788" s="175">
        <v>34.348199999999999</v>
      </c>
      <c r="N1788" s="175">
        <v>52.648600000000002</v>
      </c>
      <c r="O1788" s="175"/>
      <c r="P1788" s="175"/>
      <c r="Q1788" s="175">
        <v>34.116399999999999</v>
      </c>
      <c r="R1788" s="175"/>
      <c r="S1788" s="171"/>
      <c r="T1788" s="174"/>
      <c r="U1788" s="175"/>
      <c r="V1788" s="175"/>
      <c r="W1788" s="175"/>
      <c r="X1788" s="175"/>
      <c r="Y1788" s="175"/>
      <c r="Z1788" s="175"/>
      <c r="AA1788" s="175"/>
      <c r="AB1788" s="175"/>
      <c r="AC1788" s="175"/>
      <c r="AD1788" s="175"/>
      <c r="AE1788" s="175"/>
      <c r="AF1788" s="175"/>
      <c r="AG1788" s="175"/>
      <c r="AH1788" s="175"/>
    </row>
    <row r="1789" spans="1:34" s="118" customFormat="1" x14ac:dyDescent="0.3">
      <c r="A1789" s="171" t="s">
        <v>378</v>
      </c>
      <c r="B1789" s="171" t="s">
        <v>379</v>
      </c>
      <c r="C1789" s="171">
        <v>147929</v>
      </c>
      <c r="D1789" s="174">
        <v>44302</v>
      </c>
      <c r="E1789" s="175">
        <v>13.86</v>
      </c>
      <c r="F1789" s="175">
        <v>0.8</v>
      </c>
      <c r="G1789" s="175">
        <v>1.6875</v>
      </c>
      <c r="H1789" s="175">
        <v>-0.71630000000000005</v>
      </c>
      <c r="I1789" s="175">
        <v>1.3158000000000001</v>
      </c>
      <c r="J1789" s="175">
        <v>-0.216</v>
      </c>
      <c r="K1789" s="175">
        <v>1.9117999999999999</v>
      </c>
      <c r="L1789" s="175">
        <v>26.690999999999999</v>
      </c>
      <c r="M1789" s="175">
        <v>32.758600000000001</v>
      </c>
      <c r="N1789" s="175">
        <v>50.325400000000002</v>
      </c>
      <c r="O1789" s="175"/>
      <c r="P1789" s="175"/>
      <c r="Q1789" s="175">
        <v>32.012300000000003</v>
      </c>
      <c r="R1789" s="175"/>
      <c r="S1789" s="171"/>
      <c r="T1789" s="174"/>
      <c r="U1789" s="175"/>
      <c r="V1789" s="175"/>
      <c r="W1789" s="175"/>
      <c r="X1789" s="175"/>
      <c r="Y1789" s="175"/>
      <c r="Z1789" s="175"/>
      <c r="AA1789" s="175"/>
      <c r="AB1789" s="175"/>
      <c r="AC1789" s="175"/>
      <c r="AD1789" s="175"/>
      <c r="AE1789" s="175"/>
      <c r="AF1789" s="175"/>
      <c r="AG1789" s="175"/>
      <c r="AH1789" s="175"/>
    </row>
    <row r="1790" spans="1:34" s="118" customFormat="1" x14ac:dyDescent="0.3">
      <c r="A1790" s="171" t="s">
        <v>378</v>
      </c>
      <c r="B1790" s="171" t="s">
        <v>1982</v>
      </c>
      <c r="C1790" s="171">
        <v>148517</v>
      </c>
      <c r="D1790" s="174">
        <v>44302</v>
      </c>
      <c r="E1790" s="175">
        <v>11.75</v>
      </c>
      <c r="F1790" s="175">
        <v>0.59930000000000005</v>
      </c>
      <c r="G1790" s="175">
        <v>0.6855</v>
      </c>
      <c r="H1790" s="175">
        <v>-1.2605</v>
      </c>
      <c r="I1790" s="175">
        <v>0</v>
      </c>
      <c r="J1790" s="175">
        <v>0</v>
      </c>
      <c r="K1790" s="175">
        <v>0.59930000000000005</v>
      </c>
      <c r="L1790" s="175">
        <v>17.617599999999999</v>
      </c>
      <c r="M1790" s="175"/>
      <c r="N1790" s="175"/>
      <c r="O1790" s="175"/>
      <c r="P1790" s="175"/>
      <c r="Q1790" s="175">
        <v>17.5</v>
      </c>
      <c r="R1790" s="175"/>
      <c r="S1790" s="171"/>
      <c r="T1790" s="174"/>
      <c r="U1790" s="175"/>
      <c r="V1790" s="175"/>
      <c r="W1790" s="175"/>
      <c r="X1790" s="175"/>
      <c r="Y1790" s="175"/>
      <c r="Z1790" s="175"/>
      <c r="AA1790" s="175"/>
      <c r="AB1790" s="175"/>
      <c r="AC1790" s="175"/>
      <c r="AD1790" s="175"/>
      <c r="AE1790" s="175"/>
      <c r="AF1790" s="175"/>
      <c r="AG1790" s="175"/>
      <c r="AH1790" s="175"/>
    </row>
    <row r="1791" spans="1:34" s="118" customFormat="1" x14ac:dyDescent="0.3">
      <c r="A1791" s="171" t="s">
        <v>378</v>
      </c>
      <c r="B1791" s="171" t="s">
        <v>1983</v>
      </c>
      <c r="C1791" s="171">
        <v>148516</v>
      </c>
      <c r="D1791" s="174">
        <v>44302</v>
      </c>
      <c r="E1791" s="175">
        <v>11.85</v>
      </c>
      <c r="F1791" s="175">
        <v>0.50890000000000002</v>
      </c>
      <c r="G1791" s="175">
        <v>0.67969999999999997</v>
      </c>
      <c r="H1791" s="175">
        <v>-1.25</v>
      </c>
      <c r="I1791" s="175">
        <v>0</v>
      </c>
      <c r="J1791" s="175">
        <v>8.4500000000000006E-2</v>
      </c>
      <c r="K1791" s="175">
        <v>1.0229999999999999</v>
      </c>
      <c r="L1791" s="175">
        <v>18.618600000000001</v>
      </c>
      <c r="M1791" s="175"/>
      <c r="N1791" s="175"/>
      <c r="O1791" s="175"/>
      <c r="P1791" s="175"/>
      <c r="Q1791" s="175">
        <v>18.5</v>
      </c>
      <c r="R1791" s="175"/>
      <c r="S1791" s="171"/>
      <c r="T1791" s="174"/>
      <c r="U1791" s="175"/>
      <c r="V1791" s="175"/>
      <c r="W1791" s="175"/>
      <c r="X1791" s="175"/>
      <c r="Y1791" s="175"/>
      <c r="Z1791" s="175"/>
      <c r="AA1791" s="175"/>
      <c r="AB1791" s="175"/>
      <c r="AC1791" s="175"/>
      <c r="AD1791" s="175"/>
      <c r="AE1791" s="175"/>
      <c r="AF1791" s="175"/>
      <c r="AG1791" s="175"/>
      <c r="AH1791" s="175"/>
    </row>
    <row r="1792" spans="1:34" s="118" customFormat="1" x14ac:dyDescent="0.3">
      <c r="A1792" s="171" t="s">
        <v>378</v>
      </c>
      <c r="B1792" s="171" t="s">
        <v>1984</v>
      </c>
      <c r="C1792" s="171">
        <v>148751</v>
      </c>
      <c r="D1792" s="174">
        <v>44302</v>
      </c>
      <c r="E1792" s="175">
        <v>9.93</v>
      </c>
      <c r="F1792" s="175">
        <v>0</v>
      </c>
      <c r="G1792" s="175">
        <v>0.30299999999999999</v>
      </c>
      <c r="H1792" s="175">
        <v>-1.6832</v>
      </c>
      <c r="I1792" s="175">
        <v>-1.0955999999999999</v>
      </c>
      <c r="J1792" s="175"/>
      <c r="K1792" s="175"/>
      <c r="L1792" s="175"/>
      <c r="M1792" s="175"/>
      <c r="N1792" s="175"/>
      <c r="O1792" s="175"/>
      <c r="P1792" s="175"/>
      <c r="Q1792" s="175">
        <v>-0.7</v>
      </c>
      <c r="R1792" s="175"/>
      <c r="S1792" s="171"/>
      <c r="T1792" s="174"/>
      <c r="U1792" s="175"/>
      <c r="V1792" s="175"/>
      <c r="W1792" s="175"/>
      <c r="X1792" s="175"/>
      <c r="Y1792" s="175"/>
      <c r="Z1792" s="175"/>
      <c r="AA1792" s="175"/>
      <c r="AB1792" s="175"/>
      <c r="AC1792" s="175"/>
      <c r="AD1792" s="175"/>
      <c r="AE1792" s="175"/>
      <c r="AF1792" s="175"/>
      <c r="AG1792" s="175"/>
      <c r="AH1792" s="175"/>
    </row>
    <row r="1793" spans="1:34" s="118" customFormat="1" x14ac:dyDescent="0.3">
      <c r="A1793" s="171" t="s">
        <v>378</v>
      </c>
      <c r="B1793" s="171" t="s">
        <v>1985</v>
      </c>
      <c r="C1793" s="171">
        <v>148753</v>
      </c>
      <c r="D1793" s="174">
        <v>44302</v>
      </c>
      <c r="E1793" s="175">
        <v>9.91</v>
      </c>
      <c r="F1793" s="175">
        <v>0</v>
      </c>
      <c r="G1793" s="175">
        <v>0.20219999999999999</v>
      </c>
      <c r="H1793" s="175">
        <v>-1.6865000000000001</v>
      </c>
      <c r="I1793" s="175">
        <v>-1.1963999999999999</v>
      </c>
      <c r="J1793" s="175"/>
      <c r="K1793" s="175"/>
      <c r="L1793" s="175"/>
      <c r="M1793" s="175"/>
      <c r="N1793" s="175"/>
      <c r="O1793" s="175"/>
      <c r="P1793" s="175"/>
      <c r="Q1793" s="175">
        <v>-0.9</v>
      </c>
      <c r="R1793" s="175"/>
      <c r="S1793" s="171"/>
      <c r="T1793" s="174"/>
      <c r="U1793" s="175"/>
      <c r="V1793" s="175"/>
      <c r="W1793" s="175"/>
      <c r="X1793" s="175"/>
      <c r="Y1793" s="175"/>
      <c r="Z1793" s="175"/>
      <c r="AA1793" s="175"/>
      <c r="AB1793" s="175"/>
      <c r="AC1793" s="175"/>
      <c r="AD1793" s="175"/>
      <c r="AE1793" s="175"/>
      <c r="AF1793" s="175"/>
      <c r="AG1793" s="175"/>
      <c r="AH1793" s="175"/>
    </row>
    <row r="1794" spans="1:34" s="118" customFormat="1" x14ac:dyDescent="0.3">
      <c r="A1794" s="171" t="s">
        <v>378</v>
      </c>
      <c r="B1794" s="171" t="s">
        <v>1986</v>
      </c>
      <c r="C1794" s="171">
        <v>148606</v>
      </c>
      <c r="D1794" s="174">
        <v>44302</v>
      </c>
      <c r="E1794" s="175">
        <v>10.643000000000001</v>
      </c>
      <c r="F1794" s="175">
        <v>0.58599999999999997</v>
      </c>
      <c r="G1794" s="175">
        <v>1.1596</v>
      </c>
      <c r="H1794" s="175">
        <v>-1.3624000000000001</v>
      </c>
      <c r="I1794" s="175">
        <v>5.6399999999999999E-2</v>
      </c>
      <c r="J1794" s="175">
        <v>0.75739999999999996</v>
      </c>
      <c r="K1794" s="175">
        <v>3.8239999999999998</v>
      </c>
      <c r="L1794" s="175"/>
      <c r="M1794" s="175"/>
      <c r="N1794" s="175"/>
      <c r="O1794" s="175"/>
      <c r="P1794" s="175"/>
      <c r="Q1794" s="175">
        <v>6.43</v>
      </c>
      <c r="R1794" s="175"/>
      <c r="S1794" s="171"/>
      <c r="T1794" s="174"/>
      <c r="U1794" s="175"/>
      <c r="V1794" s="175"/>
      <c r="W1794" s="175"/>
      <c r="X1794" s="175"/>
      <c r="Y1794" s="175"/>
      <c r="Z1794" s="175"/>
      <c r="AA1794" s="175"/>
      <c r="AB1794" s="175"/>
      <c r="AC1794" s="175"/>
      <c r="AD1794" s="175"/>
      <c r="AE1794" s="175"/>
      <c r="AF1794" s="175"/>
      <c r="AG1794" s="175"/>
      <c r="AH1794" s="175"/>
    </row>
    <row r="1795" spans="1:34" s="118" customFormat="1" x14ac:dyDescent="0.3">
      <c r="A1795" s="171" t="s">
        <v>378</v>
      </c>
      <c r="B1795" s="171" t="s">
        <v>1987</v>
      </c>
      <c r="C1795" s="171">
        <v>148602</v>
      </c>
      <c r="D1795" s="174">
        <v>44302</v>
      </c>
      <c r="E1795" s="175">
        <v>10.574999999999999</v>
      </c>
      <c r="F1795" s="175">
        <v>0.5897</v>
      </c>
      <c r="G1795" s="175">
        <v>1.1575</v>
      </c>
      <c r="H1795" s="175">
        <v>-1.3894</v>
      </c>
      <c r="I1795" s="175">
        <v>-1.89E-2</v>
      </c>
      <c r="J1795" s="175">
        <v>0.59930000000000005</v>
      </c>
      <c r="K1795" s="175">
        <v>3.3521999999999998</v>
      </c>
      <c r="L1795" s="175"/>
      <c r="M1795" s="175"/>
      <c r="N1795" s="175"/>
      <c r="O1795" s="175"/>
      <c r="P1795" s="175"/>
      <c r="Q1795" s="175">
        <v>5.75</v>
      </c>
      <c r="R1795" s="175"/>
      <c r="S1795" s="171"/>
      <c r="T1795" s="174"/>
      <c r="U1795" s="175"/>
      <c r="V1795" s="175"/>
      <c r="W1795" s="175"/>
      <c r="X1795" s="175"/>
      <c r="Y1795" s="175"/>
      <c r="Z1795" s="175"/>
      <c r="AA1795" s="175"/>
      <c r="AB1795" s="175"/>
      <c r="AC1795" s="175"/>
      <c r="AD1795" s="175"/>
      <c r="AE1795" s="175"/>
      <c r="AF1795" s="175"/>
      <c r="AG1795" s="175"/>
      <c r="AH1795" s="175"/>
    </row>
    <row r="1796" spans="1:34" s="118" customFormat="1" x14ac:dyDescent="0.3">
      <c r="A1796" s="171" t="s">
        <v>378</v>
      </c>
      <c r="B1796" s="171" t="s">
        <v>1988</v>
      </c>
      <c r="C1796" s="171">
        <v>148572</v>
      </c>
      <c r="D1796" s="174">
        <v>44302</v>
      </c>
      <c r="E1796" s="175">
        <v>25.173999999999999</v>
      </c>
      <c r="F1796" s="175">
        <v>0.31480000000000002</v>
      </c>
      <c r="G1796" s="175">
        <v>0.90180000000000005</v>
      </c>
      <c r="H1796" s="175">
        <v>-1.4832000000000001</v>
      </c>
      <c r="I1796" s="175">
        <v>-0.50980000000000003</v>
      </c>
      <c r="J1796" s="175">
        <v>-0.34050000000000002</v>
      </c>
      <c r="K1796" s="175">
        <v>1.3773</v>
      </c>
      <c r="L1796" s="175"/>
      <c r="M1796" s="175"/>
      <c r="N1796" s="175"/>
      <c r="O1796" s="175"/>
      <c r="P1796" s="175"/>
      <c r="Q1796" s="175">
        <v>12.8626</v>
      </c>
      <c r="R1796" s="175"/>
      <c r="S1796" s="171"/>
      <c r="T1796" s="174"/>
      <c r="U1796" s="175"/>
      <c r="V1796" s="175"/>
      <c r="W1796" s="175"/>
      <c r="X1796" s="175"/>
      <c r="Y1796" s="175"/>
      <c r="Z1796" s="175"/>
      <c r="AA1796" s="175"/>
      <c r="AB1796" s="175"/>
      <c r="AC1796" s="175"/>
      <c r="AD1796" s="175"/>
      <c r="AE1796" s="175"/>
      <c r="AF1796" s="175"/>
      <c r="AG1796" s="175"/>
      <c r="AH1796" s="175"/>
    </row>
    <row r="1797" spans="1:34" s="118" customFormat="1" x14ac:dyDescent="0.3">
      <c r="A1797" s="171" t="s">
        <v>378</v>
      </c>
      <c r="B1797" s="171" t="s">
        <v>1989</v>
      </c>
      <c r="C1797" s="171">
        <v>148564</v>
      </c>
      <c r="D1797" s="174">
        <v>44302</v>
      </c>
      <c r="E1797" s="175">
        <v>13.838100000000001</v>
      </c>
      <c r="F1797" s="175">
        <v>1.3431</v>
      </c>
      <c r="G1797" s="175">
        <v>1.2682</v>
      </c>
      <c r="H1797" s="175">
        <v>-1.8929</v>
      </c>
      <c r="I1797" s="175">
        <v>2.5560999999999998</v>
      </c>
      <c r="J1797" s="175">
        <v>3.0179999999999998</v>
      </c>
      <c r="K1797" s="175">
        <v>9.9580000000000002</v>
      </c>
      <c r="L1797" s="175"/>
      <c r="M1797" s="175"/>
      <c r="N1797" s="175"/>
      <c r="O1797" s="175"/>
      <c r="P1797" s="175"/>
      <c r="Q1797" s="175">
        <v>38.381</v>
      </c>
      <c r="R1797" s="175"/>
      <c r="S1797" s="171"/>
      <c r="T1797" s="174"/>
      <c r="U1797" s="175"/>
      <c r="V1797" s="175"/>
      <c r="W1797" s="175"/>
      <c r="X1797" s="175"/>
      <c r="Y1797" s="175"/>
      <c r="Z1797" s="175"/>
      <c r="AA1797" s="175"/>
      <c r="AB1797" s="175"/>
      <c r="AC1797" s="175"/>
      <c r="AD1797" s="175"/>
      <c r="AE1797" s="175"/>
      <c r="AF1797" s="175"/>
      <c r="AG1797" s="175"/>
      <c r="AH1797" s="175"/>
    </row>
    <row r="1798" spans="1:34" s="118" customFormat="1" x14ac:dyDescent="0.3">
      <c r="A1798" s="171" t="s">
        <v>378</v>
      </c>
      <c r="B1798" s="171" t="s">
        <v>1990</v>
      </c>
      <c r="C1798" s="171">
        <v>148560</v>
      </c>
      <c r="D1798" s="174">
        <v>44302</v>
      </c>
      <c r="E1798" s="175">
        <v>13.754799999999999</v>
      </c>
      <c r="F1798" s="175">
        <v>1.3402000000000001</v>
      </c>
      <c r="G1798" s="175">
        <v>1.2581</v>
      </c>
      <c r="H1798" s="175">
        <v>-1.9308000000000001</v>
      </c>
      <c r="I1798" s="175">
        <v>2.4864000000000002</v>
      </c>
      <c r="J1798" s="175">
        <v>2.8919000000000001</v>
      </c>
      <c r="K1798" s="175">
        <v>9.6218000000000004</v>
      </c>
      <c r="L1798" s="175"/>
      <c r="M1798" s="175"/>
      <c r="N1798" s="175"/>
      <c r="O1798" s="175"/>
      <c r="P1798" s="175"/>
      <c r="Q1798" s="175">
        <v>37.548000000000002</v>
      </c>
      <c r="R1798" s="175"/>
      <c r="S1798" s="171"/>
      <c r="T1798" s="174"/>
      <c r="U1798" s="175"/>
      <c r="V1798" s="175"/>
      <c r="W1798" s="175"/>
      <c r="X1798" s="175"/>
      <c r="Y1798" s="175"/>
      <c r="Z1798" s="175"/>
      <c r="AA1798" s="175"/>
      <c r="AB1798" s="175"/>
      <c r="AC1798" s="175"/>
      <c r="AD1798" s="175"/>
      <c r="AE1798" s="175"/>
      <c r="AF1798" s="175"/>
      <c r="AG1798" s="175"/>
      <c r="AH1798" s="175"/>
    </row>
    <row r="1799" spans="1:34" s="118" customFormat="1" x14ac:dyDescent="0.3">
      <c r="A1799" s="171" t="s">
        <v>378</v>
      </c>
      <c r="B1799" s="171" t="s">
        <v>49</v>
      </c>
      <c r="C1799" s="171">
        <v>147372</v>
      </c>
      <c r="D1799" s="174">
        <v>44302</v>
      </c>
      <c r="E1799" s="175">
        <v>14.63</v>
      </c>
      <c r="F1799" s="175">
        <v>0.96619999999999995</v>
      </c>
      <c r="G1799" s="175">
        <v>1.1056999999999999</v>
      </c>
      <c r="H1799" s="175">
        <v>-1.8778999999999999</v>
      </c>
      <c r="I1799" s="175">
        <v>-0.2727</v>
      </c>
      <c r="J1799" s="175">
        <v>-0.34060000000000001</v>
      </c>
      <c r="K1799" s="175">
        <v>4.5747</v>
      </c>
      <c r="L1799" s="175">
        <v>30.1601</v>
      </c>
      <c r="M1799" s="175">
        <v>45.862400000000001</v>
      </c>
      <c r="N1799" s="175">
        <v>71.7136</v>
      </c>
      <c r="O1799" s="175"/>
      <c r="P1799" s="175"/>
      <c r="Q1799" s="175">
        <v>24.066800000000001</v>
      </c>
      <c r="R1799" s="175"/>
      <c r="S1799" s="171"/>
      <c r="T1799" s="174"/>
      <c r="U1799" s="175"/>
      <c r="V1799" s="175"/>
      <c r="W1799" s="175"/>
      <c r="X1799" s="175"/>
      <c r="Y1799" s="175"/>
      <c r="Z1799" s="175"/>
      <c r="AA1799" s="175"/>
      <c r="AB1799" s="175"/>
      <c r="AC1799" s="175"/>
      <c r="AD1799" s="175"/>
      <c r="AE1799" s="175"/>
      <c r="AF1799" s="175"/>
      <c r="AG1799" s="175"/>
      <c r="AH1799" s="175"/>
    </row>
    <row r="1800" spans="1:34" s="118" customFormat="1" x14ac:dyDescent="0.3">
      <c r="A1800" s="171" t="s">
        <v>378</v>
      </c>
      <c r="B1800" s="171" t="s">
        <v>51</v>
      </c>
      <c r="C1800" s="171">
        <v>147371</v>
      </c>
      <c r="D1800" s="174">
        <v>44302</v>
      </c>
      <c r="E1800" s="175">
        <v>14.47</v>
      </c>
      <c r="F1800" s="175">
        <v>0.97699999999999998</v>
      </c>
      <c r="G1800" s="175">
        <v>1.0475000000000001</v>
      </c>
      <c r="H1800" s="175">
        <v>-1.8983000000000001</v>
      </c>
      <c r="I1800" s="175">
        <v>-0.2757</v>
      </c>
      <c r="J1800" s="175">
        <v>-0.41289999999999999</v>
      </c>
      <c r="K1800" s="175">
        <v>4.4012000000000002</v>
      </c>
      <c r="L1800" s="175">
        <v>29.659500000000001</v>
      </c>
      <c r="M1800" s="175">
        <v>44.99</v>
      </c>
      <c r="N1800" s="175">
        <v>70.4358</v>
      </c>
      <c r="O1800" s="175"/>
      <c r="P1800" s="175"/>
      <c r="Q1800" s="175">
        <v>23.2959</v>
      </c>
      <c r="R1800" s="175"/>
      <c r="S1800" s="171"/>
      <c r="T1800" s="174"/>
      <c r="U1800" s="175"/>
      <c r="V1800" s="175"/>
      <c r="W1800" s="175"/>
      <c r="X1800" s="175"/>
      <c r="Y1800" s="175"/>
      <c r="Z1800" s="175"/>
      <c r="AA1800" s="175"/>
      <c r="AB1800" s="175"/>
      <c r="AC1800" s="175"/>
      <c r="AD1800" s="175"/>
      <c r="AE1800" s="175"/>
      <c r="AF1800" s="175"/>
      <c r="AG1800" s="175"/>
      <c r="AH1800" s="175"/>
    </row>
    <row r="1801" spans="1:34" s="118" customFormat="1" x14ac:dyDescent="0.3">
      <c r="A1801" s="171" t="s">
        <v>378</v>
      </c>
      <c r="B1801" s="171" t="s">
        <v>50</v>
      </c>
      <c r="C1801" s="171">
        <v>119709</v>
      </c>
      <c r="D1801" s="174">
        <v>44302</v>
      </c>
      <c r="E1801" s="175">
        <v>143.62379999999999</v>
      </c>
      <c r="F1801" s="175">
        <v>0.43480000000000002</v>
      </c>
      <c r="G1801" s="175">
        <v>0.96120000000000005</v>
      </c>
      <c r="H1801" s="175">
        <v>-1.6639999999999999</v>
      </c>
      <c r="I1801" s="175">
        <v>-1.4497</v>
      </c>
      <c r="J1801" s="175">
        <v>-2.0489000000000002</v>
      </c>
      <c r="K1801" s="175">
        <v>0.79990000000000006</v>
      </c>
      <c r="L1801" s="175">
        <v>24.997199999999999</v>
      </c>
      <c r="M1801" s="175">
        <v>36.034100000000002</v>
      </c>
      <c r="N1801" s="175">
        <v>62.6464</v>
      </c>
      <c r="O1801" s="175">
        <v>12.849500000000001</v>
      </c>
      <c r="P1801" s="175">
        <v>13.712899999999999</v>
      </c>
      <c r="Q1801" s="175">
        <v>14.063000000000001</v>
      </c>
      <c r="R1801" s="175">
        <v>13.828200000000001</v>
      </c>
      <c r="S1801" s="171"/>
      <c r="T1801" s="174"/>
      <c r="U1801" s="175"/>
      <c r="V1801" s="175"/>
      <c r="W1801" s="175"/>
      <c r="X1801" s="175"/>
      <c r="Y1801" s="175"/>
      <c r="Z1801" s="175"/>
      <c r="AA1801" s="175"/>
      <c r="AB1801" s="175"/>
      <c r="AC1801" s="175"/>
      <c r="AD1801" s="175"/>
      <c r="AE1801" s="175"/>
      <c r="AF1801" s="175"/>
      <c r="AG1801" s="175"/>
      <c r="AH1801" s="175"/>
    </row>
    <row r="1802" spans="1:34" s="118" customFormat="1" x14ac:dyDescent="0.3">
      <c r="A1802" s="171" t="s">
        <v>378</v>
      </c>
      <c r="B1802" s="171" t="s">
        <v>52</v>
      </c>
      <c r="C1802" s="171">
        <v>104523</v>
      </c>
      <c r="D1802" s="174">
        <v>44302</v>
      </c>
      <c r="E1802" s="175">
        <v>594.86605150203195</v>
      </c>
      <c r="F1802" s="175">
        <v>0.4325</v>
      </c>
      <c r="G1802" s="175">
        <v>0.95430000000000004</v>
      </c>
      <c r="H1802" s="175">
        <v>-1.6796</v>
      </c>
      <c r="I1802" s="175">
        <v>-1.4834000000000001</v>
      </c>
      <c r="J1802" s="175">
        <v>-2.1150000000000002</v>
      </c>
      <c r="K1802" s="175">
        <v>0.59019999999999995</v>
      </c>
      <c r="L1802" s="175">
        <v>24.496400000000001</v>
      </c>
      <c r="M1802" s="175">
        <v>35.248100000000001</v>
      </c>
      <c r="N1802" s="175">
        <v>61.365499999999997</v>
      </c>
      <c r="O1802" s="175">
        <v>11.8932</v>
      </c>
      <c r="P1802" s="175">
        <v>12.7683</v>
      </c>
      <c r="Q1802" s="175">
        <v>14.430899999999999</v>
      </c>
      <c r="R1802" s="175">
        <v>12.9666</v>
      </c>
      <c r="S1802" s="171"/>
      <c r="T1802" s="174"/>
      <c r="U1802" s="175"/>
      <c r="V1802" s="175"/>
      <c r="W1802" s="175"/>
      <c r="X1802" s="175"/>
      <c r="Y1802" s="175"/>
      <c r="Z1802" s="175"/>
      <c r="AA1802" s="175"/>
      <c r="AB1802" s="175"/>
      <c r="AC1802" s="175"/>
      <c r="AD1802" s="175"/>
      <c r="AE1802" s="175"/>
      <c r="AF1802" s="175"/>
      <c r="AG1802" s="175"/>
      <c r="AH1802" s="175"/>
    </row>
    <row r="1803" spans="1:34" s="118" customFormat="1" x14ac:dyDescent="0.3">
      <c r="A1803" s="176" t="s">
        <v>27</v>
      </c>
      <c r="B1803" s="171"/>
      <c r="C1803" s="171"/>
      <c r="D1803" s="171"/>
      <c r="E1803" s="171"/>
      <c r="F1803" s="177">
        <v>0.61470000000000002</v>
      </c>
      <c r="G1803" s="177">
        <v>0.95940000000000014</v>
      </c>
      <c r="H1803" s="177">
        <v>-1.6521000000000003</v>
      </c>
      <c r="I1803" s="177">
        <v>-0.22158823529411767</v>
      </c>
      <c r="J1803" s="177">
        <v>-0.29567333333333334</v>
      </c>
      <c r="K1803" s="177">
        <v>3.1190000000000002</v>
      </c>
      <c r="L1803" s="177">
        <v>24.988462499999997</v>
      </c>
      <c r="M1803" s="177">
        <v>38.206899999999997</v>
      </c>
      <c r="N1803" s="177">
        <v>61.522550000000003</v>
      </c>
      <c r="O1803" s="177">
        <v>12.37135</v>
      </c>
      <c r="P1803" s="177">
        <v>13.240600000000001</v>
      </c>
      <c r="Q1803" s="177">
        <v>16.785699999999999</v>
      </c>
      <c r="R1803" s="177">
        <v>13.397400000000001</v>
      </c>
      <c r="S1803" s="171"/>
      <c r="T1803" s="171"/>
      <c r="U1803" s="177" t="e">
        <v>#DIV/0!</v>
      </c>
      <c r="V1803" s="177" t="e">
        <v>#DIV/0!</v>
      </c>
      <c r="W1803" s="177" t="e">
        <v>#DIV/0!</v>
      </c>
      <c r="X1803" s="177" t="e">
        <v>#DIV/0!</v>
      </c>
      <c r="Y1803" s="177" t="e">
        <v>#DIV/0!</v>
      </c>
      <c r="Z1803" s="177" t="e">
        <v>#DIV/0!</v>
      </c>
      <c r="AA1803" s="177" t="e">
        <v>#DIV/0!</v>
      </c>
      <c r="AB1803" s="177" t="e">
        <v>#DIV/0!</v>
      </c>
      <c r="AC1803" s="177" t="e">
        <v>#DIV/0!</v>
      </c>
      <c r="AD1803" s="177" t="e">
        <v>#DIV/0!</v>
      </c>
      <c r="AE1803" s="177" t="e">
        <v>#DIV/0!</v>
      </c>
      <c r="AF1803" s="177" t="e">
        <v>#DIV/0!</v>
      </c>
      <c r="AG1803" s="177" t="e">
        <v>#DIV/0!</v>
      </c>
      <c r="AH1803" s="177" t="e">
        <v>#DIV/0!</v>
      </c>
    </row>
    <row r="1804" spans="1:34" s="118" customFormat="1" x14ac:dyDescent="0.3">
      <c r="A1804" s="176" t="s">
        <v>408</v>
      </c>
      <c r="B1804" s="171"/>
      <c r="C1804" s="171"/>
      <c r="D1804" s="171"/>
      <c r="E1804" s="171"/>
      <c r="F1804" s="177">
        <v>0.58599999999999997</v>
      </c>
      <c r="G1804" s="177">
        <v>0.96120000000000005</v>
      </c>
      <c r="H1804" s="177">
        <v>-1.6796</v>
      </c>
      <c r="I1804" s="177">
        <v>-0.2727</v>
      </c>
      <c r="J1804" s="177">
        <v>-0.216</v>
      </c>
      <c r="K1804" s="177">
        <v>1.9117999999999999</v>
      </c>
      <c r="L1804" s="177">
        <v>25.844099999999997</v>
      </c>
      <c r="M1804" s="177">
        <v>35.641100000000002</v>
      </c>
      <c r="N1804" s="177">
        <v>62.005949999999999</v>
      </c>
      <c r="O1804" s="177">
        <v>12.37135</v>
      </c>
      <c r="P1804" s="177">
        <v>13.240600000000001</v>
      </c>
      <c r="Q1804" s="177">
        <v>14.430899999999999</v>
      </c>
      <c r="R1804" s="177">
        <v>13.397400000000001</v>
      </c>
      <c r="S1804" s="171"/>
      <c r="T1804" s="171"/>
      <c r="U1804" s="177" t="e">
        <v>#NUM!</v>
      </c>
      <c r="V1804" s="177" t="e">
        <v>#NUM!</v>
      </c>
      <c r="W1804" s="177" t="e">
        <v>#NUM!</v>
      </c>
      <c r="X1804" s="177" t="e">
        <v>#NUM!</v>
      </c>
      <c r="Y1804" s="177" t="e">
        <v>#NUM!</v>
      </c>
      <c r="Z1804" s="177" t="e">
        <v>#NUM!</v>
      </c>
      <c r="AA1804" s="177" t="e">
        <v>#NUM!</v>
      </c>
      <c r="AB1804" s="177" t="e">
        <v>#NUM!</v>
      </c>
      <c r="AC1804" s="177" t="e">
        <v>#NUM!</v>
      </c>
      <c r="AD1804" s="177" t="e">
        <v>#NUM!</v>
      </c>
      <c r="AE1804" s="177" t="e">
        <v>#NUM!</v>
      </c>
      <c r="AF1804" s="177" t="e">
        <v>#NUM!</v>
      </c>
      <c r="AG1804" s="177" t="e">
        <v>#NUM!</v>
      </c>
      <c r="AH1804" s="177" t="e">
        <v>#NUM!</v>
      </c>
    </row>
    <row r="1805" spans="1:34" s="118" customFormat="1" x14ac:dyDescent="0.3">
      <c r="A1805" s="119"/>
      <c r="B1805" s="119"/>
      <c r="C1805" s="119"/>
      <c r="D1805" s="121"/>
      <c r="E1805" s="122"/>
      <c r="F1805" s="122"/>
      <c r="G1805" s="122"/>
      <c r="H1805" s="122"/>
      <c r="I1805" s="122"/>
      <c r="J1805" s="122"/>
      <c r="K1805" s="122"/>
      <c r="L1805" s="122"/>
      <c r="M1805" s="122"/>
      <c r="N1805" s="122"/>
      <c r="O1805" s="122"/>
      <c r="P1805" s="122"/>
      <c r="Q1805" s="122"/>
      <c r="R1805" s="122"/>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73" t="s">
        <v>1506</v>
      </c>
      <c r="B1806" s="173"/>
      <c r="C1806" s="173"/>
      <c r="D1806" s="173"/>
      <c r="E1806" s="173"/>
      <c r="F1806" s="173"/>
      <c r="G1806" s="173"/>
      <c r="H1806" s="173"/>
      <c r="I1806" s="173"/>
      <c r="J1806" s="173"/>
      <c r="K1806" s="173"/>
      <c r="L1806" s="173"/>
      <c r="M1806" s="173"/>
      <c r="N1806" s="173"/>
      <c r="O1806" s="173"/>
      <c r="P1806" s="173"/>
      <c r="Q1806" s="173"/>
      <c r="R1806" s="173"/>
      <c r="S1806" s="173"/>
      <c r="T1806" s="173"/>
      <c r="U1806" s="173"/>
      <c r="V1806" s="173"/>
      <c r="W1806" s="173"/>
      <c r="X1806" s="173"/>
      <c r="Y1806" s="173"/>
      <c r="Z1806" s="173"/>
      <c r="AA1806" s="173"/>
      <c r="AB1806" s="173"/>
      <c r="AC1806" s="173"/>
      <c r="AD1806" s="173"/>
      <c r="AE1806" s="173"/>
      <c r="AF1806" s="173"/>
      <c r="AG1806" s="173"/>
      <c r="AH1806" s="173"/>
    </row>
    <row r="1807" spans="1:34" s="118" customFormat="1" x14ac:dyDescent="0.3">
      <c r="A1807" s="171" t="s">
        <v>1507</v>
      </c>
      <c r="B1807" s="171" t="s">
        <v>1991</v>
      </c>
      <c r="C1807" s="171">
        <v>112016</v>
      </c>
      <c r="D1807" s="174">
        <v>44302</v>
      </c>
      <c r="E1807" s="175">
        <v>244.69470000000001</v>
      </c>
      <c r="F1807" s="175">
        <v>4.1473000000000004</v>
      </c>
      <c r="G1807" s="175">
        <v>2.85</v>
      </c>
      <c r="H1807" s="175">
        <v>2.9594</v>
      </c>
      <c r="I1807" s="175">
        <v>3.8885999999999998</v>
      </c>
      <c r="J1807" s="175">
        <v>5.8560999999999996</v>
      </c>
      <c r="K1807" s="175">
        <v>4.1374000000000004</v>
      </c>
      <c r="L1807" s="175">
        <v>4.1302000000000003</v>
      </c>
      <c r="M1807" s="175">
        <v>4.7499000000000002</v>
      </c>
      <c r="N1807" s="175">
        <v>6.7190000000000003</v>
      </c>
      <c r="O1807" s="175">
        <v>7.6218000000000004</v>
      </c>
      <c r="P1807" s="175">
        <v>7.7172000000000001</v>
      </c>
      <c r="Q1807" s="175">
        <v>7.8619000000000003</v>
      </c>
      <c r="R1807" s="175">
        <v>7.2362000000000002</v>
      </c>
      <c r="S1807" s="171" t="s">
        <v>2024</v>
      </c>
      <c r="T1807" s="174">
        <v>44302</v>
      </c>
      <c r="U1807" s="175">
        <v>6112.7897999999996</v>
      </c>
      <c r="V1807" s="175">
        <v>-17.368200000000002</v>
      </c>
      <c r="W1807" s="175">
        <v>3.4828999999999999</v>
      </c>
      <c r="X1807" s="175">
        <v>2.6231</v>
      </c>
      <c r="Y1807" s="175">
        <v>3.9361000000000002</v>
      </c>
      <c r="Z1807" s="175">
        <v>4.0121000000000002</v>
      </c>
      <c r="AA1807" s="175">
        <v>4.1891999999999996</v>
      </c>
      <c r="AB1807" s="175">
        <v>3.5768</v>
      </c>
      <c r="AC1807" s="175">
        <v>3.4933000000000001</v>
      </c>
      <c r="AD1807" s="175">
        <v>4.4021999999999997</v>
      </c>
      <c r="AE1807" s="175">
        <v>6.4550999999999998</v>
      </c>
      <c r="AF1807" s="175">
        <v>6.4467999999999996</v>
      </c>
      <c r="AG1807" s="175"/>
      <c r="AH1807" s="175">
        <v>6.0243000000000002</v>
      </c>
    </row>
    <row r="1808" spans="1:34" s="118" customFormat="1" x14ac:dyDescent="0.3">
      <c r="A1808" s="171" t="s">
        <v>1507</v>
      </c>
      <c r="B1808" s="171" t="s">
        <v>1508</v>
      </c>
      <c r="C1808" s="171">
        <v>119501</v>
      </c>
      <c r="D1808" s="174">
        <v>44302</v>
      </c>
      <c r="E1808" s="175">
        <v>427.59269999999998</v>
      </c>
      <c r="F1808" s="175">
        <v>4.3113000000000001</v>
      </c>
      <c r="G1808" s="175">
        <v>2.9054000000000002</v>
      </c>
      <c r="H1808" s="175">
        <v>3.0419</v>
      </c>
      <c r="I1808" s="175">
        <v>4.0431999999999997</v>
      </c>
      <c r="J1808" s="175">
        <v>5.9715999999999996</v>
      </c>
      <c r="K1808" s="175">
        <v>4.0811999999999999</v>
      </c>
      <c r="L1808" s="175">
        <v>4.1524000000000001</v>
      </c>
      <c r="M1808" s="175">
        <v>4.7084999999999999</v>
      </c>
      <c r="N1808" s="175">
        <v>6.6538000000000004</v>
      </c>
      <c r="O1808" s="175">
        <v>7.4034000000000004</v>
      </c>
      <c r="P1808" s="175">
        <v>7.6504000000000003</v>
      </c>
      <c r="Q1808" s="175">
        <v>8.3934999999999995</v>
      </c>
      <c r="R1808" s="175">
        <v>7.0609999999999999</v>
      </c>
      <c r="S1808" s="171" t="s">
        <v>2024</v>
      </c>
      <c r="T1808" s="174">
        <v>44302</v>
      </c>
      <c r="U1808" s="175">
        <v>6112.7897999999996</v>
      </c>
      <c r="V1808" s="175">
        <v>-17.368200000000002</v>
      </c>
      <c r="W1808" s="175">
        <v>3.4828999999999999</v>
      </c>
      <c r="X1808" s="175">
        <v>2.6231</v>
      </c>
      <c r="Y1808" s="175">
        <v>3.9361000000000002</v>
      </c>
      <c r="Z1808" s="175">
        <v>4.0121000000000002</v>
      </c>
      <c r="AA1808" s="175">
        <v>4.1891999999999996</v>
      </c>
      <c r="AB1808" s="175">
        <v>3.5768</v>
      </c>
      <c r="AC1808" s="175">
        <v>3.4933000000000001</v>
      </c>
      <c r="AD1808" s="175">
        <v>4.4021999999999997</v>
      </c>
      <c r="AE1808" s="175">
        <v>6.4550999999999998</v>
      </c>
      <c r="AF1808" s="175">
        <v>6.4467999999999996</v>
      </c>
      <c r="AG1808" s="175"/>
      <c r="AH1808" s="175">
        <v>6.0243000000000002</v>
      </c>
    </row>
    <row r="1809" spans="1:34" s="118" customFormat="1" x14ac:dyDescent="0.3">
      <c r="A1809" s="171" t="s">
        <v>1507</v>
      </c>
      <c r="B1809" s="171" t="s">
        <v>1509</v>
      </c>
      <c r="C1809" s="171">
        <v>101317</v>
      </c>
      <c r="D1809" s="174">
        <v>44302</v>
      </c>
      <c r="E1809" s="175">
        <v>423.42380000000003</v>
      </c>
      <c r="F1809" s="175">
        <v>4.1467999999999998</v>
      </c>
      <c r="G1809" s="175">
        <v>2.7355999999999998</v>
      </c>
      <c r="H1809" s="175">
        <v>2.8708999999999998</v>
      </c>
      <c r="I1809" s="175">
        <v>3.8727</v>
      </c>
      <c r="J1809" s="175">
        <v>5.8009000000000004</v>
      </c>
      <c r="K1809" s="175">
        <v>3.9138000000000002</v>
      </c>
      <c r="L1809" s="175">
        <v>3.9956</v>
      </c>
      <c r="M1809" s="175">
        <v>4.5559000000000003</v>
      </c>
      <c r="N1809" s="175">
        <v>6.5014000000000003</v>
      </c>
      <c r="O1809" s="175">
        <v>7.2652999999999999</v>
      </c>
      <c r="P1809" s="175">
        <v>7.5110000000000001</v>
      </c>
      <c r="Q1809" s="175">
        <v>7.6868999999999996</v>
      </c>
      <c r="R1809" s="175">
        <v>6.9184999999999999</v>
      </c>
      <c r="S1809" s="171" t="s">
        <v>2024</v>
      </c>
      <c r="T1809" s="174">
        <v>44302</v>
      </c>
      <c r="U1809" s="175">
        <v>6112.7897999999996</v>
      </c>
      <c r="V1809" s="175">
        <v>-17.368200000000002</v>
      </c>
      <c r="W1809" s="175">
        <v>3.4828999999999999</v>
      </c>
      <c r="X1809" s="175">
        <v>2.6231</v>
      </c>
      <c r="Y1809" s="175">
        <v>3.9361000000000002</v>
      </c>
      <c r="Z1809" s="175">
        <v>4.0121000000000002</v>
      </c>
      <c r="AA1809" s="175">
        <v>4.1891999999999996</v>
      </c>
      <c r="AB1809" s="175">
        <v>3.5768</v>
      </c>
      <c r="AC1809" s="175">
        <v>3.4933000000000001</v>
      </c>
      <c r="AD1809" s="175">
        <v>4.4021999999999997</v>
      </c>
      <c r="AE1809" s="175">
        <v>6.4550999999999998</v>
      </c>
      <c r="AF1809" s="175">
        <v>6.4467999999999996</v>
      </c>
      <c r="AG1809" s="175"/>
      <c r="AH1809" s="175">
        <v>6.0243000000000002</v>
      </c>
    </row>
    <row r="1810" spans="1:34" s="118" customFormat="1" x14ac:dyDescent="0.3">
      <c r="A1810" s="171" t="s">
        <v>1507</v>
      </c>
      <c r="B1810" s="171" t="s">
        <v>1510</v>
      </c>
      <c r="C1810" s="171">
        <v>144754</v>
      </c>
      <c r="D1810" s="174">
        <v>44302</v>
      </c>
      <c r="E1810" s="175">
        <v>11.987</v>
      </c>
      <c r="F1810" s="175">
        <v>3.3498000000000001</v>
      </c>
      <c r="G1810" s="175">
        <v>3.6554000000000002</v>
      </c>
      <c r="H1810" s="175">
        <v>3.6564999999999999</v>
      </c>
      <c r="I1810" s="175">
        <v>4.5384000000000002</v>
      </c>
      <c r="J1810" s="175">
        <v>5.4966999999999997</v>
      </c>
      <c r="K1810" s="175">
        <v>4.3464</v>
      </c>
      <c r="L1810" s="175">
        <v>4.3852000000000002</v>
      </c>
      <c r="M1810" s="175">
        <v>4.6628999999999996</v>
      </c>
      <c r="N1810" s="175">
        <v>5.5640000000000001</v>
      </c>
      <c r="O1810" s="175"/>
      <c r="P1810" s="175"/>
      <c r="Q1810" s="175">
        <v>7.2194000000000003</v>
      </c>
      <c r="R1810" s="175">
        <v>6.6439000000000004</v>
      </c>
      <c r="S1810" s="171" t="s">
        <v>2023</v>
      </c>
      <c r="T1810" s="174">
        <v>44302</v>
      </c>
      <c r="U1810" s="175">
        <v>3847.7537000000002</v>
      </c>
      <c r="V1810" s="175">
        <v>-13.5212</v>
      </c>
      <c r="W1810" s="175">
        <v>-37.631100000000004</v>
      </c>
      <c r="X1810" s="175">
        <v>-14.154400000000001</v>
      </c>
      <c r="Y1810" s="175">
        <v>5.57</v>
      </c>
      <c r="Z1810" s="175">
        <v>17.7211</v>
      </c>
      <c r="AA1810" s="175">
        <v>-0.12280000000000001</v>
      </c>
      <c r="AB1810" s="175">
        <v>2.6629999999999998</v>
      </c>
      <c r="AC1810" s="175">
        <v>3.2505000000000002</v>
      </c>
      <c r="AD1810" s="175">
        <v>8.9678000000000004</v>
      </c>
      <c r="AE1810" s="175">
        <v>9.0890000000000004</v>
      </c>
      <c r="AF1810" s="175">
        <v>8.4783000000000008</v>
      </c>
      <c r="AG1810" s="175"/>
      <c r="AH1810" s="175">
        <v>10.385400000000001</v>
      </c>
    </row>
    <row r="1811" spans="1:34" s="118" customFormat="1" x14ac:dyDescent="0.3">
      <c r="A1811" s="171" t="s">
        <v>1507</v>
      </c>
      <c r="B1811" s="171" t="s">
        <v>1511</v>
      </c>
      <c r="C1811" s="171">
        <v>144759</v>
      </c>
      <c r="D1811" s="174">
        <v>44302</v>
      </c>
      <c r="E1811" s="175">
        <v>11.7128</v>
      </c>
      <c r="F1811" s="175">
        <v>2.4931999999999999</v>
      </c>
      <c r="G1811" s="175">
        <v>2.7275</v>
      </c>
      <c r="H1811" s="175">
        <v>2.7616000000000001</v>
      </c>
      <c r="I1811" s="175">
        <v>3.6478999999999999</v>
      </c>
      <c r="J1811" s="175">
        <v>4.6017999999999999</v>
      </c>
      <c r="K1811" s="175">
        <v>3.4504999999999999</v>
      </c>
      <c r="L1811" s="175">
        <v>3.4786000000000001</v>
      </c>
      <c r="M1811" s="175">
        <v>3.7416</v>
      </c>
      <c r="N1811" s="175">
        <v>4.6215000000000002</v>
      </c>
      <c r="O1811" s="175"/>
      <c r="P1811" s="175"/>
      <c r="Q1811" s="175">
        <v>6.2693000000000003</v>
      </c>
      <c r="R1811" s="175">
        <v>5.6829999999999998</v>
      </c>
      <c r="S1811" s="171" t="s">
        <v>2023</v>
      </c>
      <c r="T1811" s="174">
        <v>44302</v>
      </c>
      <c r="U1811" s="175">
        <v>3847.7537000000002</v>
      </c>
      <c r="V1811" s="175">
        <v>-13.5212</v>
      </c>
      <c r="W1811" s="175">
        <v>-37.631100000000004</v>
      </c>
      <c r="X1811" s="175">
        <v>-14.154400000000001</v>
      </c>
      <c r="Y1811" s="175">
        <v>5.57</v>
      </c>
      <c r="Z1811" s="175">
        <v>17.7211</v>
      </c>
      <c r="AA1811" s="175">
        <v>-0.12280000000000001</v>
      </c>
      <c r="AB1811" s="175">
        <v>2.6629999999999998</v>
      </c>
      <c r="AC1811" s="175">
        <v>3.2505000000000002</v>
      </c>
      <c r="AD1811" s="175">
        <v>8.9678000000000004</v>
      </c>
      <c r="AE1811" s="175">
        <v>9.0890000000000004</v>
      </c>
      <c r="AF1811" s="175">
        <v>8.4783000000000008</v>
      </c>
      <c r="AG1811" s="175"/>
      <c r="AH1811" s="175">
        <v>10.385400000000001</v>
      </c>
    </row>
    <row r="1812" spans="1:34" s="118" customFormat="1" x14ac:dyDescent="0.3">
      <c r="A1812" s="171" t="s">
        <v>1507</v>
      </c>
      <c r="B1812" s="171" t="s">
        <v>1512</v>
      </c>
      <c r="C1812" s="171">
        <v>143464</v>
      </c>
      <c r="D1812" s="174">
        <v>44302</v>
      </c>
      <c r="E1812" s="175">
        <v>1197.5135</v>
      </c>
      <c r="F1812" s="175">
        <v>1.8075000000000001</v>
      </c>
      <c r="G1812" s="175">
        <v>2.7204000000000002</v>
      </c>
      <c r="H1812" s="175">
        <v>3.3012999999999999</v>
      </c>
      <c r="I1812" s="175">
        <v>3.9258999999999999</v>
      </c>
      <c r="J1812" s="175">
        <v>5.3011999999999997</v>
      </c>
      <c r="K1812" s="175">
        <v>3.8079999999999998</v>
      </c>
      <c r="L1812" s="175">
        <v>3.4685000000000001</v>
      </c>
      <c r="M1812" s="175">
        <v>3.6280999999999999</v>
      </c>
      <c r="N1812" s="175">
        <v>4.6162999999999998</v>
      </c>
      <c r="O1812" s="175"/>
      <c r="P1812" s="175"/>
      <c r="Q1812" s="175">
        <v>6.4661999999999997</v>
      </c>
      <c r="R1812" s="175">
        <v>5.6750999999999996</v>
      </c>
      <c r="S1812" s="171" t="s">
        <v>2024</v>
      </c>
      <c r="T1812" s="174">
        <v>44302</v>
      </c>
      <c r="U1812" s="175">
        <v>6112.7897999999996</v>
      </c>
      <c r="V1812" s="175">
        <v>-17.368200000000002</v>
      </c>
      <c r="W1812" s="175">
        <v>3.4828999999999999</v>
      </c>
      <c r="X1812" s="175">
        <v>2.6231</v>
      </c>
      <c r="Y1812" s="175">
        <v>3.9361000000000002</v>
      </c>
      <c r="Z1812" s="175">
        <v>4.0121000000000002</v>
      </c>
      <c r="AA1812" s="175">
        <v>4.1891999999999996</v>
      </c>
      <c r="AB1812" s="175">
        <v>3.5768</v>
      </c>
      <c r="AC1812" s="175">
        <v>3.4933000000000001</v>
      </c>
      <c r="AD1812" s="175">
        <v>4.4021999999999997</v>
      </c>
      <c r="AE1812" s="175">
        <v>6.4550999999999998</v>
      </c>
      <c r="AF1812" s="175">
        <v>6.4467999999999996</v>
      </c>
      <c r="AG1812" s="175"/>
      <c r="AH1812" s="175">
        <v>6.0243000000000002</v>
      </c>
    </row>
    <row r="1813" spans="1:34" s="118" customFormat="1" x14ac:dyDescent="0.3">
      <c r="A1813" s="171" t="s">
        <v>1507</v>
      </c>
      <c r="B1813" s="171" t="s">
        <v>1513</v>
      </c>
      <c r="C1813" s="171">
        <v>143508</v>
      </c>
      <c r="D1813" s="174">
        <v>44302</v>
      </c>
      <c r="E1813" s="175">
        <v>1203.9671000000001</v>
      </c>
      <c r="F1813" s="175">
        <v>1.9948999999999999</v>
      </c>
      <c r="G1813" s="175">
        <v>2.9098000000000002</v>
      </c>
      <c r="H1813" s="175">
        <v>3.4912999999999998</v>
      </c>
      <c r="I1813" s="175">
        <v>4.1159999999999997</v>
      </c>
      <c r="J1813" s="175">
        <v>5.4919000000000002</v>
      </c>
      <c r="K1813" s="175">
        <v>4.0002000000000004</v>
      </c>
      <c r="L1813" s="175">
        <v>3.6619000000000002</v>
      </c>
      <c r="M1813" s="175">
        <v>3.8201000000000001</v>
      </c>
      <c r="N1813" s="175">
        <v>4.8099999999999996</v>
      </c>
      <c r="O1813" s="175"/>
      <c r="P1813" s="175"/>
      <c r="Q1813" s="175">
        <v>6.6653000000000002</v>
      </c>
      <c r="R1813" s="175">
        <v>5.8678999999999997</v>
      </c>
      <c r="S1813" s="171" t="s">
        <v>2024</v>
      </c>
      <c r="T1813" s="174">
        <v>44302</v>
      </c>
      <c r="U1813" s="175">
        <v>6112.7897999999996</v>
      </c>
      <c r="V1813" s="175">
        <v>-17.368200000000002</v>
      </c>
      <c r="W1813" s="175">
        <v>3.4828999999999999</v>
      </c>
      <c r="X1813" s="175">
        <v>2.6231</v>
      </c>
      <c r="Y1813" s="175">
        <v>3.9361000000000002</v>
      </c>
      <c r="Z1813" s="175">
        <v>4.0121000000000002</v>
      </c>
      <c r="AA1813" s="175">
        <v>4.1891999999999996</v>
      </c>
      <c r="AB1813" s="175">
        <v>3.5768</v>
      </c>
      <c r="AC1813" s="175">
        <v>3.4933000000000001</v>
      </c>
      <c r="AD1813" s="175">
        <v>4.4021999999999997</v>
      </c>
      <c r="AE1813" s="175">
        <v>6.4550999999999998</v>
      </c>
      <c r="AF1813" s="175">
        <v>6.4467999999999996</v>
      </c>
      <c r="AG1813" s="175"/>
      <c r="AH1813" s="175">
        <v>6.0243000000000002</v>
      </c>
    </row>
    <row r="1814" spans="1:34" s="118" customFormat="1" x14ac:dyDescent="0.3">
      <c r="A1814" s="171" t="s">
        <v>1507</v>
      </c>
      <c r="B1814" s="171" t="s">
        <v>1514</v>
      </c>
      <c r="C1814" s="171">
        <v>119379</v>
      </c>
      <c r="D1814" s="174">
        <v>44302</v>
      </c>
      <c r="E1814" s="175">
        <v>2572.9584</v>
      </c>
      <c r="F1814" s="175">
        <v>6.2840999999999996</v>
      </c>
      <c r="G1814" s="175">
        <v>3.6909000000000001</v>
      </c>
      <c r="H1814" s="175">
        <v>3.5419999999999998</v>
      </c>
      <c r="I1814" s="175">
        <v>2.8668</v>
      </c>
      <c r="J1814" s="175">
        <v>4.3753000000000002</v>
      </c>
      <c r="K1814" s="175">
        <v>3.4561999999999999</v>
      </c>
      <c r="L1814" s="175">
        <v>3.2810000000000001</v>
      </c>
      <c r="M1814" s="175">
        <v>3.5249000000000001</v>
      </c>
      <c r="N1814" s="175">
        <v>4.5359999999999996</v>
      </c>
      <c r="O1814" s="175">
        <v>6.4340999999999999</v>
      </c>
      <c r="P1814" s="175">
        <v>7.2512999999999996</v>
      </c>
      <c r="Q1814" s="175">
        <v>8.0975000000000001</v>
      </c>
      <c r="R1814" s="175">
        <v>5.7309000000000001</v>
      </c>
      <c r="S1814" s="171"/>
      <c r="T1814" s="174"/>
      <c r="U1814" s="175"/>
      <c r="V1814" s="175"/>
      <c r="W1814" s="175"/>
      <c r="X1814" s="175"/>
      <c r="Y1814" s="175"/>
      <c r="Z1814" s="175"/>
      <c r="AA1814" s="175"/>
      <c r="AB1814" s="175"/>
      <c r="AC1814" s="175"/>
      <c r="AD1814" s="175"/>
      <c r="AE1814" s="175"/>
      <c r="AF1814" s="175"/>
      <c r="AG1814" s="175"/>
      <c r="AH1814" s="175"/>
    </row>
    <row r="1815" spans="1:34" s="118" customFormat="1" x14ac:dyDescent="0.3">
      <c r="A1815" s="171" t="s">
        <v>1507</v>
      </c>
      <c r="B1815" s="171" t="s">
        <v>1515</v>
      </c>
      <c r="C1815" s="171">
        <v>109269</v>
      </c>
      <c r="D1815" s="174">
        <v>44302</v>
      </c>
      <c r="E1815" s="175">
        <v>2524.3971000000001</v>
      </c>
      <c r="F1815" s="175">
        <v>6.0404999999999998</v>
      </c>
      <c r="G1815" s="175">
        <v>3.4472</v>
      </c>
      <c r="H1815" s="175">
        <v>3.2978999999999998</v>
      </c>
      <c r="I1815" s="175">
        <v>2.6227999999999998</v>
      </c>
      <c r="J1815" s="175">
        <v>4.1304999999999996</v>
      </c>
      <c r="K1815" s="175">
        <v>3.2101000000000002</v>
      </c>
      <c r="L1815" s="175">
        <v>3.036</v>
      </c>
      <c r="M1815" s="175">
        <v>3.2789999999999999</v>
      </c>
      <c r="N1815" s="175">
        <v>4.2862</v>
      </c>
      <c r="O1815" s="175">
        <v>6.1940999999999997</v>
      </c>
      <c r="P1815" s="175">
        <v>7.0340999999999996</v>
      </c>
      <c r="Q1815" s="175">
        <v>7.5275999999999996</v>
      </c>
      <c r="R1815" s="175">
        <v>5.4794999999999998</v>
      </c>
      <c r="S1815" s="171"/>
      <c r="T1815" s="174"/>
      <c r="U1815" s="175"/>
      <c r="V1815" s="175"/>
      <c r="W1815" s="175"/>
      <c r="X1815" s="175"/>
      <c r="Y1815" s="175"/>
      <c r="Z1815" s="175"/>
      <c r="AA1815" s="175"/>
      <c r="AB1815" s="175"/>
      <c r="AC1815" s="175"/>
      <c r="AD1815" s="175"/>
      <c r="AE1815" s="175"/>
      <c r="AF1815" s="175"/>
      <c r="AG1815" s="175"/>
      <c r="AH1815" s="175"/>
    </row>
    <row r="1816" spans="1:34" s="118" customFormat="1" x14ac:dyDescent="0.3">
      <c r="A1816" s="171" t="s">
        <v>1507</v>
      </c>
      <c r="B1816" s="171" t="s">
        <v>1516</v>
      </c>
      <c r="C1816" s="171">
        <v>118317</v>
      </c>
      <c r="D1816" s="174">
        <v>44302</v>
      </c>
      <c r="E1816" s="175">
        <v>3169.6707999999999</v>
      </c>
      <c r="F1816" s="175">
        <v>6.2263000000000002</v>
      </c>
      <c r="G1816" s="175">
        <v>3.9283999999999999</v>
      </c>
      <c r="H1816" s="175">
        <v>3.4746999999999999</v>
      </c>
      <c r="I1816" s="175">
        <v>2.9828999999999999</v>
      </c>
      <c r="J1816" s="175">
        <v>3.9388999999999998</v>
      </c>
      <c r="K1816" s="175">
        <v>3.3024</v>
      </c>
      <c r="L1816" s="175">
        <v>3.1762999999999999</v>
      </c>
      <c r="M1816" s="175">
        <v>3.2526999999999999</v>
      </c>
      <c r="N1816" s="175">
        <v>4.3765000000000001</v>
      </c>
      <c r="O1816" s="175">
        <v>5.9673999999999996</v>
      </c>
      <c r="P1816" s="175">
        <v>6.3254000000000001</v>
      </c>
      <c r="Q1816" s="175">
        <v>7.4542000000000002</v>
      </c>
      <c r="R1816" s="175">
        <v>5.5015000000000001</v>
      </c>
      <c r="S1816" s="171" t="s">
        <v>2023</v>
      </c>
      <c r="T1816" s="174">
        <v>44302</v>
      </c>
      <c r="U1816" s="175">
        <v>3847.7537000000002</v>
      </c>
      <c r="V1816" s="175">
        <v>-13.5212</v>
      </c>
      <c r="W1816" s="175">
        <v>-37.631100000000004</v>
      </c>
      <c r="X1816" s="175">
        <v>-14.154400000000001</v>
      </c>
      <c r="Y1816" s="175">
        <v>5.57</v>
      </c>
      <c r="Z1816" s="175">
        <v>17.7211</v>
      </c>
      <c r="AA1816" s="175">
        <v>-0.12280000000000001</v>
      </c>
      <c r="AB1816" s="175">
        <v>2.6629999999999998</v>
      </c>
      <c r="AC1816" s="175">
        <v>3.2505000000000002</v>
      </c>
      <c r="AD1816" s="175">
        <v>8.9678000000000004</v>
      </c>
      <c r="AE1816" s="175">
        <v>9.0890000000000004</v>
      </c>
      <c r="AF1816" s="175">
        <v>8.4783000000000008</v>
      </c>
      <c r="AG1816" s="175"/>
      <c r="AH1816" s="175">
        <v>10.385400000000001</v>
      </c>
    </row>
    <row r="1817" spans="1:34" s="118" customFormat="1" x14ac:dyDescent="0.3">
      <c r="A1817" s="171" t="s">
        <v>1507</v>
      </c>
      <c r="B1817" s="171" t="s">
        <v>1517</v>
      </c>
      <c r="C1817" s="171">
        <v>109371</v>
      </c>
      <c r="D1817" s="174">
        <v>44302</v>
      </c>
      <c r="E1817" s="175">
        <v>3049.4358999999999</v>
      </c>
      <c r="F1817" s="175">
        <v>5.6588000000000003</v>
      </c>
      <c r="G1817" s="175">
        <v>3.3673000000000002</v>
      </c>
      <c r="H1817" s="175">
        <v>3.0049000000000001</v>
      </c>
      <c r="I1817" s="175">
        <v>2.4750000000000001</v>
      </c>
      <c r="J1817" s="175">
        <v>3.4089999999999998</v>
      </c>
      <c r="K1817" s="175">
        <v>2.7496</v>
      </c>
      <c r="L1817" s="175">
        <v>2.5865</v>
      </c>
      <c r="M1817" s="175">
        <v>2.6608000000000001</v>
      </c>
      <c r="N1817" s="175">
        <v>3.7730000000000001</v>
      </c>
      <c r="O1817" s="175">
        <v>5.3902999999999999</v>
      </c>
      <c r="P1817" s="175">
        <v>5.6817000000000002</v>
      </c>
      <c r="Q1817" s="175">
        <v>7.2944000000000004</v>
      </c>
      <c r="R1817" s="175">
        <v>4.8985000000000003</v>
      </c>
      <c r="S1817" s="171" t="s">
        <v>2023</v>
      </c>
      <c r="T1817" s="174">
        <v>44302</v>
      </c>
      <c r="U1817" s="175">
        <v>3847.7537000000002</v>
      </c>
      <c r="V1817" s="175">
        <v>-13.5212</v>
      </c>
      <c r="W1817" s="175">
        <v>-37.631100000000004</v>
      </c>
      <c r="X1817" s="175">
        <v>-14.154400000000001</v>
      </c>
      <c r="Y1817" s="175">
        <v>5.57</v>
      </c>
      <c r="Z1817" s="175">
        <v>17.7211</v>
      </c>
      <c r="AA1817" s="175">
        <v>-0.12280000000000001</v>
      </c>
      <c r="AB1817" s="175">
        <v>2.6629999999999998</v>
      </c>
      <c r="AC1817" s="175">
        <v>3.2505000000000002</v>
      </c>
      <c r="AD1817" s="175">
        <v>8.9678000000000004</v>
      </c>
      <c r="AE1817" s="175">
        <v>9.0890000000000004</v>
      </c>
      <c r="AF1817" s="175">
        <v>8.4783000000000008</v>
      </c>
      <c r="AG1817" s="175"/>
      <c r="AH1817" s="175">
        <v>10.385400000000001</v>
      </c>
    </row>
    <row r="1818" spans="1:34" s="118" customFormat="1" x14ac:dyDescent="0.3">
      <c r="A1818" s="171" t="s">
        <v>1507</v>
      </c>
      <c r="B1818" s="171" t="s">
        <v>1518</v>
      </c>
      <c r="C1818" s="171">
        <v>119205</v>
      </c>
      <c r="D1818" s="174">
        <v>44302</v>
      </c>
      <c r="E1818" s="175">
        <v>2858.6181999999999</v>
      </c>
      <c r="F1818" s="175">
        <v>8.0957000000000008</v>
      </c>
      <c r="G1818" s="175">
        <v>4.9153000000000002</v>
      </c>
      <c r="H1818" s="175">
        <v>4.0472999999999999</v>
      </c>
      <c r="I1818" s="175">
        <v>3.4413999999999998</v>
      </c>
      <c r="J1818" s="175">
        <v>4.7994000000000003</v>
      </c>
      <c r="K1818" s="175">
        <v>3.8024</v>
      </c>
      <c r="L1818" s="175">
        <v>3.6278000000000001</v>
      </c>
      <c r="M1818" s="175">
        <v>3.7949000000000002</v>
      </c>
      <c r="N1818" s="175">
        <v>4.8418000000000001</v>
      </c>
      <c r="O1818" s="175">
        <v>6.0282999999999998</v>
      </c>
      <c r="P1818" s="175">
        <v>6.5919999999999996</v>
      </c>
      <c r="Q1818" s="175">
        <v>7.5838000000000001</v>
      </c>
      <c r="R1818" s="175">
        <v>6.0175000000000001</v>
      </c>
      <c r="S1818" s="171" t="s">
        <v>2024</v>
      </c>
      <c r="T1818" s="174">
        <v>44302</v>
      </c>
      <c r="U1818" s="175">
        <v>6112.7897999999996</v>
      </c>
      <c r="V1818" s="175">
        <v>-17.368200000000002</v>
      </c>
      <c r="W1818" s="175">
        <v>3.4828999999999999</v>
      </c>
      <c r="X1818" s="175">
        <v>2.6231</v>
      </c>
      <c r="Y1818" s="175">
        <v>3.9361000000000002</v>
      </c>
      <c r="Z1818" s="175">
        <v>4.0121000000000002</v>
      </c>
      <c r="AA1818" s="175">
        <v>4.1891999999999996</v>
      </c>
      <c r="AB1818" s="175">
        <v>3.5768</v>
      </c>
      <c r="AC1818" s="175">
        <v>3.4933000000000001</v>
      </c>
      <c r="AD1818" s="175">
        <v>4.4021999999999997</v>
      </c>
      <c r="AE1818" s="175">
        <v>6.4550999999999998</v>
      </c>
      <c r="AF1818" s="175">
        <v>6.4467999999999996</v>
      </c>
      <c r="AG1818" s="175"/>
      <c r="AH1818" s="175">
        <v>6.0243000000000002</v>
      </c>
    </row>
    <row r="1819" spans="1:34" s="118" customFormat="1" x14ac:dyDescent="0.3">
      <c r="A1819" s="171" t="s">
        <v>1507</v>
      </c>
      <c r="B1819" s="171" t="s">
        <v>1519</v>
      </c>
      <c r="C1819" s="171">
        <v>104138</v>
      </c>
      <c r="D1819" s="174">
        <v>44302</v>
      </c>
      <c r="E1819" s="175">
        <v>2709.4958000000001</v>
      </c>
      <c r="F1819" s="175">
        <v>7.3849999999999998</v>
      </c>
      <c r="G1819" s="175">
        <v>4.2042999999999999</v>
      </c>
      <c r="H1819" s="175">
        <v>3.3363999999999998</v>
      </c>
      <c r="I1819" s="175">
        <v>2.7305999999999999</v>
      </c>
      <c r="J1819" s="175">
        <v>4.1026999999999996</v>
      </c>
      <c r="K1819" s="175">
        <v>3.0947</v>
      </c>
      <c r="L1819" s="175">
        <v>2.9045999999999998</v>
      </c>
      <c r="M1819" s="175">
        <v>3.0735000000000001</v>
      </c>
      <c r="N1819" s="175">
        <v>4.1078999999999999</v>
      </c>
      <c r="O1819" s="175">
        <v>5.2577999999999996</v>
      </c>
      <c r="P1819" s="175">
        <v>5.8148</v>
      </c>
      <c r="Q1819" s="175">
        <v>7.0057</v>
      </c>
      <c r="R1819" s="175">
        <v>5.2618999999999998</v>
      </c>
      <c r="S1819" s="171" t="s">
        <v>2024</v>
      </c>
      <c r="T1819" s="174">
        <v>44302</v>
      </c>
      <c r="U1819" s="175">
        <v>6112.7897999999996</v>
      </c>
      <c r="V1819" s="175">
        <v>-17.368200000000002</v>
      </c>
      <c r="W1819" s="175">
        <v>3.4828999999999999</v>
      </c>
      <c r="X1819" s="175">
        <v>2.6231</v>
      </c>
      <c r="Y1819" s="175">
        <v>3.9361000000000002</v>
      </c>
      <c r="Z1819" s="175">
        <v>4.0121000000000002</v>
      </c>
      <c r="AA1819" s="175">
        <v>4.1891999999999996</v>
      </c>
      <c r="AB1819" s="175">
        <v>3.5768</v>
      </c>
      <c r="AC1819" s="175">
        <v>3.4933000000000001</v>
      </c>
      <c r="AD1819" s="175">
        <v>4.4021999999999997</v>
      </c>
      <c r="AE1819" s="175">
        <v>6.4550999999999998</v>
      </c>
      <c r="AF1819" s="175">
        <v>6.4467999999999996</v>
      </c>
      <c r="AG1819" s="175"/>
      <c r="AH1819" s="175">
        <v>6.0243000000000002</v>
      </c>
    </row>
    <row r="1820" spans="1:34" s="118" customFormat="1" x14ac:dyDescent="0.3">
      <c r="A1820" s="171" t="s">
        <v>1507</v>
      </c>
      <c r="B1820" s="171" t="s">
        <v>1520</v>
      </c>
      <c r="C1820" s="171">
        <v>119186</v>
      </c>
      <c r="D1820" s="174">
        <v>44302</v>
      </c>
      <c r="E1820" s="175">
        <v>2314.8036000000002</v>
      </c>
      <c r="F1820" s="175">
        <v>3.0230000000000001</v>
      </c>
      <c r="G1820" s="175">
        <v>2.2774999999999999</v>
      </c>
      <c r="H1820" s="175">
        <v>2.4449999999999998</v>
      </c>
      <c r="I1820" s="175">
        <v>2.8725000000000001</v>
      </c>
      <c r="J1820" s="175">
        <v>3.5783</v>
      </c>
      <c r="K1820" s="175">
        <v>2.7484000000000002</v>
      </c>
      <c r="L1820" s="175">
        <v>2.7004999999999999</v>
      </c>
      <c r="M1820" s="175">
        <v>2.89</v>
      </c>
      <c r="N1820" s="175">
        <v>3.8372999999999999</v>
      </c>
      <c r="O1820" s="175">
        <v>5.8983999999999996</v>
      </c>
      <c r="P1820" s="175">
        <v>6.4932999999999996</v>
      </c>
      <c r="Q1820" s="175">
        <v>7.5354000000000001</v>
      </c>
      <c r="R1820" s="175">
        <v>5.0583999999999998</v>
      </c>
      <c r="S1820" s="171"/>
      <c r="T1820" s="174"/>
      <c r="U1820" s="175"/>
      <c r="V1820" s="175"/>
      <c r="W1820" s="175"/>
      <c r="X1820" s="175"/>
      <c r="Y1820" s="175"/>
      <c r="Z1820" s="175"/>
      <c r="AA1820" s="175"/>
      <c r="AB1820" s="175"/>
      <c r="AC1820" s="175"/>
      <c r="AD1820" s="175"/>
      <c r="AE1820" s="175"/>
      <c r="AF1820" s="175"/>
      <c r="AG1820" s="175"/>
      <c r="AH1820" s="175"/>
    </row>
    <row r="1821" spans="1:34" s="118" customFormat="1" x14ac:dyDescent="0.3">
      <c r="A1821" s="171" t="s">
        <v>1507</v>
      </c>
      <c r="B1821" s="171" t="s">
        <v>1521</v>
      </c>
      <c r="C1821" s="171">
        <v>112408</v>
      </c>
      <c r="D1821" s="174">
        <v>44302</v>
      </c>
      <c r="E1821" s="175">
        <v>2195.9153999999999</v>
      </c>
      <c r="F1821" s="175">
        <v>2.1011000000000002</v>
      </c>
      <c r="G1821" s="175">
        <v>1.3565</v>
      </c>
      <c r="H1821" s="175">
        <v>1.5250999999999999</v>
      </c>
      <c r="I1821" s="175">
        <v>1.9535</v>
      </c>
      <c r="J1821" s="175">
        <v>2.6568999999999998</v>
      </c>
      <c r="K1821" s="175">
        <v>1.8242</v>
      </c>
      <c r="L1821" s="175">
        <v>1.7713000000000001</v>
      </c>
      <c r="M1821" s="175">
        <v>1.9552</v>
      </c>
      <c r="N1821" s="175">
        <v>2.8974000000000002</v>
      </c>
      <c r="O1821" s="175">
        <v>5.0616000000000003</v>
      </c>
      <c r="P1821" s="175">
        <v>5.7073</v>
      </c>
      <c r="Q1821" s="175">
        <v>7.3015999999999996</v>
      </c>
      <c r="R1821" s="175">
        <v>4.2358000000000002</v>
      </c>
      <c r="S1821" s="171"/>
      <c r="T1821" s="174"/>
      <c r="U1821" s="175"/>
      <c r="V1821" s="175"/>
      <c r="W1821" s="175"/>
      <c r="X1821" s="175"/>
      <c r="Y1821" s="175"/>
      <c r="Z1821" s="175"/>
      <c r="AA1821" s="175"/>
      <c r="AB1821" s="175"/>
      <c r="AC1821" s="175"/>
      <c r="AD1821" s="175"/>
      <c r="AE1821" s="175"/>
      <c r="AF1821" s="175"/>
      <c r="AG1821" s="175"/>
      <c r="AH1821" s="175"/>
    </row>
    <row r="1822" spans="1:34" s="118" customFormat="1" x14ac:dyDescent="0.3">
      <c r="A1822" s="171" t="s">
        <v>1507</v>
      </c>
      <c r="B1822" s="171" t="s">
        <v>1522</v>
      </c>
      <c r="C1822" s="171">
        <v>147970</v>
      </c>
      <c r="D1822" s="174"/>
      <c r="E1822" s="175"/>
      <c r="F1822" s="175"/>
      <c r="G1822" s="175"/>
      <c r="H1822" s="175"/>
      <c r="I1822" s="175"/>
      <c r="J1822" s="175"/>
      <c r="K1822" s="175"/>
      <c r="L1822" s="175"/>
      <c r="M1822" s="175"/>
      <c r="N1822" s="175"/>
      <c r="O1822" s="175"/>
      <c r="P1822" s="175"/>
      <c r="Q1822" s="175"/>
      <c r="R1822" s="175"/>
      <c r="S1822" s="171" t="s">
        <v>2024</v>
      </c>
      <c r="T1822" s="174">
        <v>44302</v>
      </c>
      <c r="U1822" s="175">
        <v>6112.7897999999996</v>
      </c>
      <c r="V1822" s="175">
        <v>-17.368200000000002</v>
      </c>
      <c r="W1822" s="175">
        <v>3.4828999999999999</v>
      </c>
      <c r="X1822" s="175">
        <v>2.6231</v>
      </c>
      <c r="Y1822" s="175">
        <v>3.9361000000000002</v>
      </c>
      <c r="Z1822" s="175">
        <v>4.0121000000000002</v>
      </c>
      <c r="AA1822" s="175">
        <v>4.1891999999999996</v>
      </c>
      <c r="AB1822" s="175">
        <v>3.5768</v>
      </c>
      <c r="AC1822" s="175">
        <v>3.4933000000000001</v>
      </c>
      <c r="AD1822" s="175">
        <v>4.4021999999999997</v>
      </c>
      <c r="AE1822" s="175">
        <v>6.4550999999999998</v>
      </c>
      <c r="AF1822" s="175">
        <v>6.4467999999999996</v>
      </c>
      <c r="AG1822" s="175"/>
      <c r="AH1822" s="175">
        <v>6.0243000000000002</v>
      </c>
    </row>
    <row r="1823" spans="1:34" s="118" customFormat="1" x14ac:dyDescent="0.3">
      <c r="A1823" s="171" t="s">
        <v>1507</v>
      </c>
      <c r="B1823" s="171" t="s">
        <v>1523</v>
      </c>
      <c r="C1823" s="171">
        <v>147973</v>
      </c>
      <c r="D1823" s="174"/>
      <c r="E1823" s="175"/>
      <c r="F1823" s="175"/>
      <c r="G1823" s="175"/>
      <c r="H1823" s="175"/>
      <c r="I1823" s="175"/>
      <c r="J1823" s="175"/>
      <c r="K1823" s="175"/>
      <c r="L1823" s="175"/>
      <c r="M1823" s="175"/>
      <c r="N1823" s="175"/>
      <c r="O1823" s="175"/>
      <c r="P1823" s="175"/>
      <c r="Q1823" s="175"/>
      <c r="R1823" s="175"/>
      <c r="S1823" s="171" t="s">
        <v>2024</v>
      </c>
      <c r="T1823" s="174">
        <v>44302</v>
      </c>
      <c r="U1823" s="175">
        <v>6112.7897999999996</v>
      </c>
      <c r="V1823" s="175">
        <v>-17.368200000000002</v>
      </c>
      <c r="W1823" s="175">
        <v>3.4828999999999999</v>
      </c>
      <c r="X1823" s="175">
        <v>2.6231</v>
      </c>
      <c r="Y1823" s="175">
        <v>3.9361000000000002</v>
      </c>
      <c r="Z1823" s="175">
        <v>4.0121000000000002</v>
      </c>
      <c r="AA1823" s="175">
        <v>4.1891999999999996</v>
      </c>
      <c r="AB1823" s="175">
        <v>3.5768</v>
      </c>
      <c r="AC1823" s="175">
        <v>3.4933000000000001</v>
      </c>
      <c r="AD1823" s="175">
        <v>4.4021999999999997</v>
      </c>
      <c r="AE1823" s="175">
        <v>6.4550999999999998</v>
      </c>
      <c r="AF1823" s="175">
        <v>6.4467999999999996</v>
      </c>
      <c r="AG1823" s="175"/>
      <c r="AH1823" s="175">
        <v>6.0243000000000002</v>
      </c>
    </row>
    <row r="1824" spans="1:34" s="118" customFormat="1" x14ac:dyDescent="0.3">
      <c r="A1824" s="171" t="s">
        <v>1507</v>
      </c>
      <c r="B1824" s="171" t="s">
        <v>1524</v>
      </c>
      <c r="C1824" s="171">
        <v>107249</v>
      </c>
      <c r="D1824" s="174">
        <v>44302</v>
      </c>
      <c r="E1824" s="175">
        <v>29.8523</v>
      </c>
      <c r="F1824" s="175">
        <v>8.3162000000000003</v>
      </c>
      <c r="G1824" s="175">
        <v>10.5885</v>
      </c>
      <c r="H1824" s="175">
        <v>10.7819</v>
      </c>
      <c r="I1824" s="175">
        <v>9.7464999999999993</v>
      </c>
      <c r="J1824" s="175">
        <v>8.9056999999999995</v>
      </c>
      <c r="K1824" s="175">
        <v>7.6904000000000003</v>
      </c>
      <c r="L1824" s="175">
        <v>7.3205</v>
      </c>
      <c r="M1824" s="175">
        <v>7.8307000000000002</v>
      </c>
      <c r="N1824" s="175">
        <v>8.4517000000000007</v>
      </c>
      <c r="O1824" s="175">
        <v>7.3063000000000002</v>
      </c>
      <c r="P1824" s="175">
        <v>7.8875000000000002</v>
      </c>
      <c r="Q1824" s="175">
        <v>8.5458999999999996</v>
      </c>
      <c r="R1824" s="175">
        <v>6.383</v>
      </c>
      <c r="S1824" s="171" t="s">
        <v>2024</v>
      </c>
      <c r="T1824" s="174">
        <v>44302</v>
      </c>
      <c r="U1824" s="175">
        <v>6112.7897999999996</v>
      </c>
      <c r="V1824" s="175">
        <v>-17.368200000000002</v>
      </c>
      <c r="W1824" s="175">
        <v>3.4828999999999999</v>
      </c>
      <c r="X1824" s="175">
        <v>2.6231</v>
      </c>
      <c r="Y1824" s="175">
        <v>3.9361000000000002</v>
      </c>
      <c r="Z1824" s="175">
        <v>4.0121000000000002</v>
      </c>
      <c r="AA1824" s="175">
        <v>4.1891999999999996</v>
      </c>
      <c r="AB1824" s="175">
        <v>3.5768</v>
      </c>
      <c r="AC1824" s="175">
        <v>3.4933000000000001</v>
      </c>
      <c r="AD1824" s="175">
        <v>4.4021999999999997</v>
      </c>
      <c r="AE1824" s="175">
        <v>6.4550999999999998</v>
      </c>
      <c r="AF1824" s="175">
        <v>6.4467999999999996</v>
      </c>
      <c r="AG1824" s="175"/>
      <c r="AH1824" s="175">
        <v>6.0243000000000002</v>
      </c>
    </row>
    <row r="1825" spans="1:34" s="118" customFormat="1" x14ac:dyDescent="0.3">
      <c r="A1825" s="171" t="s">
        <v>1507</v>
      </c>
      <c r="B1825" s="171" t="s">
        <v>1525</v>
      </c>
      <c r="C1825" s="171">
        <v>118560</v>
      </c>
      <c r="D1825" s="174">
        <v>44302</v>
      </c>
      <c r="E1825" s="175">
        <v>30.037600000000001</v>
      </c>
      <c r="F1825" s="175">
        <v>8.2647999999999993</v>
      </c>
      <c r="G1825" s="175">
        <v>10.584</v>
      </c>
      <c r="H1825" s="175">
        <v>10.7675</v>
      </c>
      <c r="I1825" s="175">
        <v>9.7398000000000007</v>
      </c>
      <c r="J1825" s="175">
        <v>8.8582999999999998</v>
      </c>
      <c r="K1825" s="175">
        <v>7.7350000000000003</v>
      </c>
      <c r="L1825" s="175">
        <v>7.3898999999999999</v>
      </c>
      <c r="M1825" s="175">
        <v>7.9097999999999997</v>
      </c>
      <c r="N1825" s="175">
        <v>8.5373000000000001</v>
      </c>
      <c r="O1825" s="175">
        <v>7.3959000000000001</v>
      </c>
      <c r="P1825" s="175">
        <v>7.9737</v>
      </c>
      <c r="Q1825" s="175">
        <v>8.7713000000000001</v>
      </c>
      <c r="R1825" s="175">
        <v>6.4778000000000002</v>
      </c>
      <c r="S1825" s="171" t="s">
        <v>2024</v>
      </c>
      <c r="T1825" s="174">
        <v>44302</v>
      </c>
      <c r="U1825" s="175">
        <v>6112.7897999999996</v>
      </c>
      <c r="V1825" s="175">
        <v>-17.368200000000002</v>
      </c>
      <c r="W1825" s="175">
        <v>3.4828999999999999</v>
      </c>
      <c r="X1825" s="175">
        <v>2.6231</v>
      </c>
      <c r="Y1825" s="175">
        <v>3.9361000000000002</v>
      </c>
      <c r="Z1825" s="175">
        <v>4.0121000000000002</v>
      </c>
      <c r="AA1825" s="175">
        <v>4.1891999999999996</v>
      </c>
      <c r="AB1825" s="175">
        <v>3.5768</v>
      </c>
      <c r="AC1825" s="175">
        <v>3.4933000000000001</v>
      </c>
      <c r="AD1825" s="175">
        <v>4.4021999999999997</v>
      </c>
      <c r="AE1825" s="175">
        <v>6.4550999999999998</v>
      </c>
      <c r="AF1825" s="175">
        <v>6.4467999999999996</v>
      </c>
      <c r="AG1825" s="175"/>
      <c r="AH1825" s="175">
        <v>6.0243000000000002</v>
      </c>
    </row>
    <row r="1826" spans="1:34" s="118" customFormat="1" x14ac:dyDescent="0.3">
      <c r="A1826" s="171" t="s">
        <v>1507</v>
      </c>
      <c r="B1826" s="171" t="s">
        <v>1526</v>
      </c>
      <c r="C1826" s="171">
        <v>145034</v>
      </c>
      <c r="D1826" s="174">
        <v>44302</v>
      </c>
      <c r="E1826" s="175">
        <v>11.958500000000001</v>
      </c>
      <c r="F1826" s="175">
        <v>3.6629999999999998</v>
      </c>
      <c r="G1826" s="175">
        <v>3.2823000000000002</v>
      </c>
      <c r="H1826" s="175">
        <v>3.0104000000000002</v>
      </c>
      <c r="I1826" s="175">
        <v>3.6494</v>
      </c>
      <c r="J1826" s="175">
        <v>5.5793999999999997</v>
      </c>
      <c r="K1826" s="175">
        <v>4.0930999999999997</v>
      </c>
      <c r="L1826" s="175">
        <v>4.0095999999999998</v>
      </c>
      <c r="M1826" s="175">
        <v>4.3981000000000003</v>
      </c>
      <c r="N1826" s="175">
        <v>6.1128999999999998</v>
      </c>
      <c r="O1826" s="175"/>
      <c r="P1826" s="175"/>
      <c r="Q1826" s="175">
        <v>7.2317</v>
      </c>
      <c r="R1826" s="175">
        <v>6.6345000000000001</v>
      </c>
      <c r="S1826" s="171" t="s">
        <v>2024</v>
      </c>
      <c r="T1826" s="174">
        <v>44302</v>
      </c>
      <c r="U1826" s="175">
        <v>6112.7897999999996</v>
      </c>
      <c r="V1826" s="175">
        <v>-17.368200000000002</v>
      </c>
      <c r="W1826" s="175">
        <v>3.4828999999999999</v>
      </c>
      <c r="X1826" s="175">
        <v>2.6231</v>
      </c>
      <c r="Y1826" s="175">
        <v>3.9361000000000002</v>
      </c>
      <c r="Z1826" s="175">
        <v>4.0121000000000002</v>
      </c>
      <c r="AA1826" s="175">
        <v>4.1891999999999996</v>
      </c>
      <c r="AB1826" s="175">
        <v>3.5768</v>
      </c>
      <c r="AC1826" s="175">
        <v>3.4933000000000001</v>
      </c>
      <c r="AD1826" s="175">
        <v>4.4021999999999997</v>
      </c>
      <c r="AE1826" s="175">
        <v>6.4550999999999998</v>
      </c>
      <c r="AF1826" s="175">
        <v>6.4467999999999996</v>
      </c>
      <c r="AG1826" s="175"/>
      <c r="AH1826" s="175">
        <v>6.0243000000000002</v>
      </c>
    </row>
    <row r="1827" spans="1:34" s="118" customFormat="1" x14ac:dyDescent="0.3">
      <c r="A1827" s="171" t="s">
        <v>1507</v>
      </c>
      <c r="B1827" s="171" t="s">
        <v>1527</v>
      </c>
      <c r="C1827" s="171">
        <v>145040</v>
      </c>
      <c r="D1827" s="174">
        <v>44302</v>
      </c>
      <c r="E1827" s="175">
        <v>11.863099999999999</v>
      </c>
      <c r="F1827" s="175">
        <v>3.077</v>
      </c>
      <c r="G1827" s="175">
        <v>2.8469000000000002</v>
      </c>
      <c r="H1827" s="175">
        <v>2.5945999999999998</v>
      </c>
      <c r="I1827" s="175">
        <v>3.2545000000000002</v>
      </c>
      <c r="J1827" s="175">
        <v>5.1737000000000002</v>
      </c>
      <c r="K1827" s="175">
        <v>3.7368000000000001</v>
      </c>
      <c r="L1827" s="175">
        <v>3.6772</v>
      </c>
      <c r="M1827" s="175">
        <v>4.0711000000000004</v>
      </c>
      <c r="N1827" s="175">
        <v>5.7816999999999998</v>
      </c>
      <c r="O1827" s="175"/>
      <c r="P1827" s="175"/>
      <c r="Q1827" s="175">
        <v>6.8968999999999996</v>
      </c>
      <c r="R1827" s="175">
        <v>6.3042999999999996</v>
      </c>
      <c r="S1827" s="171" t="s">
        <v>2024</v>
      </c>
      <c r="T1827" s="174">
        <v>44302</v>
      </c>
      <c r="U1827" s="175">
        <v>6112.7897999999996</v>
      </c>
      <c r="V1827" s="175">
        <v>-17.368200000000002</v>
      </c>
      <c r="W1827" s="175">
        <v>3.4828999999999999</v>
      </c>
      <c r="X1827" s="175">
        <v>2.6231</v>
      </c>
      <c r="Y1827" s="175">
        <v>3.9361000000000002</v>
      </c>
      <c r="Z1827" s="175">
        <v>4.0121000000000002</v>
      </c>
      <c r="AA1827" s="175">
        <v>4.1891999999999996</v>
      </c>
      <c r="AB1827" s="175">
        <v>3.5768</v>
      </c>
      <c r="AC1827" s="175">
        <v>3.4933000000000001</v>
      </c>
      <c r="AD1827" s="175">
        <v>4.4021999999999997</v>
      </c>
      <c r="AE1827" s="175">
        <v>6.4550999999999998</v>
      </c>
      <c r="AF1827" s="175">
        <v>6.4467999999999996</v>
      </c>
      <c r="AG1827" s="175"/>
      <c r="AH1827" s="175">
        <v>6.0243000000000002</v>
      </c>
    </row>
    <row r="1828" spans="1:34" s="118" customFormat="1" x14ac:dyDescent="0.3">
      <c r="A1828" s="171" t="s">
        <v>1507</v>
      </c>
      <c r="B1828" s="171" t="s">
        <v>1528</v>
      </c>
      <c r="C1828" s="171">
        <v>147908</v>
      </c>
      <c r="D1828" s="174">
        <v>44302</v>
      </c>
      <c r="E1828" s="175">
        <v>1062.6782000000001</v>
      </c>
      <c r="F1828" s="175">
        <v>6.5648999999999997</v>
      </c>
      <c r="G1828" s="175">
        <v>4.1853999999999996</v>
      </c>
      <c r="H1828" s="175">
        <v>3.3721000000000001</v>
      </c>
      <c r="I1828" s="175">
        <v>3.1743999999999999</v>
      </c>
      <c r="J1828" s="175">
        <v>4.7572000000000001</v>
      </c>
      <c r="K1828" s="175">
        <v>3.8986999999999998</v>
      </c>
      <c r="L1828" s="175">
        <v>3.6368</v>
      </c>
      <c r="M1828" s="175">
        <v>3.8622000000000001</v>
      </c>
      <c r="N1828" s="175">
        <v>5.1115000000000004</v>
      </c>
      <c r="O1828" s="175"/>
      <c r="P1828" s="175"/>
      <c r="Q1828" s="175">
        <v>5.1364000000000001</v>
      </c>
      <c r="R1828" s="175"/>
      <c r="S1828" s="171" t="s">
        <v>2023</v>
      </c>
      <c r="T1828" s="174">
        <v>44302</v>
      </c>
      <c r="U1828" s="175">
        <v>3847.7537000000002</v>
      </c>
      <c r="V1828" s="175">
        <v>-13.5212</v>
      </c>
      <c r="W1828" s="175">
        <v>-37.631100000000004</v>
      </c>
      <c r="X1828" s="175">
        <v>-14.154400000000001</v>
      </c>
      <c r="Y1828" s="175">
        <v>5.57</v>
      </c>
      <c r="Z1828" s="175">
        <v>17.7211</v>
      </c>
      <c r="AA1828" s="175">
        <v>-0.12280000000000001</v>
      </c>
      <c r="AB1828" s="175">
        <v>2.6629999999999998</v>
      </c>
      <c r="AC1828" s="175">
        <v>3.2505000000000002</v>
      </c>
      <c r="AD1828" s="175">
        <v>8.9678000000000004</v>
      </c>
      <c r="AE1828" s="175">
        <v>9.0890000000000004</v>
      </c>
      <c r="AF1828" s="175">
        <v>8.4783000000000008</v>
      </c>
      <c r="AG1828" s="175"/>
      <c r="AH1828" s="175">
        <v>10.385400000000001</v>
      </c>
    </row>
    <row r="1829" spans="1:34" s="118" customFormat="1" x14ac:dyDescent="0.3">
      <c r="A1829" s="171" t="s">
        <v>1507</v>
      </c>
      <c r="B1829" s="171" t="s">
        <v>1529</v>
      </c>
      <c r="C1829" s="171">
        <v>147907</v>
      </c>
      <c r="D1829" s="174">
        <v>44302</v>
      </c>
      <c r="E1829" s="175">
        <v>1059.3264999999999</v>
      </c>
      <c r="F1829" s="175">
        <v>6.3064999999999998</v>
      </c>
      <c r="G1829" s="175">
        <v>3.9262000000000001</v>
      </c>
      <c r="H1829" s="175">
        <v>3.1126999999999998</v>
      </c>
      <c r="I1829" s="175">
        <v>2.915</v>
      </c>
      <c r="J1829" s="175">
        <v>4.4917999999999996</v>
      </c>
      <c r="K1829" s="175">
        <v>3.6280000000000001</v>
      </c>
      <c r="L1829" s="175">
        <v>3.3641000000000001</v>
      </c>
      <c r="M1829" s="175">
        <v>3.5893999999999999</v>
      </c>
      <c r="N1829" s="175">
        <v>4.8365999999999998</v>
      </c>
      <c r="O1829" s="175"/>
      <c r="P1829" s="175"/>
      <c r="Q1829" s="175">
        <v>4.8631000000000002</v>
      </c>
      <c r="R1829" s="175"/>
      <c r="S1829" s="171" t="s">
        <v>2023</v>
      </c>
      <c r="T1829" s="174">
        <v>44302</v>
      </c>
      <c r="U1829" s="175">
        <v>3847.7537000000002</v>
      </c>
      <c r="V1829" s="175">
        <v>-13.5212</v>
      </c>
      <c r="W1829" s="175">
        <v>-37.631100000000004</v>
      </c>
      <c r="X1829" s="175">
        <v>-14.154400000000001</v>
      </c>
      <c r="Y1829" s="175">
        <v>5.57</v>
      </c>
      <c r="Z1829" s="175">
        <v>17.7211</v>
      </c>
      <c r="AA1829" s="175">
        <v>-0.12280000000000001</v>
      </c>
      <c r="AB1829" s="175">
        <v>2.6629999999999998</v>
      </c>
      <c r="AC1829" s="175">
        <v>3.2505000000000002</v>
      </c>
      <c r="AD1829" s="175">
        <v>8.9678000000000004</v>
      </c>
      <c r="AE1829" s="175">
        <v>9.0890000000000004</v>
      </c>
      <c r="AF1829" s="175">
        <v>8.4783000000000008</v>
      </c>
      <c r="AG1829" s="175"/>
      <c r="AH1829" s="175">
        <v>10.385400000000001</v>
      </c>
    </row>
    <row r="1830" spans="1:34" s="118" customFormat="1" x14ac:dyDescent="0.3">
      <c r="A1830" s="171" t="s">
        <v>1507</v>
      </c>
      <c r="B1830" s="171" t="s">
        <v>1530</v>
      </c>
      <c r="C1830" s="171">
        <v>115092</v>
      </c>
      <c r="D1830" s="174">
        <v>44302</v>
      </c>
      <c r="E1830" s="175">
        <v>21.6081</v>
      </c>
      <c r="F1830" s="175">
        <v>4.5613999999999999</v>
      </c>
      <c r="G1830" s="175">
        <v>4.6475999999999997</v>
      </c>
      <c r="H1830" s="175">
        <v>4.2988999999999997</v>
      </c>
      <c r="I1830" s="175">
        <v>4.4215</v>
      </c>
      <c r="J1830" s="175">
        <v>5.3422999999999998</v>
      </c>
      <c r="K1830" s="175">
        <v>4.3703000000000003</v>
      </c>
      <c r="L1830" s="175">
        <v>4.2354000000000003</v>
      </c>
      <c r="M1830" s="175">
        <v>4.8362999999999996</v>
      </c>
      <c r="N1830" s="175">
        <v>6.1317000000000004</v>
      </c>
      <c r="O1830" s="175">
        <v>7.0848000000000004</v>
      </c>
      <c r="P1830" s="175">
        <v>7.4713000000000003</v>
      </c>
      <c r="Q1830" s="175">
        <v>8.0414999999999992</v>
      </c>
      <c r="R1830" s="175">
        <v>6.8</v>
      </c>
      <c r="S1830" s="171" t="s">
        <v>2023</v>
      </c>
      <c r="T1830" s="174">
        <v>44302</v>
      </c>
      <c r="U1830" s="175">
        <v>3847.7537000000002</v>
      </c>
      <c r="V1830" s="175">
        <v>-13.5212</v>
      </c>
      <c r="W1830" s="175">
        <v>-37.631100000000004</v>
      </c>
      <c r="X1830" s="175">
        <v>-14.154400000000001</v>
      </c>
      <c r="Y1830" s="175">
        <v>5.57</v>
      </c>
      <c r="Z1830" s="175">
        <v>17.7211</v>
      </c>
      <c r="AA1830" s="175">
        <v>-0.12280000000000001</v>
      </c>
      <c r="AB1830" s="175">
        <v>2.6629999999999998</v>
      </c>
      <c r="AC1830" s="175">
        <v>3.2505000000000002</v>
      </c>
      <c r="AD1830" s="175">
        <v>8.9678000000000004</v>
      </c>
      <c r="AE1830" s="175">
        <v>9.0890000000000004</v>
      </c>
      <c r="AF1830" s="175">
        <v>8.4783000000000008</v>
      </c>
      <c r="AG1830" s="175"/>
      <c r="AH1830" s="175">
        <v>10.385400000000001</v>
      </c>
    </row>
    <row r="1831" spans="1:34" s="118" customFormat="1" x14ac:dyDescent="0.3">
      <c r="A1831" s="171" t="s">
        <v>1507</v>
      </c>
      <c r="B1831" s="171" t="s">
        <v>1531</v>
      </c>
      <c r="C1831" s="171">
        <v>120676</v>
      </c>
      <c r="D1831" s="174">
        <v>44302</v>
      </c>
      <c r="E1831" s="175">
        <v>22.927499999999998</v>
      </c>
      <c r="F1831" s="175">
        <v>5.2542999999999997</v>
      </c>
      <c r="G1831" s="175">
        <v>5.2565</v>
      </c>
      <c r="H1831" s="175">
        <v>4.8714000000000004</v>
      </c>
      <c r="I1831" s="175">
        <v>5.0057999999999998</v>
      </c>
      <c r="J1831" s="175">
        <v>5.9250999999999996</v>
      </c>
      <c r="K1831" s="175">
        <v>4.9572000000000003</v>
      </c>
      <c r="L1831" s="175">
        <v>4.8291000000000004</v>
      </c>
      <c r="M1831" s="175">
        <v>5.4478</v>
      </c>
      <c r="N1831" s="175">
        <v>6.7746000000000004</v>
      </c>
      <c r="O1831" s="175">
        <v>7.7091000000000003</v>
      </c>
      <c r="P1831" s="175">
        <v>8.2222000000000008</v>
      </c>
      <c r="Q1831" s="175">
        <v>8.8059999999999992</v>
      </c>
      <c r="R1831" s="175">
        <v>7.4242999999999997</v>
      </c>
      <c r="S1831" s="171" t="s">
        <v>2023</v>
      </c>
      <c r="T1831" s="174">
        <v>44302</v>
      </c>
      <c r="U1831" s="175">
        <v>3847.7537000000002</v>
      </c>
      <c r="V1831" s="175">
        <v>-13.5212</v>
      </c>
      <c r="W1831" s="175">
        <v>-37.631100000000004</v>
      </c>
      <c r="X1831" s="175">
        <v>-14.154400000000001</v>
      </c>
      <c r="Y1831" s="175">
        <v>5.57</v>
      </c>
      <c r="Z1831" s="175">
        <v>17.7211</v>
      </c>
      <c r="AA1831" s="175">
        <v>-0.12280000000000001</v>
      </c>
      <c r="AB1831" s="175">
        <v>2.6629999999999998</v>
      </c>
      <c r="AC1831" s="175">
        <v>3.2505000000000002</v>
      </c>
      <c r="AD1831" s="175">
        <v>8.9678000000000004</v>
      </c>
      <c r="AE1831" s="175">
        <v>9.0890000000000004</v>
      </c>
      <c r="AF1831" s="175">
        <v>8.4783000000000008</v>
      </c>
      <c r="AG1831" s="175"/>
      <c r="AH1831" s="175">
        <v>10.385400000000001</v>
      </c>
    </row>
    <row r="1832" spans="1:34" s="118" customFormat="1" x14ac:dyDescent="0.3">
      <c r="A1832" s="171" t="s">
        <v>1507</v>
      </c>
      <c r="B1832" s="171" t="s">
        <v>1532</v>
      </c>
      <c r="C1832" s="171">
        <v>113251</v>
      </c>
      <c r="D1832" s="174">
        <v>44302</v>
      </c>
      <c r="E1832" s="175">
        <v>2170.3152</v>
      </c>
      <c r="F1832" s="175">
        <v>-9.3298000000000005</v>
      </c>
      <c r="G1832" s="175">
        <v>2.5928</v>
      </c>
      <c r="H1832" s="175">
        <v>2.6766000000000001</v>
      </c>
      <c r="I1832" s="175">
        <v>3.4708999999999999</v>
      </c>
      <c r="J1832" s="175">
        <v>3.4977999999999998</v>
      </c>
      <c r="K1832" s="175">
        <v>3.1602000000000001</v>
      </c>
      <c r="L1832" s="175">
        <v>3.9845000000000002</v>
      </c>
      <c r="M1832" s="175">
        <v>4.2514000000000003</v>
      </c>
      <c r="N1832" s="175">
        <v>4.8106999999999998</v>
      </c>
      <c r="O1832" s="175">
        <v>5.9450000000000003</v>
      </c>
      <c r="P1832" s="175">
        <v>6.1962000000000002</v>
      </c>
      <c r="Q1832" s="175">
        <v>7.5656999999999996</v>
      </c>
      <c r="R1832" s="175">
        <v>5.3422999999999998</v>
      </c>
      <c r="S1832" s="171" t="s">
        <v>2024</v>
      </c>
      <c r="T1832" s="174">
        <v>44302</v>
      </c>
      <c r="U1832" s="175">
        <v>6112.7897999999996</v>
      </c>
      <c r="V1832" s="175">
        <v>-17.368200000000002</v>
      </c>
      <c r="W1832" s="175">
        <v>3.4828999999999999</v>
      </c>
      <c r="X1832" s="175">
        <v>2.6231</v>
      </c>
      <c r="Y1832" s="175">
        <v>3.9361000000000002</v>
      </c>
      <c r="Z1832" s="175">
        <v>4.0121000000000002</v>
      </c>
      <c r="AA1832" s="175">
        <v>4.1891999999999996</v>
      </c>
      <c r="AB1832" s="175">
        <v>3.5768</v>
      </c>
      <c r="AC1832" s="175">
        <v>3.4933000000000001</v>
      </c>
      <c r="AD1832" s="175">
        <v>4.4021999999999997</v>
      </c>
      <c r="AE1832" s="175">
        <v>6.4550999999999998</v>
      </c>
      <c r="AF1832" s="175">
        <v>6.4467999999999996</v>
      </c>
      <c r="AG1832" s="175"/>
      <c r="AH1832" s="175">
        <v>6.0243000000000002</v>
      </c>
    </row>
    <row r="1833" spans="1:34" s="118" customFormat="1" x14ac:dyDescent="0.3">
      <c r="A1833" s="171" t="s">
        <v>1507</v>
      </c>
      <c r="B1833" s="171" t="s">
        <v>1533</v>
      </c>
      <c r="C1833" s="171">
        <v>118350</v>
      </c>
      <c r="D1833" s="174">
        <v>44302</v>
      </c>
      <c r="E1833" s="175">
        <v>2271.0326</v>
      </c>
      <c r="F1833" s="175">
        <v>-9.0108999999999995</v>
      </c>
      <c r="G1833" s="175">
        <v>2.9127999999999998</v>
      </c>
      <c r="H1833" s="175">
        <v>2.9969000000000001</v>
      </c>
      <c r="I1833" s="175">
        <v>3.7913999999999999</v>
      </c>
      <c r="J1833" s="175">
        <v>3.8189000000000002</v>
      </c>
      <c r="K1833" s="175">
        <v>3.4832999999999998</v>
      </c>
      <c r="L1833" s="175">
        <v>4.3186999999999998</v>
      </c>
      <c r="M1833" s="175">
        <v>4.6150000000000002</v>
      </c>
      <c r="N1833" s="175">
        <v>5.1947999999999999</v>
      </c>
      <c r="O1833" s="175">
        <v>6.4523999999999999</v>
      </c>
      <c r="P1833" s="175">
        <v>6.8811999999999998</v>
      </c>
      <c r="Q1833" s="175">
        <v>7.7123999999999997</v>
      </c>
      <c r="R1833" s="175">
        <v>5.7756999999999996</v>
      </c>
      <c r="S1833" s="171" t="s">
        <v>2024</v>
      </c>
      <c r="T1833" s="174">
        <v>44302</v>
      </c>
      <c r="U1833" s="175">
        <v>6112.7897999999996</v>
      </c>
      <c r="V1833" s="175">
        <v>-17.368200000000002</v>
      </c>
      <c r="W1833" s="175">
        <v>3.4828999999999999</v>
      </c>
      <c r="X1833" s="175">
        <v>2.6231</v>
      </c>
      <c r="Y1833" s="175">
        <v>3.9361000000000002</v>
      </c>
      <c r="Z1833" s="175">
        <v>4.0121000000000002</v>
      </c>
      <c r="AA1833" s="175">
        <v>4.1891999999999996</v>
      </c>
      <c r="AB1833" s="175">
        <v>3.5768</v>
      </c>
      <c r="AC1833" s="175">
        <v>3.4933000000000001</v>
      </c>
      <c r="AD1833" s="175">
        <v>4.4021999999999997</v>
      </c>
      <c r="AE1833" s="175">
        <v>6.4550999999999998</v>
      </c>
      <c r="AF1833" s="175">
        <v>6.4467999999999996</v>
      </c>
      <c r="AG1833" s="175"/>
      <c r="AH1833" s="175">
        <v>6.0243000000000002</v>
      </c>
    </row>
    <row r="1834" spans="1:34" s="118" customFormat="1" x14ac:dyDescent="0.3">
      <c r="A1834" s="171" t="s">
        <v>1507</v>
      </c>
      <c r="B1834" s="171" t="s">
        <v>1534</v>
      </c>
      <c r="C1834" s="171">
        <v>144173</v>
      </c>
      <c r="D1834" s="174">
        <v>44302</v>
      </c>
      <c r="E1834" s="175">
        <v>11.9886</v>
      </c>
      <c r="F1834" s="175">
        <v>3.9584000000000001</v>
      </c>
      <c r="G1834" s="175">
        <v>3.5026000000000002</v>
      </c>
      <c r="H1834" s="175">
        <v>3.0463</v>
      </c>
      <c r="I1834" s="175">
        <v>3.3349000000000002</v>
      </c>
      <c r="J1834" s="175">
        <v>4.3075000000000001</v>
      </c>
      <c r="K1834" s="175">
        <v>3.4929000000000001</v>
      </c>
      <c r="L1834" s="175">
        <v>3.3488000000000002</v>
      </c>
      <c r="M1834" s="175">
        <v>3.5173000000000001</v>
      </c>
      <c r="N1834" s="175">
        <v>4.9055</v>
      </c>
      <c r="O1834" s="175"/>
      <c r="P1834" s="175"/>
      <c r="Q1834" s="175">
        <v>6.8228999999999997</v>
      </c>
      <c r="R1834" s="175">
        <v>6.1506999999999996</v>
      </c>
      <c r="S1834" s="171" t="s">
        <v>2023</v>
      </c>
      <c r="T1834" s="174">
        <v>44302</v>
      </c>
      <c r="U1834" s="175">
        <v>3847.7537000000002</v>
      </c>
      <c r="V1834" s="175">
        <v>-13.5212</v>
      </c>
      <c r="W1834" s="175">
        <v>-37.631100000000004</v>
      </c>
      <c r="X1834" s="175">
        <v>-14.154400000000001</v>
      </c>
      <c r="Y1834" s="175">
        <v>5.57</v>
      </c>
      <c r="Z1834" s="175">
        <v>17.7211</v>
      </c>
      <c r="AA1834" s="175">
        <v>-0.12280000000000001</v>
      </c>
      <c r="AB1834" s="175">
        <v>2.6629999999999998</v>
      </c>
      <c r="AC1834" s="175">
        <v>3.2505000000000002</v>
      </c>
      <c r="AD1834" s="175">
        <v>8.9678000000000004</v>
      </c>
      <c r="AE1834" s="175">
        <v>9.0890000000000004</v>
      </c>
      <c r="AF1834" s="175">
        <v>8.4783000000000008</v>
      </c>
      <c r="AG1834" s="175"/>
      <c r="AH1834" s="175">
        <v>10.385400000000001</v>
      </c>
    </row>
    <row r="1835" spans="1:34" s="118" customFormat="1" x14ac:dyDescent="0.3">
      <c r="A1835" s="171" t="s">
        <v>1507</v>
      </c>
      <c r="B1835" s="171" t="s">
        <v>1535</v>
      </c>
      <c r="C1835" s="171">
        <v>144171</v>
      </c>
      <c r="D1835" s="174">
        <v>44302</v>
      </c>
      <c r="E1835" s="175">
        <v>11.935499999999999</v>
      </c>
      <c r="F1835" s="175">
        <v>3.976</v>
      </c>
      <c r="G1835" s="175">
        <v>3.3652000000000002</v>
      </c>
      <c r="H1835" s="175">
        <v>2.8849999999999998</v>
      </c>
      <c r="I1835" s="175">
        <v>3.1964000000000001</v>
      </c>
      <c r="J1835" s="175">
        <v>4.1478999999999999</v>
      </c>
      <c r="K1835" s="175">
        <v>3.3342999999999998</v>
      </c>
      <c r="L1835" s="175">
        <v>3.1869000000000001</v>
      </c>
      <c r="M1835" s="175">
        <v>3.3548</v>
      </c>
      <c r="N1835" s="175">
        <v>4.7405999999999997</v>
      </c>
      <c r="O1835" s="175"/>
      <c r="P1835" s="175"/>
      <c r="Q1835" s="175">
        <v>6.6505000000000001</v>
      </c>
      <c r="R1835" s="175">
        <v>5.9893000000000001</v>
      </c>
      <c r="S1835" s="171" t="s">
        <v>2023</v>
      </c>
      <c r="T1835" s="174">
        <v>44302</v>
      </c>
      <c r="U1835" s="175">
        <v>3847.7537000000002</v>
      </c>
      <c r="V1835" s="175">
        <v>-13.5212</v>
      </c>
      <c r="W1835" s="175">
        <v>-37.631100000000004</v>
      </c>
      <c r="X1835" s="175">
        <v>-14.154400000000001</v>
      </c>
      <c r="Y1835" s="175">
        <v>5.57</v>
      </c>
      <c r="Z1835" s="175">
        <v>17.7211</v>
      </c>
      <c r="AA1835" s="175">
        <v>-0.12280000000000001</v>
      </c>
      <c r="AB1835" s="175">
        <v>2.6629999999999998</v>
      </c>
      <c r="AC1835" s="175">
        <v>3.2505000000000002</v>
      </c>
      <c r="AD1835" s="175">
        <v>8.9678000000000004</v>
      </c>
      <c r="AE1835" s="175">
        <v>9.0890000000000004</v>
      </c>
      <c r="AF1835" s="175">
        <v>8.4783000000000008</v>
      </c>
      <c r="AG1835" s="175"/>
      <c r="AH1835" s="175">
        <v>10.385400000000001</v>
      </c>
    </row>
    <row r="1836" spans="1:34" s="118" customFormat="1" x14ac:dyDescent="0.3">
      <c r="A1836" s="171" t="s">
        <v>1507</v>
      </c>
      <c r="B1836" s="171" t="s">
        <v>1536</v>
      </c>
      <c r="C1836" s="171">
        <v>116424</v>
      </c>
      <c r="D1836" s="174"/>
      <c r="E1836" s="175"/>
      <c r="F1836" s="175"/>
      <c r="G1836" s="175"/>
      <c r="H1836" s="175"/>
      <c r="I1836" s="175"/>
      <c r="J1836" s="175"/>
      <c r="K1836" s="175"/>
      <c r="L1836" s="175"/>
      <c r="M1836" s="175"/>
      <c r="N1836" s="175"/>
      <c r="O1836" s="175"/>
      <c r="P1836" s="175"/>
      <c r="Q1836" s="175"/>
      <c r="R1836" s="175"/>
      <c r="S1836" s="171" t="s">
        <v>2024</v>
      </c>
      <c r="T1836" s="174">
        <v>44302</v>
      </c>
      <c r="U1836" s="175">
        <v>6112.7897999999996</v>
      </c>
      <c r="V1836" s="175">
        <v>-17.368200000000002</v>
      </c>
      <c r="W1836" s="175">
        <v>3.4828999999999999</v>
      </c>
      <c r="X1836" s="175">
        <v>2.6231</v>
      </c>
      <c r="Y1836" s="175">
        <v>3.9361000000000002</v>
      </c>
      <c r="Z1836" s="175">
        <v>4.0121000000000002</v>
      </c>
      <c r="AA1836" s="175">
        <v>4.1891999999999996</v>
      </c>
      <c r="AB1836" s="175">
        <v>3.5768</v>
      </c>
      <c r="AC1836" s="175">
        <v>3.4933000000000001</v>
      </c>
      <c r="AD1836" s="175">
        <v>4.4021999999999997</v>
      </c>
      <c r="AE1836" s="175">
        <v>6.4550999999999998</v>
      </c>
      <c r="AF1836" s="175">
        <v>6.4467999999999996</v>
      </c>
      <c r="AG1836" s="175"/>
      <c r="AH1836" s="175">
        <v>6.0243000000000002</v>
      </c>
    </row>
    <row r="1837" spans="1:34" s="118" customFormat="1" x14ac:dyDescent="0.3">
      <c r="A1837" s="171" t="s">
        <v>1507</v>
      </c>
      <c r="B1837" s="171" t="s">
        <v>1537</v>
      </c>
      <c r="C1837" s="171">
        <v>119143</v>
      </c>
      <c r="D1837" s="174"/>
      <c r="E1837" s="175"/>
      <c r="F1837" s="175"/>
      <c r="G1837" s="175"/>
      <c r="H1837" s="175"/>
      <c r="I1837" s="175"/>
      <c r="J1837" s="175"/>
      <c r="K1837" s="175"/>
      <c r="L1837" s="175"/>
      <c r="M1837" s="175"/>
      <c r="N1837" s="175"/>
      <c r="O1837" s="175"/>
      <c r="P1837" s="175"/>
      <c r="Q1837" s="175"/>
      <c r="R1837" s="175"/>
      <c r="S1837" s="171" t="s">
        <v>2024</v>
      </c>
      <c r="T1837" s="174">
        <v>44302</v>
      </c>
      <c r="U1837" s="175">
        <v>6112.7897999999996</v>
      </c>
      <c r="V1837" s="175">
        <v>-17.368200000000002</v>
      </c>
      <c r="W1837" s="175">
        <v>3.4828999999999999</v>
      </c>
      <c r="X1837" s="175">
        <v>2.6231</v>
      </c>
      <c r="Y1837" s="175">
        <v>3.9361000000000002</v>
      </c>
      <c r="Z1837" s="175">
        <v>4.0121000000000002</v>
      </c>
      <c r="AA1837" s="175">
        <v>4.1891999999999996</v>
      </c>
      <c r="AB1837" s="175">
        <v>3.5768</v>
      </c>
      <c r="AC1837" s="175">
        <v>3.4933000000000001</v>
      </c>
      <c r="AD1837" s="175">
        <v>4.4021999999999997</v>
      </c>
      <c r="AE1837" s="175">
        <v>6.4550999999999998</v>
      </c>
      <c r="AF1837" s="175">
        <v>6.4467999999999996</v>
      </c>
      <c r="AG1837" s="175"/>
      <c r="AH1837" s="175">
        <v>6.0243000000000002</v>
      </c>
    </row>
    <row r="1838" spans="1:34" s="118" customFormat="1" x14ac:dyDescent="0.3">
      <c r="A1838" s="171" t="s">
        <v>1507</v>
      </c>
      <c r="B1838" s="171" t="s">
        <v>1538</v>
      </c>
      <c r="C1838" s="171">
        <v>114359</v>
      </c>
      <c r="D1838" s="174">
        <v>44302</v>
      </c>
      <c r="E1838" s="175">
        <v>2132.8047999999999</v>
      </c>
      <c r="F1838" s="175">
        <v>4.0751999999999997</v>
      </c>
      <c r="G1838" s="175">
        <v>3.9588000000000001</v>
      </c>
      <c r="H1838" s="175">
        <v>3.3353999999999999</v>
      </c>
      <c r="I1838" s="175">
        <v>3.0341999999999998</v>
      </c>
      <c r="J1838" s="175">
        <v>4.1525999999999996</v>
      </c>
      <c r="K1838" s="175">
        <v>3.1995</v>
      </c>
      <c r="L1838" s="175">
        <v>3.0179999999999998</v>
      </c>
      <c r="M1838" s="175">
        <v>3.0985</v>
      </c>
      <c r="N1838" s="175">
        <v>4.49</v>
      </c>
      <c r="O1838" s="175">
        <v>6.2263999999999999</v>
      </c>
      <c r="P1838" s="175">
        <v>6.8356000000000003</v>
      </c>
      <c r="Q1838" s="175">
        <v>7.6299000000000001</v>
      </c>
      <c r="R1838" s="175">
        <v>5.5388999999999999</v>
      </c>
      <c r="S1838" s="171"/>
      <c r="T1838" s="174"/>
      <c r="U1838" s="175"/>
      <c r="V1838" s="175"/>
      <c r="W1838" s="175"/>
      <c r="X1838" s="175"/>
      <c r="Y1838" s="175"/>
      <c r="Z1838" s="175"/>
      <c r="AA1838" s="175"/>
      <c r="AB1838" s="175"/>
      <c r="AC1838" s="175"/>
      <c r="AD1838" s="175"/>
      <c r="AE1838" s="175"/>
      <c r="AF1838" s="175"/>
      <c r="AG1838" s="175"/>
      <c r="AH1838" s="175"/>
    </row>
    <row r="1839" spans="1:34" s="118" customFormat="1" x14ac:dyDescent="0.3">
      <c r="A1839" s="171" t="s">
        <v>1507</v>
      </c>
      <c r="B1839" s="171" t="s">
        <v>1539</v>
      </c>
      <c r="C1839" s="171">
        <v>120541</v>
      </c>
      <c r="D1839" s="174">
        <v>44302</v>
      </c>
      <c r="E1839" s="175">
        <v>2225.9998999999998</v>
      </c>
      <c r="F1839" s="175">
        <v>4.7245999999999997</v>
      </c>
      <c r="G1839" s="175">
        <v>4.6086999999999998</v>
      </c>
      <c r="H1839" s="175">
        <v>3.9859</v>
      </c>
      <c r="I1839" s="175">
        <v>3.6855000000000002</v>
      </c>
      <c r="J1839" s="175">
        <v>4.8052000000000001</v>
      </c>
      <c r="K1839" s="175">
        <v>3.855</v>
      </c>
      <c r="L1839" s="175">
        <v>3.6783000000000001</v>
      </c>
      <c r="M1839" s="175">
        <v>3.7648000000000001</v>
      </c>
      <c r="N1839" s="175">
        <v>5.1707999999999998</v>
      </c>
      <c r="O1839" s="175">
        <v>6.8223000000000003</v>
      </c>
      <c r="P1839" s="175">
        <v>7.3601000000000001</v>
      </c>
      <c r="Q1839" s="175">
        <v>7.9641000000000002</v>
      </c>
      <c r="R1839" s="175">
        <v>6.1630000000000003</v>
      </c>
      <c r="S1839" s="171"/>
      <c r="T1839" s="174"/>
      <c r="U1839" s="175"/>
      <c r="V1839" s="175"/>
      <c r="W1839" s="175"/>
      <c r="X1839" s="175"/>
      <c r="Y1839" s="175"/>
      <c r="Z1839" s="175"/>
      <c r="AA1839" s="175"/>
      <c r="AB1839" s="175"/>
      <c r="AC1839" s="175"/>
      <c r="AD1839" s="175"/>
      <c r="AE1839" s="175"/>
      <c r="AF1839" s="175"/>
      <c r="AG1839" s="175"/>
      <c r="AH1839" s="175"/>
    </row>
    <row r="1840" spans="1:34" s="118" customFormat="1" x14ac:dyDescent="0.3">
      <c r="A1840" s="171" t="s">
        <v>1507</v>
      </c>
      <c r="B1840" s="171" t="s">
        <v>1540</v>
      </c>
      <c r="C1840" s="171">
        <v>104271</v>
      </c>
      <c r="D1840" s="174"/>
      <c r="E1840" s="175"/>
      <c r="F1840" s="175"/>
      <c r="G1840" s="175"/>
      <c r="H1840" s="175"/>
      <c r="I1840" s="175"/>
      <c r="J1840" s="175"/>
      <c r="K1840" s="175"/>
      <c r="L1840" s="175"/>
      <c r="M1840" s="175"/>
      <c r="N1840" s="175"/>
      <c r="O1840" s="175"/>
      <c r="P1840" s="175"/>
      <c r="Q1840" s="175"/>
      <c r="R1840" s="175"/>
      <c r="S1840" s="171" t="s">
        <v>2024</v>
      </c>
      <c r="T1840" s="174">
        <v>44302</v>
      </c>
      <c r="U1840" s="175">
        <v>6112.7897999999996</v>
      </c>
      <c r="V1840" s="175">
        <v>-17.368200000000002</v>
      </c>
      <c r="W1840" s="175">
        <v>3.4828999999999999</v>
      </c>
      <c r="X1840" s="175">
        <v>2.6231</v>
      </c>
      <c r="Y1840" s="175">
        <v>3.9361000000000002</v>
      </c>
      <c r="Z1840" s="175">
        <v>4.0121000000000002</v>
      </c>
      <c r="AA1840" s="175">
        <v>4.1891999999999996</v>
      </c>
      <c r="AB1840" s="175">
        <v>3.5768</v>
      </c>
      <c r="AC1840" s="175">
        <v>3.4933000000000001</v>
      </c>
      <c r="AD1840" s="175">
        <v>4.4021999999999997</v>
      </c>
      <c r="AE1840" s="175">
        <v>6.4550999999999998</v>
      </c>
      <c r="AF1840" s="175">
        <v>6.4467999999999996</v>
      </c>
      <c r="AG1840" s="175"/>
      <c r="AH1840" s="175">
        <v>6.0243000000000002</v>
      </c>
    </row>
    <row r="1841" spans="1:34" s="118" customFormat="1" x14ac:dyDescent="0.3">
      <c r="A1841" s="171" t="s">
        <v>1507</v>
      </c>
      <c r="B1841" s="171" t="s">
        <v>1541</v>
      </c>
      <c r="C1841" s="171">
        <v>120458</v>
      </c>
      <c r="D1841" s="174"/>
      <c r="E1841" s="175"/>
      <c r="F1841" s="175"/>
      <c r="G1841" s="175"/>
      <c r="H1841" s="175"/>
      <c r="I1841" s="175"/>
      <c r="J1841" s="175"/>
      <c r="K1841" s="175"/>
      <c r="L1841" s="175"/>
      <c r="M1841" s="175"/>
      <c r="N1841" s="175"/>
      <c r="O1841" s="175"/>
      <c r="P1841" s="175"/>
      <c r="Q1841" s="175"/>
      <c r="R1841" s="175"/>
      <c r="S1841" s="171" t="s">
        <v>2024</v>
      </c>
      <c r="T1841" s="174">
        <v>44302</v>
      </c>
      <c r="U1841" s="175">
        <v>6112.7897999999996</v>
      </c>
      <c r="V1841" s="175">
        <v>-17.368200000000002</v>
      </c>
      <c r="W1841" s="175">
        <v>3.4828999999999999</v>
      </c>
      <c r="X1841" s="175">
        <v>2.6231</v>
      </c>
      <c r="Y1841" s="175">
        <v>3.9361000000000002</v>
      </c>
      <c r="Z1841" s="175">
        <v>4.0121000000000002</v>
      </c>
      <c r="AA1841" s="175">
        <v>4.1891999999999996</v>
      </c>
      <c r="AB1841" s="175">
        <v>3.5768</v>
      </c>
      <c r="AC1841" s="175">
        <v>3.4933000000000001</v>
      </c>
      <c r="AD1841" s="175">
        <v>4.4021999999999997</v>
      </c>
      <c r="AE1841" s="175">
        <v>6.4550999999999998</v>
      </c>
      <c r="AF1841" s="175">
        <v>6.4467999999999996</v>
      </c>
      <c r="AG1841" s="175"/>
      <c r="AH1841" s="175">
        <v>6.0243000000000002</v>
      </c>
    </row>
    <row r="1842" spans="1:34" s="118" customFormat="1" x14ac:dyDescent="0.3">
      <c r="A1842" s="171" t="s">
        <v>1507</v>
      </c>
      <c r="B1842" s="171" t="s">
        <v>1542</v>
      </c>
      <c r="C1842" s="171">
        <v>102591</v>
      </c>
      <c r="D1842" s="174">
        <v>44302</v>
      </c>
      <c r="E1842" s="175">
        <v>33.774299999999997</v>
      </c>
      <c r="F1842" s="175">
        <v>4.6475999999999997</v>
      </c>
      <c r="G1842" s="175">
        <v>3.8921999999999999</v>
      </c>
      <c r="H1842" s="175">
        <v>3.3369</v>
      </c>
      <c r="I1842" s="175">
        <v>2.9554999999999998</v>
      </c>
      <c r="J1842" s="175">
        <v>4.4160000000000004</v>
      </c>
      <c r="K1842" s="175">
        <v>3.3155999999999999</v>
      </c>
      <c r="L1842" s="175">
        <v>3.2665999999999999</v>
      </c>
      <c r="M1842" s="175">
        <v>3.5363000000000002</v>
      </c>
      <c r="N1842" s="175">
        <v>5.101</v>
      </c>
      <c r="O1842" s="175">
        <v>6.5906000000000002</v>
      </c>
      <c r="P1842" s="175">
        <v>6.8555999999999999</v>
      </c>
      <c r="Q1842" s="175">
        <v>7.5673000000000004</v>
      </c>
      <c r="R1842" s="175">
        <v>6</v>
      </c>
      <c r="S1842" s="171" t="s">
        <v>2024</v>
      </c>
      <c r="T1842" s="174">
        <v>44302</v>
      </c>
      <c r="U1842" s="175">
        <v>6112.7897999999996</v>
      </c>
      <c r="V1842" s="175">
        <v>-17.368200000000002</v>
      </c>
      <c r="W1842" s="175">
        <v>3.4828999999999999</v>
      </c>
      <c r="X1842" s="175">
        <v>2.6231</v>
      </c>
      <c r="Y1842" s="175">
        <v>3.9361000000000002</v>
      </c>
      <c r="Z1842" s="175">
        <v>4.0121000000000002</v>
      </c>
      <c r="AA1842" s="175">
        <v>4.1891999999999996</v>
      </c>
      <c r="AB1842" s="175">
        <v>3.5768</v>
      </c>
      <c r="AC1842" s="175">
        <v>3.4933000000000001</v>
      </c>
      <c r="AD1842" s="175">
        <v>4.4021999999999997</v>
      </c>
      <c r="AE1842" s="175">
        <v>6.4550999999999998</v>
      </c>
      <c r="AF1842" s="175">
        <v>6.4467999999999996</v>
      </c>
      <c r="AG1842" s="175"/>
      <c r="AH1842" s="175">
        <v>6.0243000000000002</v>
      </c>
    </row>
    <row r="1843" spans="1:34" s="118" customFormat="1" x14ac:dyDescent="0.3">
      <c r="A1843" s="171" t="s">
        <v>1507</v>
      </c>
      <c r="B1843" s="171" t="s">
        <v>1543</v>
      </c>
      <c r="C1843" s="171">
        <v>119750</v>
      </c>
      <c r="D1843" s="174">
        <v>44302</v>
      </c>
      <c r="E1843" s="175">
        <v>34.734400000000001</v>
      </c>
      <c r="F1843" s="175">
        <v>5.1497999999999999</v>
      </c>
      <c r="G1843" s="175">
        <v>4.3103999999999996</v>
      </c>
      <c r="H1843" s="175">
        <v>3.7856999999999998</v>
      </c>
      <c r="I1843" s="175">
        <v>3.3940000000000001</v>
      </c>
      <c r="J1843" s="175">
        <v>4.8571999999999997</v>
      </c>
      <c r="K1843" s="175">
        <v>3.7589999999999999</v>
      </c>
      <c r="L1843" s="175">
        <v>3.7143000000000002</v>
      </c>
      <c r="M1843" s="175">
        <v>3.9887000000000001</v>
      </c>
      <c r="N1843" s="175">
        <v>5.5660999999999996</v>
      </c>
      <c r="O1843" s="175">
        <v>7.0271999999999997</v>
      </c>
      <c r="P1843" s="175">
        <v>7.2676999999999996</v>
      </c>
      <c r="Q1843" s="175">
        <v>8.0450999999999997</v>
      </c>
      <c r="R1843" s="175">
        <v>6.4599000000000002</v>
      </c>
      <c r="S1843" s="171" t="s">
        <v>2024</v>
      </c>
      <c r="T1843" s="174">
        <v>44302</v>
      </c>
      <c r="U1843" s="175">
        <v>6112.7897999999996</v>
      </c>
      <c r="V1843" s="175">
        <v>-17.368200000000002</v>
      </c>
      <c r="W1843" s="175">
        <v>3.4828999999999999</v>
      </c>
      <c r="X1843" s="175">
        <v>2.6231</v>
      </c>
      <c r="Y1843" s="175">
        <v>3.9361000000000002</v>
      </c>
      <c r="Z1843" s="175">
        <v>4.0121000000000002</v>
      </c>
      <c r="AA1843" s="175">
        <v>4.1891999999999996</v>
      </c>
      <c r="AB1843" s="175">
        <v>3.5768</v>
      </c>
      <c r="AC1843" s="175">
        <v>3.4933000000000001</v>
      </c>
      <c r="AD1843" s="175">
        <v>4.4021999999999997</v>
      </c>
      <c r="AE1843" s="175">
        <v>6.4550999999999998</v>
      </c>
      <c r="AF1843" s="175">
        <v>6.4467999999999996</v>
      </c>
      <c r="AG1843" s="175"/>
      <c r="AH1843" s="175">
        <v>6.0243000000000002</v>
      </c>
    </row>
    <row r="1844" spans="1:34" s="118" customFormat="1" x14ac:dyDescent="0.3">
      <c r="A1844" s="171" t="s">
        <v>1507</v>
      </c>
      <c r="B1844" s="171" t="s">
        <v>1544</v>
      </c>
      <c r="C1844" s="171">
        <v>112423</v>
      </c>
      <c r="D1844" s="174">
        <v>44302</v>
      </c>
      <c r="E1844" s="175">
        <v>34.273899999999998</v>
      </c>
      <c r="F1844" s="175">
        <v>4.3667999999999996</v>
      </c>
      <c r="G1844" s="175">
        <v>3.8887</v>
      </c>
      <c r="H1844" s="175">
        <v>2.9988000000000001</v>
      </c>
      <c r="I1844" s="175">
        <v>2.9123999999999999</v>
      </c>
      <c r="J1844" s="175">
        <v>4.1957000000000004</v>
      </c>
      <c r="K1844" s="175">
        <v>3.4394</v>
      </c>
      <c r="L1844" s="175">
        <v>3.2683</v>
      </c>
      <c r="M1844" s="175">
        <v>3.3309000000000002</v>
      </c>
      <c r="N1844" s="175">
        <v>4.6947000000000001</v>
      </c>
      <c r="O1844" s="175">
        <v>6.3970000000000002</v>
      </c>
      <c r="P1844" s="175">
        <v>6.7652000000000001</v>
      </c>
      <c r="Q1844" s="175">
        <v>3.8441000000000001</v>
      </c>
      <c r="R1844" s="175">
        <v>5.798</v>
      </c>
      <c r="S1844" s="171" t="s">
        <v>2024</v>
      </c>
      <c r="T1844" s="174">
        <v>44302</v>
      </c>
      <c r="U1844" s="175">
        <v>6112.7897999999996</v>
      </c>
      <c r="V1844" s="175">
        <v>-17.368200000000002</v>
      </c>
      <c r="W1844" s="175">
        <v>3.4828999999999999</v>
      </c>
      <c r="X1844" s="175">
        <v>2.6231</v>
      </c>
      <c r="Y1844" s="175">
        <v>3.9361000000000002</v>
      </c>
      <c r="Z1844" s="175">
        <v>4.0121000000000002</v>
      </c>
      <c r="AA1844" s="175">
        <v>4.1891999999999996</v>
      </c>
      <c r="AB1844" s="175">
        <v>3.5768</v>
      </c>
      <c r="AC1844" s="175">
        <v>3.4933000000000001</v>
      </c>
      <c r="AD1844" s="175">
        <v>4.4021999999999997</v>
      </c>
      <c r="AE1844" s="175">
        <v>6.4550999999999998</v>
      </c>
      <c r="AF1844" s="175">
        <v>6.4467999999999996</v>
      </c>
      <c r="AG1844" s="175"/>
      <c r="AH1844" s="175">
        <v>6.0243000000000002</v>
      </c>
    </row>
    <row r="1845" spans="1:34" s="118" customFormat="1" x14ac:dyDescent="0.3">
      <c r="A1845" s="171" t="s">
        <v>1507</v>
      </c>
      <c r="B1845" s="171" t="s">
        <v>1545</v>
      </c>
      <c r="C1845" s="171">
        <v>119849</v>
      </c>
      <c r="D1845" s="174">
        <v>44302</v>
      </c>
      <c r="E1845" s="175">
        <v>35.141399999999997</v>
      </c>
      <c r="F1845" s="175">
        <v>4.5707000000000004</v>
      </c>
      <c r="G1845" s="175">
        <v>4.0526</v>
      </c>
      <c r="H1845" s="175">
        <v>3.1623999999999999</v>
      </c>
      <c r="I1845" s="175">
        <v>3.0747</v>
      </c>
      <c r="J1845" s="175">
        <v>4.3550000000000004</v>
      </c>
      <c r="K1845" s="175">
        <v>3.6012</v>
      </c>
      <c r="L1845" s="175">
        <v>3.4310999999999998</v>
      </c>
      <c r="M1845" s="175">
        <v>3.5228999999999999</v>
      </c>
      <c r="N1845" s="175">
        <v>4.9207000000000001</v>
      </c>
      <c r="O1845" s="175">
        <v>6.6999000000000004</v>
      </c>
      <c r="P1845" s="175">
        <v>7.0975000000000001</v>
      </c>
      <c r="Q1845" s="175">
        <v>7.9889999999999999</v>
      </c>
      <c r="R1845" s="175">
        <v>6.0762999999999998</v>
      </c>
      <c r="S1845" s="171" t="s">
        <v>2024</v>
      </c>
      <c r="T1845" s="174">
        <v>44302</v>
      </c>
      <c r="U1845" s="175">
        <v>6112.7897999999996</v>
      </c>
      <c r="V1845" s="175">
        <v>-17.368200000000002</v>
      </c>
      <c r="W1845" s="175">
        <v>3.4828999999999999</v>
      </c>
      <c r="X1845" s="175">
        <v>2.6231</v>
      </c>
      <c r="Y1845" s="175">
        <v>3.9361000000000002</v>
      </c>
      <c r="Z1845" s="175">
        <v>4.0121000000000002</v>
      </c>
      <c r="AA1845" s="175">
        <v>4.1891999999999996</v>
      </c>
      <c r="AB1845" s="175">
        <v>3.5768</v>
      </c>
      <c r="AC1845" s="175">
        <v>3.4933000000000001</v>
      </c>
      <c r="AD1845" s="175">
        <v>4.4021999999999997</v>
      </c>
      <c r="AE1845" s="175">
        <v>6.4550999999999998</v>
      </c>
      <c r="AF1845" s="175">
        <v>6.4467999999999996</v>
      </c>
      <c r="AG1845" s="175"/>
      <c r="AH1845" s="175">
        <v>6.0243000000000002</v>
      </c>
    </row>
    <row r="1846" spans="1:34" s="118" customFormat="1" x14ac:dyDescent="0.3">
      <c r="A1846" s="171" t="s">
        <v>1507</v>
      </c>
      <c r="B1846" s="171" t="s">
        <v>1546</v>
      </c>
      <c r="C1846" s="171">
        <v>147772</v>
      </c>
      <c r="D1846" s="174">
        <v>44302</v>
      </c>
      <c r="E1846" s="175">
        <v>1061.0441000000001</v>
      </c>
      <c r="F1846" s="175">
        <v>6.6197999999999997</v>
      </c>
      <c r="G1846" s="175">
        <v>5.0544000000000002</v>
      </c>
      <c r="H1846" s="175">
        <v>5.5713999999999997</v>
      </c>
      <c r="I1846" s="175">
        <v>3.8607999999999998</v>
      </c>
      <c r="J1846" s="175">
        <v>3.8409</v>
      </c>
      <c r="K1846" s="175">
        <v>3.3515000000000001</v>
      </c>
      <c r="L1846" s="175">
        <v>3.3742000000000001</v>
      </c>
      <c r="M1846" s="175">
        <v>3.4950000000000001</v>
      </c>
      <c r="N1846" s="175">
        <v>4.2263999999999999</v>
      </c>
      <c r="O1846" s="175"/>
      <c r="P1846" s="175"/>
      <c r="Q1846" s="175">
        <v>4.3669000000000002</v>
      </c>
      <c r="R1846" s="175"/>
      <c r="S1846" s="171" t="s">
        <v>2024</v>
      </c>
      <c r="T1846" s="174">
        <v>44302</v>
      </c>
      <c r="U1846" s="175">
        <v>6112.7897999999996</v>
      </c>
      <c r="V1846" s="175">
        <v>-17.368200000000002</v>
      </c>
      <c r="W1846" s="175">
        <v>3.4828999999999999</v>
      </c>
      <c r="X1846" s="175">
        <v>2.6231</v>
      </c>
      <c r="Y1846" s="175">
        <v>3.9361000000000002</v>
      </c>
      <c r="Z1846" s="175">
        <v>4.0121000000000002</v>
      </c>
      <c r="AA1846" s="175">
        <v>4.1891999999999996</v>
      </c>
      <c r="AB1846" s="175">
        <v>3.5768</v>
      </c>
      <c r="AC1846" s="175">
        <v>3.4933000000000001</v>
      </c>
      <c r="AD1846" s="175">
        <v>4.4021999999999997</v>
      </c>
      <c r="AE1846" s="175">
        <v>6.4550999999999998</v>
      </c>
      <c r="AF1846" s="175">
        <v>6.4467999999999996</v>
      </c>
      <c r="AG1846" s="175"/>
      <c r="AH1846" s="175">
        <v>6.0243000000000002</v>
      </c>
    </row>
    <row r="1847" spans="1:34" s="118" customFormat="1" x14ac:dyDescent="0.3">
      <c r="A1847" s="171" t="s">
        <v>1507</v>
      </c>
      <c r="B1847" s="171" t="s">
        <v>1547</v>
      </c>
      <c r="C1847" s="171">
        <v>147770</v>
      </c>
      <c r="D1847" s="174">
        <v>44302</v>
      </c>
      <c r="E1847" s="175">
        <v>1057.5353</v>
      </c>
      <c r="F1847" s="175">
        <v>6.4207999999999998</v>
      </c>
      <c r="G1847" s="175">
        <v>4.8552999999999997</v>
      </c>
      <c r="H1847" s="175">
        <v>5.3784000000000001</v>
      </c>
      <c r="I1847" s="175">
        <v>3.8172000000000001</v>
      </c>
      <c r="J1847" s="175">
        <v>3.7195</v>
      </c>
      <c r="K1847" s="175">
        <v>3.1766999999999999</v>
      </c>
      <c r="L1847" s="175">
        <v>3.1842000000000001</v>
      </c>
      <c r="M1847" s="175">
        <v>3.2984</v>
      </c>
      <c r="N1847" s="175">
        <v>4.0034000000000001</v>
      </c>
      <c r="O1847" s="175"/>
      <c r="P1847" s="175"/>
      <c r="Q1847" s="175">
        <v>4.1177999999999999</v>
      </c>
      <c r="R1847" s="175"/>
      <c r="S1847" s="171" t="s">
        <v>2024</v>
      </c>
      <c r="T1847" s="174">
        <v>44302</v>
      </c>
      <c r="U1847" s="175">
        <v>6112.7897999999996</v>
      </c>
      <c r="V1847" s="175">
        <v>-17.368200000000002</v>
      </c>
      <c r="W1847" s="175">
        <v>3.4828999999999999</v>
      </c>
      <c r="X1847" s="175">
        <v>2.6231</v>
      </c>
      <c r="Y1847" s="175">
        <v>3.9361000000000002</v>
      </c>
      <c r="Z1847" s="175">
        <v>4.0121000000000002</v>
      </c>
      <c r="AA1847" s="175">
        <v>4.1891999999999996</v>
      </c>
      <c r="AB1847" s="175">
        <v>3.5768</v>
      </c>
      <c r="AC1847" s="175">
        <v>3.4933000000000001</v>
      </c>
      <c r="AD1847" s="175">
        <v>4.4021999999999997</v>
      </c>
      <c r="AE1847" s="175">
        <v>6.4550999999999998</v>
      </c>
      <c r="AF1847" s="175">
        <v>6.4467999999999996</v>
      </c>
      <c r="AG1847" s="175"/>
      <c r="AH1847" s="175">
        <v>6.0243000000000002</v>
      </c>
    </row>
    <row r="1848" spans="1:34" s="118" customFormat="1" x14ac:dyDescent="0.3">
      <c r="A1848" s="171" t="s">
        <v>1507</v>
      </c>
      <c r="B1848" s="171" t="s">
        <v>1548</v>
      </c>
      <c r="C1848" s="171">
        <v>147731</v>
      </c>
      <c r="D1848" s="174">
        <v>44302</v>
      </c>
      <c r="E1848" s="175">
        <v>1089.1883</v>
      </c>
      <c r="F1848" s="175">
        <v>2.4297</v>
      </c>
      <c r="G1848" s="175">
        <v>2.7353000000000001</v>
      </c>
      <c r="H1848" s="175">
        <v>3.1951000000000001</v>
      </c>
      <c r="I1848" s="175">
        <v>3.6046</v>
      </c>
      <c r="J1848" s="175">
        <v>4.9344999999999999</v>
      </c>
      <c r="K1848" s="175">
        <v>3.7746</v>
      </c>
      <c r="L1848" s="175">
        <v>3.6842000000000001</v>
      </c>
      <c r="M1848" s="175">
        <v>3.9872000000000001</v>
      </c>
      <c r="N1848" s="175">
        <v>5.3047000000000004</v>
      </c>
      <c r="O1848" s="175"/>
      <c r="P1848" s="175"/>
      <c r="Q1848" s="175">
        <v>5.8662999999999998</v>
      </c>
      <c r="R1848" s="175"/>
      <c r="S1848" s="171" t="s">
        <v>2024</v>
      </c>
      <c r="T1848" s="174">
        <v>44302</v>
      </c>
      <c r="U1848" s="175">
        <v>6112.7897999999996</v>
      </c>
      <c r="V1848" s="175">
        <v>-17.368200000000002</v>
      </c>
      <c r="W1848" s="175">
        <v>3.4828999999999999</v>
      </c>
      <c r="X1848" s="175">
        <v>2.6231</v>
      </c>
      <c r="Y1848" s="175">
        <v>3.9361000000000002</v>
      </c>
      <c r="Z1848" s="175">
        <v>4.0121000000000002</v>
      </c>
      <c r="AA1848" s="175">
        <v>4.1891999999999996</v>
      </c>
      <c r="AB1848" s="175">
        <v>3.5768</v>
      </c>
      <c r="AC1848" s="175">
        <v>3.4933000000000001</v>
      </c>
      <c r="AD1848" s="175">
        <v>4.4021999999999997</v>
      </c>
      <c r="AE1848" s="175">
        <v>6.4550999999999998</v>
      </c>
      <c r="AF1848" s="175">
        <v>6.4467999999999996</v>
      </c>
      <c r="AG1848" s="175"/>
      <c r="AH1848" s="175">
        <v>6.0243000000000002</v>
      </c>
    </row>
    <row r="1849" spans="1:34" s="118" customFormat="1" x14ac:dyDescent="0.3">
      <c r="A1849" s="171" t="s">
        <v>1507</v>
      </c>
      <c r="B1849" s="171" t="s">
        <v>1549</v>
      </c>
      <c r="C1849" s="171">
        <v>147734</v>
      </c>
      <c r="D1849" s="174">
        <v>44302</v>
      </c>
      <c r="E1849" s="175">
        <v>1082.3253</v>
      </c>
      <c r="F1849" s="175">
        <v>2.0099999999999998</v>
      </c>
      <c r="G1849" s="175">
        <v>2.3157000000000001</v>
      </c>
      <c r="H1849" s="175">
        <v>2.7745000000000002</v>
      </c>
      <c r="I1849" s="175">
        <v>3.1839</v>
      </c>
      <c r="J1849" s="175">
        <v>4.5126999999999997</v>
      </c>
      <c r="K1849" s="175">
        <v>3.3508</v>
      </c>
      <c r="L1849" s="175">
        <v>3.2570000000000001</v>
      </c>
      <c r="M1849" s="175">
        <v>3.5556000000000001</v>
      </c>
      <c r="N1849" s="175">
        <v>4.8638000000000003</v>
      </c>
      <c r="O1849" s="175"/>
      <c r="P1849" s="175"/>
      <c r="Q1849" s="175">
        <v>5.4207999999999998</v>
      </c>
      <c r="R1849" s="175"/>
      <c r="S1849" s="171" t="s">
        <v>2024</v>
      </c>
      <c r="T1849" s="174">
        <v>44302</v>
      </c>
      <c r="U1849" s="175">
        <v>6112.7897999999996</v>
      </c>
      <c r="V1849" s="175">
        <v>-17.368200000000002</v>
      </c>
      <c r="W1849" s="175">
        <v>3.4828999999999999</v>
      </c>
      <c r="X1849" s="175">
        <v>2.6231</v>
      </c>
      <c r="Y1849" s="175">
        <v>3.9361000000000002</v>
      </c>
      <c r="Z1849" s="175">
        <v>4.0121000000000002</v>
      </c>
      <c r="AA1849" s="175">
        <v>4.1891999999999996</v>
      </c>
      <c r="AB1849" s="175">
        <v>3.5768</v>
      </c>
      <c r="AC1849" s="175">
        <v>3.4933000000000001</v>
      </c>
      <c r="AD1849" s="175">
        <v>4.4021999999999997</v>
      </c>
      <c r="AE1849" s="175">
        <v>6.4550999999999998</v>
      </c>
      <c r="AF1849" s="175">
        <v>6.4467999999999996</v>
      </c>
      <c r="AG1849" s="175"/>
      <c r="AH1849" s="175">
        <v>6.0243000000000002</v>
      </c>
    </row>
    <row r="1850" spans="1:34" s="118" customFormat="1" x14ac:dyDescent="0.3">
      <c r="A1850" s="171" t="s">
        <v>1507</v>
      </c>
      <c r="B1850" s="171" t="s">
        <v>1992</v>
      </c>
      <c r="C1850" s="171">
        <v>148529</v>
      </c>
      <c r="D1850" s="174">
        <v>44302</v>
      </c>
      <c r="E1850" s="175">
        <v>1019.159</v>
      </c>
      <c r="F1850" s="175">
        <v>4.3339999999999996</v>
      </c>
      <c r="G1850" s="175">
        <v>3.5209999999999999</v>
      </c>
      <c r="H1850" s="175">
        <v>3.4927000000000001</v>
      </c>
      <c r="I1850" s="175">
        <v>3.4518</v>
      </c>
      <c r="J1850" s="175">
        <v>4.7565999999999997</v>
      </c>
      <c r="K1850" s="175">
        <v>3.6000999999999999</v>
      </c>
      <c r="L1850" s="175">
        <v>3.5663</v>
      </c>
      <c r="M1850" s="175"/>
      <c r="N1850" s="175"/>
      <c r="O1850" s="175"/>
      <c r="P1850" s="175"/>
      <c r="Q1850" s="175">
        <v>3.6613000000000002</v>
      </c>
      <c r="R1850" s="175"/>
      <c r="S1850" s="171" t="s">
        <v>2023</v>
      </c>
      <c r="T1850" s="174">
        <v>44302</v>
      </c>
      <c r="U1850" s="175">
        <v>3847.7537000000002</v>
      </c>
      <c r="V1850" s="175">
        <v>-13.5212</v>
      </c>
      <c r="W1850" s="175">
        <v>-37.631100000000004</v>
      </c>
      <c r="X1850" s="175">
        <v>-14.154400000000001</v>
      </c>
      <c r="Y1850" s="175">
        <v>5.57</v>
      </c>
      <c r="Z1850" s="175">
        <v>17.7211</v>
      </c>
      <c r="AA1850" s="175">
        <v>-0.12280000000000001</v>
      </c>
      <c r="AB1850" s="175">
        <v>2.6629999999999998</v>
      </c>
      <c r="AC1850" s="175">
        <v>3.2505000000000002</v>
      </c>
      <c r="AD1850" s="175">
        <v>8.9678000000000004</v>
      </c>
      <c r="AE1850" s="175">
        <v>9.0890000000000004</v>
      </c>
      <c r="AF1850" s="175">
        <v>8.4783000000000008</v>
      </c>
      <c r="AG1850" s="175"/>
      <c r="AH1850" s="175">
        <v>10.385400000000001</v>
      </c>
    </row>
    <row r="1851" spans="1:34" s="118" customFormat="1" x14ac:dyDescent="0.3">
      <c r="A1851" s="171" t="s">
        <v>1507</v>
      </c>
      <c r="B1851" s="171" t="s">
        <v>1993</v>
      </c>
      <c r="C1851" s="171">
        <v>148530</v>
      </c>
      <c r="D1851" s="174">
        <v>44302</v>
      </c>
      <c r="E1851" s="175">
        <v>1017.7223</v>
      </c>
      <c r="F1851" s="175">
        <v>4.0890000000000004</v>
      </c>
      <c r="G1851" s="175">
        <v>3.2791999999999999</v>
      </c>
      <c r="H1851" s="175">
        <v>3.2524000000000002</v>
      </c>
      <c r="I1851" s="175">
        <v>3.2683</v>
      </c>
      <c r="J1851" s="175">
        <v>4.5717999999999996</v>
      </c>
      <c r="K1851" s="175">
        <v>3.4175</v>
      </c>
      <c r="L1851" s="175">
        <v>3.2982999999999998</v>
      </c>
      <c r="M1851" s="175"/>
      <c r="N1851" s="175"/>
      <c r="O1851" s="175"/>
      <c r="P1851" s="175"/>
      <c r="Q1851" s="175">
        <v>3.3866999999999998</v>
      </c>
      <c r="R1851" s="175"/>
      <c r="S1851" s="171" t="s">
        <v>2023</v>
      </c>
      <c r="T1851" s="174">
        <v>44302</v>
      </c>
      <c r="U1851" s="175">
        <v>3847.7537000000002</v>
      </c>
      <c r="V1851" s="175">
        <v>-13.5212</v>
      </c>
      <c r="W1851" s="175">
        <v>-37.631100000000004</v>
      </c>
      <c r="X1851" s="175">
        <v>-14.154400000000001</v>
      </c>
      <c r="Y1851" s="175">
        <v>5.57</v>
      </c>
      <c r="Z1851" s="175">
        <v>17.7211</v>
      </c>
      <c r="AA1851" s="175">
        <v>-0.12280000000000001</v>
      </c>
      <c r="AB1851" s="175">
        <v>2.6629999999999998</v>
      </c>
      <c r="AC1851" s="175">
        <v>3.2505000000000002</v>
      </c>
      <c r="AD1851" s="175">
        <v>8.9678000000000004</v>
      </c>
      <c r="AE1851" s="175">
        <v>9.0890000000000004</v>
      </c>
      <c r="AF1851" s="175">
        <v>8.4783000000000008</v>
      </c>
      <c r="AG1851" s="175"/>
      <c r="AH1851" s="175">
        <v>10.385400000000001</v>
      </c>
    </row>
    <row r="1852" spans="1:34" s="118" customFormat="1" x14ac:dyDescent="0.3">
      <c r="A1852" s="171" t="s">
        <v>1507</v>
      </c>
      <c r="B1852" s="171" t="s">
        <v>1550</v>
      </c>
      <c r="C1852" s="171">
        <v>124234</v>
      </c>
      <c r="D1852" s="174">
        <v>44302</v>
      </c>
      <c r="E1852" s="175">
        <v>13.968500000000001</v>
      </c>
      <c r="F1852" s="175">
        <v>2.3519000000000001</v>
      </c>
      <c r="G1852" s="175">
        <v>3.2021000000000002</v>
      </c>
      <c r="H1852" s="175">
        <v>3.1749000000000001</v>
      </c>
      <c r="I1852" s="175">
        <v>3.0743999999999998</v>
      </c>
      <c r="J1852" s="175">
        <v>3.3050000000000002</v>
      </c>
      <c r="K1852" s="175">
        <v>3.2128000000000001</v>
      </c>
      <c r="L1852" s="175">
        <v>3.1677</v>
      </c>
      <c r="M1852" s="175">
        <v>3.2372000000000001</v>
      </c>
      <c r="N1852" s="175">
        <v>3.4550000000000001</v>
      </c>
      <c r="O1852" s="175">
        <v>0.37930000000000003</v>
      </c>
      <c r="P1852" s="175">
        <v>2.7595999999999998</v>
      </c>
      <c r="Q1852" s="175">
        <v>4.4874999999999998</v>
      </c>
      <c r="R1852" s="175">
        <v>4.7187000000000001</v>
      </c>
      <c r="S1852" s="171"/>
      <c r="T1852" s="174"/>
      <c r="U1852" s="175"/>
      <c r="V1852" s="175"/>
      <c r="W1852" s="175"/>
      <c r="X1852" s="175"/>
      <c r="Y1852" s="175"/>
      <c r="Z1852" s="175"/>
      <c r="AA1852" s="175"/>
      <c r="AB1852" s="175"/>
      <c r="AC1852" s="175"/>
      <c r="AD1852" s="175"/>
      <c r="AE1852" s="175"/>
      <c r="AF1852" s="175"/>
      <c r="AG1852" s="175"/>
      <c r="AH1852" s="175"/>
    </row>
    <row r="1853" spans="1:34" s="118" customFormat="1" x14ac:dyDescent="0.3">
      <c r="A1853" s="171" t="s">
        <v>1507</v>
      </c>
      <c r="B1853" s="171" t="s">
        <v>1551</v>
      </c>
      <c r="C1853" s="171">
        <v>124233</v>
      </c>
      <c r="D1853" s="174">
        <v>44302</v>
      </c>
      <c r="E1853" s="175">
        <v>13.550599999999999</v>
      </c>
      <c r="F1853" s="175">
        <v>1.3469</v>
      </c>
      <c r="G1853" s="175">
        <v>2.3574999999999999</v>
      </c>
      <c r="H1853" s="175">
        <v>2.3098000000000001</v>
      </c>
      <c r="I1853" s="175">
        <v>2.2581000000000002</v>
      </c>
      <c r="J1853" s="175">
        <v>2.4990999999999999</v>
      </c>
      <c r="K1853" s="175">
        <v>2.4060000000000001</v>
      </c>
      <c r="L1853" s="175">
        <v>2.6785999999999999</v>
      </c>
      <c r="M1853" s="175">
        <v>2.9102000000000001</v>
      </c>
      <c r="N1853" s="175">
        <v>3.2073</v>
      </c>
      <c r="O1853" s="175">
        <v>0.2271</v>
      </c>
      <c r="P1853" s="175">
        <v>2.4752999999999998</v>
      </c>
      <c r="Q1853" s="175">
        <v>4.0715000000000003</v>
      </c>
      <c r="R1853" s="175">
        <v>4.5934999999999997</v>
      </c>
      <c r="S1853" s="171"/>
      <c r="T1853" s="174"/>
      <c r="U1853" s="175"/>
      <c r="V1853" s="175"/>
      <c r="W1853" s="175"/>
      <c r="X1853" s="175"/>
      <c r="Y1853" s="175"/>
      <c r="Z1853" s="175"/>
      <c r="AA1853" s="175"/>
      <c r="AB1853" s="175"/>
      <c r="AC1853" s="175"/>
      <c r="AD1853" s="175"/>
      <c r="AE1853" s="175"/>
      <c r="AF1853" s="175"/>
      <c r="AG1853" s="175"/>
      <c r="AH1853" s="175"/>
    </row>
    <row r="1854" spans="1:34" s="118" customFormat="1" x14ac:dyDescent="0.3">
      <c r="A1854" s="171" t="s">
        <v>1507</v>
      </c>
      <c r="B1854" s="171" t="s">
        <v>1552</v>
      </c>
      <c r="C1854" s="171">
        <v>143493</v>
      </c>
      <c r="D1854" s="174">
        <v>44302</v>
      </c>
      <c r="E1854" s="175">
        <v>3051.4576000000002</v>
      </c>
      <c r="F1854" s="175">
        <v>4.7169999999999996</v>
      </c>
      <c r="G1854" s="175">
        <v>3.1823000000000001</v>
      </c>
      <c r="H1854" s="175">
        <v>3.4243000000000001</v>
      </c>
      <c r="I1854" s="175">
        <v>4.0236999999999998</v>
      </c>
      <c r="J1854" s="175">
        <v>6.5533000000000001</v>
      </c>
      <c r="K1854" s="175">
        <v>4.7488999999999999</v>
      </c>
      <c r="L1854" s="175">
        <v>4.9800000000000004</v>
      </c>
      <c r="M1854" s="175">
        <v>3.7873000000000001</v>
      </c>
      <c r="N1854" s="175">
        <v>5.1302000000000003</v>
      </c>
      <c r="O1854" s="175">
        <v>4.1329000000000002</v>
      </c>
      <c r="P1854" s="175">
        <v>4.9245999999999999</v>
      </c>
      <c r="Q1854" s="175">
        <v>5.9278000000000004</v>
      </c>
      <c r="R1854" s="175">
        <v>2.2275999999999998</v>
      </c>
      <c r="S1854" s="171" t="s">
        <v>2024</v>
      </c>
      <c r="T1854" s="174">
        <v>44302</v>
      </c>
      <c r="U1854" s="175">
        <v>6112.7897999999996</v>
      </c>
      <c r="V1854" s="175">
        <v>-17.368200000000002</v>
      </c>
      <c r="W1854" s="175">
        <v>3.4828999999999999</v>
      </c>
      <c r="X1854" s="175">
        <v>2.6231</v>
      </c>
      <c r="Y1854" s="175">
        <v>3.9361000000000002</v>
      </c>
      <c r="Z1854" s="175">
        <v>4.0121000000000002</v>
      </c>
      <c r="AA1854" s="175">
        <v>4.1891999999999996</v>
      </c>
      <c r="AB1854" s="175">
        <v>3.5768</v>
      </c>
      <c r="AC1854" s="175">
        <v>3.4933000000000001</v>
      </c>
      <c r="AD1854" s="175">
        <v>4.4021999999999997</v>
      </c>
      <c r="AE1854" s="175">
        <v>6.4550999999999998</v>
      </c>
      <c r="AF1854" s="175">
        <v>6.4467999999999996</v>
      </c>
      <c r="AG1854" s="175"/>
      <c r="AH1854" s="175">
        <v>6.0243000000000002</v>
      </c>
    </row>
    <row r="1855" spans="1:34" s="118" customFormat="1" x14ac:dyDescent="0.3">
      <c r="A1855" s="171" t="s">
        <v>1507</v>
      </c>
      <c r="B1855" s="171" t="s">
        <v>1553</v>
      </c>
      <c r="C1855" s="171">
        <v>143494</v>
      </c>
      <c r="D1855" s="174">
        <v>44302</v>
      </c>
      <c r="E1855" s="175">
        <v>3256.0066000000002</v>
      </c>
      <c r="F1855" s="175">
        <v>5.4813999999999998</v>
      </c>
      <c r="G1855" s="175">
        <v>3.9510000000000001</v>
      </c>
      <c r="H1855" s="175">
        <v>4.1936999999999998</v>
      </c>
      <c r="I1855" s="175">
        <v>4.7938000000000001</v>
      </c>
      <c r="J1855" s="175">
        <v>7.3270999999999997</v>
      </c>
      <c r="K1855" s="175">
        <v>5.5270000000000001</v>
      </c>
      <c r="L1855" s="175">
        <v>5.7695999999999996</v>
      </c>
      <c r="M1855" s="175">
        <v>4.5804999999999998</v>
      </c>
      <c r="N1855" s="175">
        <v>5.9423000000000004</v>
      </c>
      <c r="O1855" s="175">
        <v>4.9547999999999996</v>
      </c>
      <c r="P1855" s="175">
        <v>5.8182</v>
      </c>
      <c r="Q1855" s="175">
        <v>7.0232999999999999</v>
      </c>
      <c r="R1855" s="175">
        <v>3.0207999999999999</v>
      </c>
      <c r="S1855" s="171" t="s">
        <v>2024</v>
      </c>
      <c r="T1855" s="174">
        <v>44302</v>
      </c>
      <c r="U1855" s="175">
        <v>6112.7897999999996</v>
      </c>
      <c r="V1855" s="175">
        <v>-17.368200000000002</v>
      </c>
      <c r="W1855" s="175">
        <v>3.4828999999999999</v>
      </c>
      <c r="X1855" s="175">
        <v>2.6231</v>
      </c>
      <c r="Y1855" s="175">
        <v>3.9361000000000002</v>
      </c>
      <c r="Z1855" s="175">
        <v>4.0121000000000002</v>
      </c>
      <c r="AA1855" s="175">
        <v>4.1891999999999996</v>
      </c>
      <c r="AB1855" s="175">
        <v>3.5768</v>
      </c>
      <c r="AC1855" s="175">
        <v>3.4933000000000001</v>
      </c>
      <c r="AD1855" s="175">
        <v>4.4021999999999997</v>
      </c>
      <c r="AE1855" s="175">
        <v>6.4550999999999998</v>
      </c>
      <c r="AF1855" s="175">
        <v>6.4467999999999996</v>
      </c>
      <c r="AG1855" s="175"/>
      <c r="AH1855" s="175">
        <v>6.0243000000000002</v>
      </c>
    </row>
    <row r="1856" spans="1:34" s="118" customFormat="1" x14ac:dyDescent="0.3">
      <c r="A1856" s="171" t="s">
        <v>1507</v>
      </c>
      <c r="B1856" s="171" t="s">
        <v>1554</v>
      </c>
      <c r="C1856" s="171">
        <v>147674</v>
      </c>
      <c r="D1856" s="174"/>
      <c r="E1856" s="175"/>
      <c r="F1856" s="175"/>
      <c r="G1856" s="175"/>
      <c r="H1856" s="175"/>
      <c r="I1856" s="175"/>
      <c r="J1856" s="175"/>
      <c r="K1856" s="175"/>
      <c r="L1856" s="175"/>
      <c r="M1856" s="175"/>
      <c r="N1856" s="175"/>
      <c r="O1856" s="175"/>
      <c r="P1856" s="175"/>
      <c r="Q1856" s="175"/>
      <c r="R1856" s="175"/>
      <c r="S1856" s="171" t="s">
        <v>2024</v>
      </c>
      <c r="T1856" s="174">
        <v>44302</v>
      </c>
      <c r="U1856" s="175">
        <v>6112.7897999999996</v>
      </c>
      <c r="V1856" s="175">
        <v>-17.368200000000002</v>
      </c>
      <c r="W1856" s="175">
        <v>3.4828999999999999</v>
      </c>
      <c r="X1856" s="175">
        <v>2.6231</v>
      </c>
      <c r="Y1856" s="175">
        <v>3.9361000000000002</v>
      </c>
      <c r="Z1856" s="175">
        <v>4.0121000000000002</v>
      </c>
      <c r="AA1856" s="175">
        <v>4.1891999999999996</v>
      </c>
      <c r="AB1856" s="175">
        <v>3.5768</v>
      </c>
      <c r="AC1856" s="175">
        <v>3.4933000000000001</v>
      </c>
      <c r="AD1856" s="175">
        <v>4.4021999999999997</v>
      </c>
      <c r="AE1856" s="175">
        <v>6.4550999999999998</v>
      </c>
      <c r="AF1856" s="175">
        <v>6.4467999999999996</v>
      </c>
      <c r="AG1856" s="175"/>
      <c r="AH1856" s="175">
        <v>6.0243000000000002</v>
      </c>
    </row>
    <row r="1857" spans="1:34" s="118" customFormat="1" x14ac:dyDescent="0.3">
      <c r="A1857" s="171" t="s">
        <v>1507</v>
      </c>
      <c r="B1857" s="171" t="s">
        <v>1555</v>
      </c>
      <c r="C1857" s="171">
        <v>147675</v>
      </c>
      <c r="D1857" s="174"/>
      <c r="E1857" s="175"/>
      <c r="F1857" s="175"/>
      <c r="G1857" s="175"/>
      <c r="H1857" s="175"/>
      <c r="I1857" s="175"/>
      <c r="J1857" s="175"/>
      <c r="K1857" s="175"/>
      <c r="L1857" s="175"/>
      <c r="M1857" s="175"/>
      <c r="N1857" s="175"/>
      <c r="O1857" s="175"/>
      <c r="P1857" s="175"/>
      <c r="Q1857" s="175"/>
      <c r="R1857" s="175"/>
      <c r="S1857" s="171" t="s">
        <v>2024</v>
      </c>
      <c r="T1857" s="174">
        <v>44302</v>
      </c>
      <c r="U1857" s="175">
        <v>6112.7897999999996</v>
      </c>
      <c r="V1857" s="175">
        <v>-17.368200000000002</v>
      </c>
      <c r="W1857" s="175">
        <v>3.4828999999999999</v>
      </c>
      <c r="X1857" s="175">
        <v>2.6231</v>
      </c>
      <c r="Y1857" s="175">
        <v>3.9361000000000002</v>
      </c>
      <c r="Z1857" s="175">
        <v>4.0121000000000002</v>
      </c>
      <c r="AA1857" s="175">
        <v>4.1891999999999996</v>
      </c>
      <c r="AB1857" s="175">
        <v>3.5768</v>
      </c>
      <c r="AC1857" s="175">
        <v>3.4933000000000001</v>
      </c>
      <c r="AD1857" s="175">
        <v>4.4021999999999997</v>
      </c>
      <c r="AE1857" s="175">
        <v>6.4550999999999998</v>
      </c>
      <c r="AF1857" s="175">
        <v>6.4467999999999996</v>
      </c>
      <c r="AG1857" s="175"/>
      <c r="AH1857" s="175">
        <v>6.0243000000000002</v>
      </c>
    </row>
    <row r="1858" spans="1:34" s="118" customFormat="1" x14ac:dyDescent="0.3">
      <c r="A1858" s="171" t="s">
        <v>1507</v>
      </c>
      <c r="B1858" s="171" t="s">
        <v>1556</v>
      </c>
      <c r="C1858" s="171">
        <v>138343</v>
      </c>
      <c r="D1858" s="174">
        <v>44302</v>
      </c>
      <c r="E1858" s="175">
        <v>27.094000000000001</v>
      </c>
      <c r="F1858" s="175">
        <v>6.7370999999999999</v>
      </c>
      <c r="G1858" s="175">
        <v>3.9083999999999999</v>
      </c>
      <c r="H1858" s="175">
        <v>3.9674999999999998</v>
      </c>
      <c r="I1858" s="175">
        <v>3.4319999999999999</v>
      </c>
      <c r="J1858" s="175">
        <v>4.0204000000000004</v>
      </c>
      <c r="K1858" s="175">
        <v>3.3994</v>
      </c>
      <c r="L1858" s="175">
        <v>3.3618999999999999</v>
      </c>
      <c r="M1858" s="175">
        <v>3.5868000000000002</v>
      </c>
      <c r="N1858" s="175">
        <v>4.8696000000000002</v>
      </c>
      <c r="O1858" s="175">
        <v>8.5896000000000008</v>
      </c>
      <c r="P1858" s="175">
        <v>8.1180000000000003</v>
      </c>
      <c r="Q1858" s="175">
        <v>8.1035000000000004</v>
      </c>
      <c r="R1858" s="175">
        <v>8.9949999999999992</v>
      </c>
      <c r="S1858" s="171" t="s">
        <v>2024</v>
      </c>
      <c r="T1858" s="174">
        <v>44302</v>
      </c>
      <c r="U1858" s="175">
        <v>6112.7897999999996</v>
      </c>
      <c r="V1858" s="175">
        <v>-17.368200000000002</v>
      </c>
      <c r="W1858" s="175">
        <v>3.4828999999999999</v>
      </c>
      <c r="X1858" s="175">
        <v>2.6231</v>
      </c>
      <c r="Y1858" s="175">
        <v>3.9361000000000002</v>
      </c>
      <c r="Z1858" s="175">
        <v>4.0121000000000002</v>
      </c>
      <c r="AA1858" s="175">
        <v>4.1891999999999996</v>
      </c>
      <c r="AB1858" s="175">
        <v>3.5768</v>
      </c>
      <c r="AC1858" s="175">
        <v>3.4933000000000001</v>
      </c>
      <c r="AD1858" s="175">
        <v>4.4021999999999997</v>
      </c>
      <c r="AE1858" s="175">
        <v>6.4550999999999998</v>
      </c>
      <c r="AF1858" s="175">
        <v>6.4467999999999996</v>
      </c>
      <c r="AG1858" s="175"/>
      <c r="AH1858" s="175">
        <v>6.0243000000000002</v>
      </c>
    </row>
    <row r="1859" spans="1:34" s="118" customFormat="1" x14ac:dyDescent="0.3">
      <c r="A1859" s="171" t="s">
        <v>1507</v>
      </c>
      <c r="B1859" s="171" t="s">
        <v>1557</v>
      </c>
      <c r="C1859" s="171">
        <v>138358</v>
      </c>
      <c r="D1859" s="174">
        <v>44302</v>
      </c>
      <c r="E1859" s="175">
        <v>27.619599999999998</v>
      </c>
      <c r="F1859" s="175">
        <v>7.2698</v>
      </c>
      <c r="G1859" s="175">
        <v>4.3631000000000002</v>
      </c>
      <c r="H1859" s="175">
        <v>4.4402999999999997</v>
      </c>
      <c r="I1859" s="175">
        <v>3.9051999999999998</v>
      </c>
      <c r="J1859" s="175">
        <v>4.4802999999999997</v>
      </c>
      <c r="K1859" s="175">
        <v>3.8664000000000001</v>
      </c>
      <c r="L1859" s="175">
        <v>3.8309000000000002</v>
      </c>
      <c r="M1859" s="175">
        <v>4.0570000000000004</v>
      </c>
      <c r="N1859" s="175">
        <v>5.3579999999999997</v>
      </c>
      <c r="O1859" s="175">
        <v>8.8612000000000002</v>
      </c>
      <c r="P1859" s="175">
        <v>8.3806999999999992</v>
      </c>
      <c r="Q1859" s="175">
        <v>8.8937000000000008</v>
      </c>
      <c r="R1859" s="175">
        <v>9.2370000000000001</v>
      </c>
      <c r="S1859" s="171" t="s">
        <v>2024</v>
      </c>
      <c r="T1859" s="174">
        <v>44302</v>
      </c>
      <c r="U1859" s="175">
        <v>6112.7897999999996</v>
      </c>
      <c r="V1859" s="175">
        <v>-17.368200000000002</v>
      </c>
      <c r="W1859" s="175">
        <v>3.4828999999999999</v>
      </c>
      <c r="X1859" s="175">
        <v>2.6231</v>
      </c>
      <c r="Y1859" s="175">
        <v>3.9361000000000002</v>
      </c>
      <c r="Z1859" s="175">
        <v>4.0121000000000002</v>
      </c>
      <c r="AA1859" s="175">
        <v>4.1891999999999996</v>
      </c>
      <c r="AB1859" s="175">
        <v>3.5768</v>
      </c>
      <c r="AC1859" s="175">
        <v>3.4933000000000001</v>
      </c>
      <c r="AD1859" s="175">
        <v>4.4021999999999997</v>
      </c>
      <c r="AE1859" s="175">
        <v>6.4550999999999998</v>
      </c>
      <c r="AF1859" s="175">
        <v>6.4467999999999996</v>
      </c>
      <c r="AG1859" s="175"/>
      <c r="AH1859" s="175">
        <v>6.0243000000000002</v>
      </c>
    </row>
    <row r="1860" spans="1:34" s="118" customFormat="1" x14ac:dyDescent="0.3">
      <c r="A1860" s="171" t="s">
        <v>1507</v>
      </c>
      <c r="B1860" s="171" t="s">
        <v>1558</v>
      </c>
      <c r="C1860" s="171">
        <v>107328</v>
      </c>
      <c r="D1860" s="174">
        <v>44302</v>
      </c>
      <c r="E1860" s="175">
        <v>2178.7485999999999</v>
      </c>
      <c r="F1860" s="175">
        <v>4.8472</v>
      </c>
      <c r="G1860" s="175">
        <v>3.4243000000000001</v>
      </c>
      <c r="H1860" s="175">
        <v>2.9702999999999999</v>
      </c>
      <c r="I1860" s="175">
        <v>2.6871999999999998</v>
      </c>
      <c r="J1860" s="175">
        <v>3.5015000000000001</v>
      </c>
      <c r="K1860" s="175">
        <v>2.7782</v>
      </c>
      <c r="L1860" s="175">
        <v>2.5935999999999999</v>
      </c>
      <c r="M1860" s="175">
        <v>2.7124999999999999</v>
      </c>
      <c r="N1860" s="175">
        <v>3.4312999999999998</v>
      </c>
      <c r="O1860" s="175">
        <v>3.4655999999999998</v>
      </c>
      <c r="P1860" s="175">
        <v>4.8249000000000004</v>
      </c>
      <c r="Q1860" s="175">
        <v>6.0255999999999998</v>
      </c>
      <c r="R1860" s="175">
        <v>4.5686999999999998</v>
      </c>
      <c r="S1860" s="171" t="s">
        <v>2024</v>
      </c>
      <c r="T1860" s="174">
        <v>44302</v>
      </c>
      <c r="U1860" s="175">
        <v>6112.7897999999996</v>
      </c>
      <c r="V1860" s="175">
        <v>-17.368200000000002</v>
      </c>
      <c r="W1860" s="175">
        <v>3.4828999999999999</v>
      </c>
      <c r="X1860" s="175">
        <v>2.6231</v>
      </c>
      <c r="Y1860" s="175">
        <v>3.9361000000000002</v>
      </c>
      <c r="Z1860" s="175">
        <v>4.0121000000000002</v>
      </c>
      <c r="AA1860" s="175">
        <v>4.1891999999999996</v>
      </c>
      <c r="AB1860" s="175">
        <v>3.5768</v>
      </c>
      <c r="AC1860" s="175">
        <v>3.4933000000000001</v>
      </c>
      <c r="AD1860" s="175">
        <v>4.4021999999999997</v>
      </c>
      <c r="AE1860" s="175">
        <v>6.4550999999999998</v>
      </c>
      <c r="AF1860" s="175">
        <v>6.4467999999999996</v>
      </c>
      <c r="AG1860" s="175"/>
      <c r="AH1860" s="175">
        <v>6.0243000000000002</v>
      </c>
    </row>
    <row r="1861" spans="1:34" s="118" customFormat="1" x14ac:dyDescent="0.3">
      <c r="A1861" s="171" t="s">
        <v>1507</v>
      </c>
      <c r="B1861" s="171" t="s">
        <v>1559</v>
      </c>
      <c r="C1861" s="171">
        <v>119474</v>
      </c>
      <c r="D1861" s="174">
        <v>44302</v>
      </c>
      <c r="E1861" s="175">
        <v>2263.6747</v>
      </c>
      <c r="F1861" s="175">
        <v>5.6702000000000004</v>
      </c>
      <c r="G1861" s="175">
        <v>4.2454999999999998</v>
      </c>
      <c r="H1861" s="175">
        <v>3.7915000000000001</v>
      </c>
      <c r="I1861" s="175">
        <v>3.5089999999999999</v>
      </c>
      <c r="J1861" s="175">
        <v>4.3242000000000003</v>
      </c>
      <c r="K1861" s="175">
        <v>3.6044999999999998</v>
      </c>
      <c r="L1861" s="175">
        <v>3.4201000000000001</v>
      </c>
      <c r="M1861" s="175">
        <v>3.5461</v>
      </c>
      <c r="N1861" s="175">
        <v>4.2855999999999996</v>
      </c>
      <c r="O1861" s="175">
        <v>4.3342999999999998</v>
      </c>
      <c r="P1861" s="175">
        <v>5.5671999999999997</v>
      </c>
      <c r="Q1861" s="175">
        <v>7.0561999999999996</v>
      </c>
      <c r="R1861" s="175">
        <v>5.4314999999999998</v>
      </c>
      <c r="S1861" s="171" t="s">
        <v>2024</v>
      </c>
      <c r="T1861" s="174">
        <v>44302</v>
      </c>
      <c r="U1861" s="175">
        <v>6112.7897999999996</v>
      </c>
      <c r="V1861" s="175">
        <v>-17.368200000000002</v>
      </c>
      <c r="W1861" s="175">
        <v>3.4828999999999999</v>
      </c>
      <c r="X1861" s="175">
        <v>2.6231</v>
      </c>
      <c r="Y1861" s="175">
        <v>3.9361000000000002</v>
      </c>
      <c r="Z1861" s="175">
        <v>4.0121000000000002</v>
      </c>
      <c r="AA1861" s="175">
        <v>4.1891999999999996</v>
      </c>
      <c r="AB1861" s="175">
        <v>3.5768</v>
      </c>
      <c r="AC1861" s="175">
        <v>3.4933000000000001</v>
      </c>
      <c r="AD1861" s="175">
        <v>4.4021999999999997</v>
      </c>
      <c r="AE1861" s="175">
        <v>6.4550999999999998</v>
      </c>
      <c r="AF1861" s="175">
        <v>6.4467999999999996</v>
      </c>
      <c r="AG1861" s="175"/>
      <c r="AH1861" s="175">
        <v>6.0243000000000002</v>
      </c>
    </row>
    <row r="1862" spans="1:34" s="118" customFormat="1" x14ac:dyDescent="0.3">
      <c r="A1862" s="171" t="s">
        <v>1507</v>
      </c>
      <c r="B1862" s="171" t="s">
        <v>1560</v>
      </c>
      <c r="C1862" s="171">
        <v>119828</v>
      </c>
      <c r="D1862" s="174">
        <v>44302</v>
      </c>
      <c r="E1862" s="175">
        <v>4725.6495999999997</v>
      </c>
      <c r="F1862" s="175">
        <v>7.5523999999999996</v>
      </c>
      <c r="G1862" s="175">
        <v>4.6825999999999999</v>
      </c>
      <c r="H1862" s="175">
        <v>3.9022999999999999</v>
      </c>
      <c r="I1862" s="175">
        <v>3.2273999999999998</v>
      </c>
      <c r="J1862" s="175">
        <v>4.5423999999999998</v>
      </c>
      <c r="K1862" s="175">
        <v>3.7238000000000002</v>
      </c>
      <c r="L1862" s="175">
        <v>3.5956999999999999</v>
      </c>
      <c r="M1862" s="175">
        <v>3.8612000000000002</v>
      </c>
      <c r="N1862" s="175">
        <v>5.3236999999999997</v>
      </c>
      <c r="O1862" s="175">
        <v>7.0186000000000002</v>
      </c>
      <c r="P1862" s="175">
        <v>7.0326000000000004</v>
      </c>
      <c r="Q1862" s="175">
        <v>7.7771999999999997</v>
      </c>
      <c r="R1862" s="175">
        <v>6.2980999999999998</v>
      </c>
      <c r="S1862" s="171" t="s">
        <v>2024</v>
      </c>
      <c r="T1862" s="174">
        <v>44302</v>
      </c>
      <c r="U1862" s="175">
        <v>6112.7897999999996</v>
      </c>
      <c r="V1862" s="175">
        <v>-17.368200000000002</v>
      </c>
      <c r="W1862" s="175">
        <v>3.4828999999999999</v>
      </c>
      <c r="X1862" s="175">
        <v>2.6231</v>
      </c>
      <c r="Y1862" s="175">
        <v>3.9361000000000002</v>
      </c>
      <c r="Z1862" s="175">
        <v>4.0121000000000002</v>
      </c>
      <c r="AA1862" s="175">
        <v>4.1891999999999996</v>
      </c>
      <c r="AB1862" s="175">
        <v>3.5768</v>
      </c>
      <c r="AC1862" s="175">
        <v>3.4933000000000001</v>
      </c>
      <c r="AD1862" s="175">
        <v>4.4021999999999997</v>
      </c>
      <c r="AE1862" s="175">
        <v>6.4550999999999998</v>
      </c>
      <c r="AF1862" s="175">
        <v>6.4467999999999996</v>
      </c>
      <c r="AG1862" s="175"/>
      <c r="AH1862" s="175">
        <v>6.0243000000000002</v>
      </c>
    </row>
    <row r="1863" spans="1:34" s="118" customFormat="1" x14ac:dyDescent="0.3">
      <c r="A1863" s="171" t="s">
        <v>1507</v>
      </c>
      <c r="B1863" s="171" t="s">
        <v>1561</v>
      </c>
      <c r="C1863" s="171">
        <v>100641</v>
      </c>
      <c r="D1863" s="174">
        <v>44302</v>
      </c>
      <c r="E1863" s="175">
        <v>4684.0688</v>
      </c>
      <c r="F1863" s="175">
        <v>7.3738999999999999</v>
      </c>
      <c r="G1863" s="175">
        <v>4.5029000000000003</v>
      </c>
      <c r="H1863" s="175">
        <v>3.7223999999999999</v>
      </c>
      <c r="I1863" s="175">
        <v>3.0472000000000001</v>
      </c>
      <c r="J1863" s="175">
        <v>4.3628999999999998</v>
      </c>
      <c r="K1863" s="175">
        <v>3.5417999999999998</v>
      </c>
      <c r="L1863" s="175">
        <v>3.4119000000000002</v>
      </c>
      <c r="M1863" s="175">
        <v>3.68</v>
      </c>
      <c r="N1863" s="175">
        <v>5.1422999999999996</v>
      </c>
      <c r="O1863" s="175">
        <v>6.8567999999999998</v>
      </c>
      <c r="P1863" s="175">
        <v>6.8912000000000004</v>
      </c>
      <c r="Q1863" s="175">
        <v>7.2965</v>
      </c>
      <c r="R1863" s="175">
        <v>6.1238999999999999</v>
      </c>
      <c r="S1863" s="171" t="s">
        <v>2024</v>
      </c>
      <c r="T1863" s="174">
        <v>44302</v>
      </c>
      <c r="U1863" s="175">
        <v>6112.7897999999996</v>
      </c>
      <c r="V1863" s="175">
        <v>-17.368200000000002</v>
      </c>
      <c r="W1863" s="175">
        <v>3.4828999999999999</v>
      </c>
      <c r="X1863" s="175">
        <v>2.6231</v>
      </c>
      <c r="Y1863" s="175">
        <v>3.9361000000000002</v>
      </c>
      <c r="Z1863" s="175">
        <v>4.0121000000000002</v>
      </c>
      <c r="AA1863" s="175">
        <v>4.1891999999999996</v>
      </c>
      <c r="AB1863" s="175">
        <v>3.5768</v>
      </c>
      <c r="AC1863" s="175">
        <v>3.4933000000000001</v>
      </c>
      <c r="AD1863" s="175">
        <v>4.4021999999999997</v>
      </c>
      <c r="AE1863" s="175">
        <v>6.4550999999999998</v>
      </c>
      <c r="AF1863" s="175">
        <v>6.4467999999999996</v>
      </c>
      <c r="AG1863" s="175"/>
      <c r="AH1863" s="175">
        <v>6.0243000000000002</v>
      </c>
    </row>
    <row r="1864" spans="1:34" s="118" customFormat="1" x14ac:dyDescent="0.3">
      <c r="A1864" s="171" t="s">
        <v>1507</v>
      </c>
      <c r="B1864" s="171" t="s">
        <v>1562</v>
      </c>
      <c r="C1864" s="171">
        <v>147440</v>
      </c>
      <c r="D1864" s="174">
        <v>44302</v>
      </c>
      <c r="E1864" s="175">
        <v>11.0855</v>
      </c>
      <c r="F1864" s="175">
        <v>5.9276</v>
      </c>
      <c r="G1864" s="175">
        <v>3.9527999999999999</v>
      </c>
      <c r="H1864" s="175">
        <v>3.7656999999999998</v>
      </c>
      <c r="I1864" s="175">
        <v>3.6276000000000002</v>
      </c>
      <c r="J1864" s="175">
        <v>4.4458000000000002</v>
      </c>
      <c r="K1864" s="175">
        <v>3.7027999999999999</v>
      </c>
      <c r="L1864" s="175">
        <v>3.6341000000000001</v>
      </c>
      <c r="M1864" s="175">
        <v>3.8527</v>
      </c>
      <c r="N1864" s="175">
        <v>4.9166999999999996</v>
      </c>
      <c r="O1864" s="175"/>
      <c r="P1864" s="175"/>
      <c r="Q1864" s="175">
        <v>5.8464</v>
      </c>
      <c r="R1864" s="175"/>
      <c r="S1864" s="171" t="s">
        <v>2024</v>
      </c>
      <c r="T1864" s="174">
        <v>44302</v>
      </c>
      <c r="U1864" s="175">
        <v>6112.7897999999996</v>
      </c>
      <c r="V1864" s="175">
        <v>-17.368200000000002</v>
      </c>
      <c r="W1864" s="175">
        <v>3.4828999999999999</v>
      </c>
      <c r="X1864" s="175">
        <v>2.6231</v>
      </c>
      <c r="Y1864" s="175">
        <v>3.9361000000000002</v>
      </c>
      <c r="Z1864" s="175">
        <v>4.0121000000000002</v>
      </c>
      <c r="AA1864" s="175">
        <v>4.1891999999999996</v>
      </c>
      <c r="AB1864" s="175">
        <v>3.5768</v>
      </c>
      <c r="AC1864" s="175">
        <v>3.4933000000000001</v>
      </c>
      <c r="AD1864" s="175">
        <v>4.4021999999999997</v>
      </c>
      <c r="AE1864" s="175">
        <v>6.4550999999999998</v>
      </c>
      <c r="AF1864" s="175">
        <v>6.4467999999999996</v>
      </c>
      <c r="AG1864" s="175"/>
      <c r="AH1864" s="175">
        <v>6.0243000000000002</v>
      </c>
    </row>
    <row r="1865" spans="1:34" s="118" customFormat="1" x14ac:dyDescent="0.3">
      <c r="A1865" s="171" t="s">
        <v>1507</v>
      </c>
      <c r="B1865" s="171" t="s">
        <v>1563</v>
      </c>
      <c r="C1865" s="171">
        <v>147425</v>
      </c>
      <c r="D1865" s="174">
        <v>44302</v>
      </c>
      <c r="E1865" s="175">
        <v>10.8553</v>
      </c>
      <c r="F1865" s="175">
        <v>4.3716999999999997</v>
      </c>
      <c r="G1865" s="175">
        <v>2.6065999999999998</v>
      </c>
      <c r="H1865" s="175">
        <v>2.4028</v>
      </c>
      <c r="I1865" s="175">
        <v>2.2928999999999999</v>
      </c>
      <c r="J1865" s="175">
        <v>3.1212</v>
      </c>
      <c r="K1865" s="175">
        <v>2.3077999999999999</v>
      </c>
      <c r="L1865" s="175">
        <v>2.3022</v>
      </c>
      <c r="M1865" s="175">
        <v>2.5474999999999999</v>
      </c>
      <c r="N1865" s="175">
        <v>3.6562999999999999</v>
      </c>
      <c r="O1865" s="175"/>
      <c r="P1865" s="175"/>
      <c r="Q1865" s="175">
        <v>4.6288999999999998</v>
      </c>
      <c r="R1865" s="175"/>
      <c r="S1865" s="171" t="s">
        <v>2024</v>
      </c>
      <c r="T1865" s="174">
        <v>44302</v>
      </c>
      <c r="U1865" s="175">
        <v>6112.7897999999996</v>
      </c>
      <c r="V1865" s="175">
        <v>-17.368200000000002</v>
      </c>
      <c r="W1865" s="175">
        <v>3.4828999999999999</v>
      </c>
      <c r="X1865" s="175">
        <v>2.6231</v>
      </c>
      <c r="Y1865" s="175">
        <v>3.9361000000000002</v>
      </c>
      <c r="Z1865" s="175">
        <v>4.0121000000000002</v>
      </c>
      <c r="AA1865" s="175">
        <v>4.1891999999999996</v>
      </c>
      <c r="AB1865" s="175">
        <v>3.5768</v>
      </c>
      <c r="AC1865" s="175">
        <v>3.4933000000000001</v>
      </c>
      <c r="AD1865" s="175">
        <v>4.4021999999999997</v>
      </c>
      <c r="AE1865" s="175">
        <v>6.4550999999999998</v>
      </c>
      <c r="AF1865" s="175">
        <v>6.4467999999999996</v>
      </c>
      <c r="AG1865" s="175"/>
      <c r="AH1865" s="175">
        <v>6.0243000000000002</v>
      </c>
    </row>
    <row r="1866" spans="1:34" s="118" customFormat="1" x14ac:dyDescent="0.3">
      <c r="A1866" s="171" t="s">
        <v>1507</v>
      </c>
      <c r="B1866" s="171" t="s">
        <v>1564</v>
      </c>
      <c r="C1866" s="171">
        <v>146075</v>
      </c>
      <c r="D1866" s="174">
        <v>44302</v>
      </c>
      <c r="E1866" s="175">
        <v>11.457700000000001</v>
      </c>
      <c r="F1866" s="175">
        <v>5.7350000000000003</v>
      </c>
      <c r="G1866" s="175">
        <v>4.3822999999999999</v>
      </c>
      <c r="H1866" s="175">
        <v>3.8711000000000002</v>
      </c>
      <c r="I1866" s="175">
        <v>3.9889999999999999</v>
      </c>
      <c r="J1866" s="175">
        <v>5.0465999999999998</v>
      </c>
      <c r="K1866" s="175">
        <v>3.9416000000000002</v>
      </c>
      <c r="L1866" s="175">
        <v>3.9224999999999999</v>
      </c>
      <c r="M1866" s="175">
        <v>3.9912000000000001</v>
      </c>
      <c r="N1866" s="175">
        <v>4.9768999999999997</v>
      </c>
      <c r="O1866" s="175"/>
      <c r="P1866" s="175"/>
      <c r="Q1866" s="175">
        <v>6.2838000000000003</v>
      </c>
      <c r="R1866" s="175">
        <v>6.0103</v>
      </c>
      <c r="S1866" s="171" t="s">
        <v>2024</v>
      </c>
      <c r="T1866" s="174">
        <v>44302</v>
      </c>
      <c r="U1866" s="175">
        <v>6112.7897999999996</v>
      </c>
      <c r="V1866" s="175">
        <v>-17.368200000000002</v>
      </c>
      <c r="W1866" s="175">
        <v>3.4828999999999999</v>
      </c>
      <c r="X1866" s="175">
        <v>2.6231</v>
      </c>
      <c r="Y1866" s="175">
        <v>3.9361000000000002</v>
      </c>
      <c r="Z1866" s="175">
        <v>4.0121000000000002</v>
      </c>
      <c r="AA1866" s="175">
        <v>4.1891999999999996</v>
      </c>
      <c r="AB1866" s="175">
        <v>3.5768</v>
      </c>
      <c r="AC1866" s="175">
        <v>3.4933000000000001</v>
      </c>
      <c r="AD1866" s="175">
        <v>4.4021999999999997</v>
      </c>
      <c r="AE1866" s="175">
        <v>6.4550999999999998</v>
      </c>
      <c r="AF1866" s="175">
        <v>6.4467999999999996</v>
      </c>
      <c r="AG1866" s="175"/>
      <c r="AH1866" s="175">
        <v>6.0243000000000002</v>
      </c>
    </row>
    <row r="1867" spans="1:34" s="118" customFormat="1" x14ac:dyDescent="0.3">
      <c r="A1867" s="171" t="s">
        <v>1507</v>
      </c>
      <c r="B1867" s="171" t="s">
        <v>1565</v>
      </c>
      <c r="C1867" s="171">
        <v>146070</v>
      </c>
      <c r="D1867" s="174">
        <v>44302</v>
      </c>
      <c r="E1867" s="175">
        <v>11.282</v>
      </c>
      <c r="F1867" s="175">
        <v>4.8535000000000004</v>
      </c>
      <c r="G1867" s="175">
        <v>3.5602</v>
      </c>
      <c r="H1867" s="175">
        <v>3.1446999999999998</v>
      </c>
      <c r="I1867" s="175">
        <v>3.2804000000000002</v>
      </c>
      <c r="J1867" s="175">
        <v>4.2313999999999998</v>
      </c>
      <c r="K1867" s="175">
        <v>3.1171000000000002</v>
      </c>
      <c r="L1867" s="175">
        <v>3.0388000000000002</v>
      </c>
      <c r="M1867" s="175">
        <v>3.2092000000000001</v>
      </c>
      <c r="N1867" s="175">
        <v>4.2102000000000004</v>
      </c>
      <c r="O1867" s="175"/>
      <c r="P1867" s="175"/>
      <c r="Q1867" s="175">
        <v>5.5507</v>
      </c>
      <c r="R1867" s="175">
        <v>5.2572999999999999</v>
      </c>
      <c r="S1867" s="171" t="s">
        <v>2024</v>
      </c>
      <c r="T1867" s="174">
        <v>44302</v>
      </c>
      <c r="U1867" s="175">
        <v>6112.7897999999996</v>
      </c>
      <c r="V1867" s="175">
        <v>-17.368200000000002</v>
      </c>
      <c r="W1867" s="175">
        <v>3.4828999999999999</v>
      </c>
      <c r="X1867" s="175">
        <v>2.6231</v>
      </c>
      <c r="Y1867" s="175">
        <v>3.9361000000000002</v>
      </c>
      <c r="Z1867" s="175">
        <v>4.0121000000000002</v>
      </c>
      <c r="AA1867" s="175">
        <v>4.1891999999999996</v>
      </c>
      <c r="AB1867" s="175">
        <v>3.5768</v>
      </c>
      <c r="AC1867" s="175">
        <v>3.4933000000000001</v>
      </c>
      <c r="AD1867" s="175">
        <v>4.4021999999999997</v>
      </c>
      <c r="AE1867" s="175">
        <v>6.4550999999999998</v>
      </c>
      <c r="AF1867" s="175">
        <v>6.4467999999999996</v>
      </c>
      <c r="AG1867" s="175"/>
      <c r="AH1867" s="175">
        <v>6.0243000000000002</v>
      </c>
    </row>
    <row r="1868" spans="1:34" s="118" customFormat="1" x14ac:dyDescent="0.3">
      <c r="A1868" s="171" t="s">
        <v>1507</v>
      </c>
      <c r="B1868" s="171" t="s">
        <v>1566</v>
      </c>
      <c r="C1868" s="171">
        <v>120746</v>
      </c>
      <c r="D1868" s="174">
        <v>44302</v>
      </c>
      <c r="E1868" s="175">
        <v>3420.2964000000002</v>
      </c>
      <c r="F1868" s="175">
        <v>2.2433000000000001</v>
      </c>
      <c r="G1868" s="175">
        <v>4.4382999999999999</v>
      </c>
      <c r="H1868" s="175">
        <v>4.7435999999999998</v>
      </c>
      <c r="I1868" s="175">
        <v>4.2047999999999996</v>
      </c>
      <c r="J1868" s="175">
        <v>4.9103000000000003</v>
      </c>
      <c r="K1868" s="175">
        <v>4.0057999999999998</v>
      </c>
      <c r="L1868" s="175">
        <v>4.2591999999999999</v>
      </c>
      <c r="M1868" s="175">
        <v>4.4805000000000001</v>
      </c>
      <c r="N1868" s="175">
        <v>5.4398999999999997</v>
      </c>
      <c r="O1868" s="175">
        <v>5.3646000000000003</v>
      </c>
      <c r="P1868" s="175">
        <v>6.4215</v>
      </c>
      <c r="Q1868" s="175">
        <v>7.7084999999999999</v>
      </c>
      <c r="R1868" s="175">
        <v>4.2012</v>
      </c>
      <c r="S1868" s="171" t="s">
        <v>2024</v>
      </c>
      <c r="T1868" s="174">
        <v>44302</v>
      </c>
      <c r="U1868" s="175">
        <v>6112.7897999999996</v>
      </c>
      <c r="V1868" s="175">
        <v>-17.368200000000002</v>
      </c>
      <c r="W1868" s="175">
        <v>3.4828999999999999</v>
      </c>
      <c r="X1868" s="175">
        <v>2.6231</v>
      </c>
      <c r="Y1868" s="175">
        <v>3.9361000000000002</v>
      </c>
      <c r="Z1868" s="175">
        <v>4.0121000000000002</v>
      </c>
      <c r="AA1868" s="175">
        <v>4.1891999999999996</v>
      </c>
      <c r="AB1868" s="175">
        <v>3.5768</v>
      </c>
      <c r="AC1868" s="175">
        <v>3.4933000000000001</v>
      </c>
      <c r="AD1868" s="175">
        <v>4.4021999999999997</v>
      </c>
      <c r="AE1868" s="175">
        <v>6.4550999999999998</v>
      </c>
      <c r="AF1868" s="175">
        <v>6.4467999999999996</v>
      </c>
      <c r="AG1868" s="175"/>
      <c r="AH1868" s="175">
        <v>6.0243000000000002</v>
      </c>
    </row>
    <row r="1869" spans="1:34" s="118" customFormat="1" x14ac:dyDescent="0.3">
      <c r="A1869" s="171" t="s">
        <v>1507</v>
      </c>
      <c r="B1869" s="171" t="s">
        <v>1567</v>
      </c>
      <c r="C1869" s="171">
        <v>102532</v>
      </c>
      <c r="D1869" s="174">
        <v>44302</v>
      </c>
      <c r="E1869" s="175">
        <v>3263.5529999999999</v>
      </c>
      <c r="F1869" s="175">
        <v>1.7425999999999999</v>
      </c>
      <c r="G1869" s="175">
        <v>3.9388000000000001</v>
      </c>
      <c r="H1869" s="175">
        <v>3.1522999999999999</v>
      </c>
      <c r="I1869" s="175">
        <v>3.2320000000000002</v>
      </c>
      <c r="J1869" s="175">
        <v>4.1689999999999996</v>
      </c>
      <c r="K1869" s="175">
        <v>3.4258999999999999</v>
      </c>
      <c r="L1869" s="175">
        <v>3.7208999999999999</v>
      </c>
      <c r="M1869" s="175">
        <v>3.9386000000000001</v>
      </c>
      <c r="N1869" s="175">
        <v>4.8803999999999998</v>
      </c>
      <c r="O1869" s="175">
        <v>4.7906000000000004</v>
      </c>
      <c r="P1869" s="175">
        <v>5.8122999999999996</v>
      </c>
      <c r="Q1869" s="175">
        <v>6.9337</v>
      </c>
      <c r="R1869" s="175">
        <v>3.6272000000000002</v>
      </c>
      <c r="S1869" s="171" t="s">
        <v>2024</v>
      </c>
      <c r="T1869" s="174">
        <v>44302</v>
      </c>
      <c r="U1869" s="175">
        <v>6112.7897999999996</v>
      </c>
      <c r="V1869" s="175">
        <v>-17.368200000000002</v>
      </c>
      <c r="W1869" s="175">
        <v>3.4828999999999999</v>
      </c>
      <c r="X1869" s="175">
        <v>2.6231</v>
      </c>
      <c r="Y1869" s="175">
        <v>3.9361000000000002</v>
      </c>
      <c r="Z1869" s="175">
        <v>4.0121000000000002</v>
      </c>
      <c r="AA1869" s="175">
        <v>4.1891999999999996</v>
      </c>
      <c r="AB1869" s="175">
        <v>3.5768</v>
      </c>
      <c r="AC1869" s="175">
        <v>3.4933000000000001</v>
      </c>
      <c r="AD1869" s="175">
        <v>4.4021999999999997</v>
      </c>
      <c r="AE1869" s="175">
        <v>6.4550999999999998</v>
      </c>
      <c r="AF1869" s="175">
        <v>6.4467999999999996</v>
      </c>
      <c r="AG1869" s="175"/>
      <c r="AH1869" s="175">
        <v>6.0243000000000002</v>
      </c>
    </row>
    <row r="1870" spans="1:34" s="118" customFormat="1" x14ac:dyDescent="0.3">
      <c r="A1870" s="171" t="s">
        <v>1507</v>
      </c>
      <c r="B1870" s="171" t="s">
        <v>1568</v>
      </c>
      <c r="C1870" s="171">
        <v>147311</v>
      </c>
      <c r="D1870" s="174">
        <v>44302</v>
      </c>
      <c r="E1870" s="175">
        <v>1097.222</v>
      </c>
      <c r="F1870" s="175">
        <v>4.1421000000000001</v>
      </c>
      <c r="G1870" s="175">
        <v>3.0390000000000001</v>
      </c>
      <c r="H1870" s="175">
        <v>2.8691</v>
      </c>
      <c r="I1870" s="175">
        <v>2.9510000000000001</v>
      </c>
      <c r="J1870" s="175">
        <v>3.3715999999999999</v>
      </c>
      <c r="K1870" s="175">
        <v>5.9298000000000002</v>
      </c>
      <c r="L1870" s="175">
        <v>4.4500999999999999</v>
      </c>
      <c r="M1870" s="175">
        <v>4.7888000000000002</v>
      </c>
      <c r="N1870" s="175">
        <v>4.2192999999999996</v>
      </c>
      <c r="O1870" s="175"/>
      <c r="P1870" s="175"/>
      <c r="Q1870" s="175">
        <v>5.1063000000000001</v>
      </c>
      <c r="R1870" s="175"/>
      <c r="S1870" s="171" t="s">
        <v>2024</v>
      </c>
      <c r="T1870" s="174">
        <v>44302</v>
      </c>
      <c r="U1870" s="175">
        <v>6112.7897999999996</v>
      </c>
      <c r="V1870" s="175">
        <v>-17.368200000000002</v>
      </c>
      <c r="W1870" s="175">
        <v>3.4828999999999999</v>
      </c>
      <c r="X1870" s="175">
        <v>2.6231</v>
      </c>
      <c r="Y1870" s="175">
        <v>3.9361000000000002</v>
      </c>
      <c r="Z1870" s="175">
        <v>4.0121000000000002</v>
      </c>
      <c r="AA1870" s="175">
        <v>4.1891999999999996</v>
      </c>
      <c r="AB1870" s="175">
        <v>3.5768</v>
      </c>
      <c r="AC1870" s="175">
        <v>3.4933000000000001</v>
      </c>
      <c r="AD1870" s="175">
        <v>4.4021999999999997</v>
      </c>
      <c r="AE1870" s="175">
        <v>6.4550999999999998</v>
      </c>
      <c r="AF1870" s="175">
        <v>6.4467999999999996</v>
      </c>
      <c r="AG1870" s="175"/>
      <c r="AH1870" s="175">
        <v>6.0243000000000002</v>
      </c>
    </row>
    <row r="1871" spans="1:34" s="118" customFormat="1" x14ac:dyDescent="0.3">
      <c r="A1871" s="171" t="s">
        <v>1507</v>
      </c>
      <c r="B1871" s="171" t="s">
        <v>1569</v>
      </c>
      <c r="C1871" s="171">
        <v>147307</v>
      </c>
      <c r="D1871" s="174">
        <v>44302</v>
      </c>
      <c r="E1871" s="175">
        <v>1086.4708000000001</v>
      </c>
      <c r="F1871" s="175">
        <v>3.6520999999999999</v>
      </c>
      <c r="G1871" s="175">
        <v>2.5371000000000001</v>
      </c>
      <c r="H1871" s="175">
        <v>2.3681000000000001</v>
      </c>
      <c r="I1871" s="175">
        <v>2.4500000000000002</v>
      </c>
      <c r="J1871" s="175">
        <v>2.87</v>
      </c>
      <c r="K1871" s="175">
        <v>5.4230999999999998</v>
      </c>
      <c r="L1871" s="175">
        <v>3.9401000000000002</v>
      </c>
      <c r="M1871" s="175">
        <v>4.2725</v>
      </c>
      <c r="N1871" s="175">
        <v>3.6999</v>
      </c>
      <c r="O1871" s="175"/>
      <c r="P1871" s="175"/>
      <c r="Q1871" s="175">
        <v>4.5522</v>
      </c>
      <c r="R1871" s="175"/>
      <c r="S1871" s="171" t="s">
        <v>2024</v>
      </c>
      <c r="T1871" s="174">
        <v>44302</v>
      </c>
      <c r="U1871" s="175">
        <v>6112.7897999999996</v>
      </c>
      <c r="V1871" s="175">
        <v>-17.368200000000002</v>
      </c>
      <c r="W1871" s="175">
        <v>3.4828999999999999</v>
      </c>
      <c r="X1871" s="175">
        <v>2.6231</v>
      </c>
      <c r="Y1871" s="175">
        <v>3.9361000000000002</v>
      </c>
      <c r="Z1871" s="175">
        <v>4.0121000000000002</v>
      </c>
      <c r="AA1871" s="175">
        <v>4.1891999999999996</v>
      </c>
      <c r="AB1871" s="175">
        <v>3.5768</v>
      </c>
      <c r="AC1871" s="175">
        <v>3.4933000000000001</v>
      </c>
      <c r="AD1871" s="175">
        <v>4.4021999999999997</v>
      </c>
      <c r="AE1871" s="175">
        <v>6.4550999999999998</v>
      </c>
      <c r="AF1871" s="175">
        <v>6.4467999999999996</v>
      </c>
      <c r="AG1871" s="175"/>
      <c r="AH1871" s="175">
        <v>6.0243000000000002</v>
      </c>
    </row>
    <row r="1872" spans="1:34" s="118" customFormat="1" x14ac:dyDescent="0.3">
      <c r="A1872" s="176" t="s">
        <v>27</v>
      </c>
      <c r="B1872" s="171"/>
      <c r="C1872" s="171"/>
      <c r="D1872" s="171"/>
      <c r="E1872" s="171"/>
      <c r="F1872" s="177">
        <v>4.2477333333333336</v>
      </c>
      <c r="G1872" s="177">
        <v>3.8268315789473668</v>
      </c>
      <c r="H1872" s="177">
        <v>3.6430614035087725</v>
      </c>
      <c r="I1872" s="177">
        <v>3.6124087719298243</v>
      </c>
      <c r="J1872" s="177">
        <v>4.640642105263157</v>
      </c>
      <c r="K1872" s="177">
        <v>3.7896368421052626</v>
      </c>
      <c r="L1872" s="177">
        <v>3.6925719298245614</v>
      </c>
      <c r="M1872" s="177">
        <v>3.9018181818181823</v>
      </c>
      <c r="N1872" s="177">
        <v>4.9821490909090915</v>
      </c>
      <c r="O1872" s="177">
        <v>5.9758514285714295</v>
      </c>
      <c r="P1872" s="177">
        <v>6.5605257142857143</v>
      </c>
      <c r="Q1872" s="177">
        <v>6.6761333333333326</v>
      </c>
      <c r="R1872" s="177">
        <v>5.7977422222222232</v>
      </c>
      <c r="S1872" s="171"/>
      <c r="T1872" s="171"/>
      <c r="U1872" s="177">
        <v>5635.9400947368467</v>
      </c>
      <c r="V1872" s="177">
        <v>-16.558305263157898</v>
      </c>
      <c r="W1872" s="177">
        <v>-5.1726789473684365</v>
      </c>
      <c r="X1872" s="177">
        <v>-0.90900526315789731</v>
      </c>
      <c r="Y1872" s="177">
        <v>4.2800789473684251</v>
      </c>
      <c r="Z1872" s="177">
        <v>6.8982052631578847</v>
      </c>
      <c r="AA1872" s="177">
        <v>3.2814105263157889</v>
      </c>
      <c r="AB1872" s="177">
        <v>3.384421052631577</v>
      </c>
      <c r="AC1872" s="177">
        <v>3.4421842105263183</v>
      </c>
      <c r="AD1872" s="177">
        <v>5.3633789473684175</v>
      </c>
      <c r="AE1872" s="177">
        <v>7.0096052631578978</v>
      </c>
      <c r="AF1872" s="177">
        <v>6.8744842105263126</v>
      </c>
      <c r="AG1872" s="177" t="e">
        <v>#DIV/0!</v>
      </c>
      <c r="AH1872" s="177">
        <v>6.9424263157894694</v>
      </c>
    </row>
    <row r="1873" spans="1:34" s="118" customFormat="1" x14ac:dyDescent="0.3">
      <c r="A1873" s="176" t="s">
        <v>408</v>
      </c>
      <c r="B1873" s="171"/>
      <c r="C1873" s="171"/>
      <c r="D1873" s="171"/>
      <c r="E1873" s="171"/>
      <c r="F1873" s="177">
        <v>4.5613999999999999</v>
      </c>
      <c r="G1873" s="177">
        <v>3.6554000000000002</v>
      </c>
      <c r="H1873" s="177">
        <v>3.3012999999999999</v>
      </c>
      <c r="I1873" s="177">
        <v>3.3940000000000001</v>
      </c>
      <c r="J1873" s="177">
        <v>4.4458000000000002</v>
      </c>
      <c r="K1873" s="177">
        <v>3.6012</v>
      </c>
      <c r="L1873" s="177">
        <v>3.5663</v>
      </c>
      <c r="M1873" s="177">
        <v>3.7648000000000001</v>
      </c>
      <c r="N1873" s="177">
        <v>4.8696000000000002</v>
      </c>
      <c r="O1873" s="177">
        <v>6.3970000000000002</v>
      </c>
      <c r="P1873" s="177">
        <v>6.8555999999999999</v>
      </c>
      <c r="Q1873" s="177">
        <v>7.0561999999999996</v>
      </c>
      <c r="R1873" s="177">
        <v>5.8678999999999997</v>
      </c>
      <c r="S1873" s="171"/>
      <c r="T1873" s="171"/>
      <c r="U1873" s="177">
        <v>6112.7897999999996</v>
      </c>
      <c r="V1873" s="177">
        <v>-17.368200000000002</v>
      </c>
      <c r="W1873" s="177">
        <v>3.4828999999999999</v>
      </c>
      <c r="X1873" s="177">
        <v>2.6231</v>
      </c>
      <c r="Y1873" s="177">
        <v>3.9361000000000002</v>
      </c>
      <c r="Z1873" s="177">
        <v>4.0121000000000002</v>
      </c>
      <c r="AA1873" s="177">
        <v>4.1891999999999996</v>
      </c>
      <c r="AB1873" s="177">
        <v>3.5768</v>
      </c>
      <c r="AC1873" s="177">
        <v>3.4933000000000001</v>
      </c>
      <c r="AD1873" s="177">
        <v>4.4021999999999997</v>
      </c>
      <c r="AE1873" s="177">
        <v>6.4550999999999998</v>
      </c>
      <c r="AF1873" s="177">
        <v>6.4467999999999996</v>
      </c>
      <c r="AG1873" s="177" t="e">
        <v>#NUM!</v>
      </c>
      <c r="AH1873" s="177">
        <v>6.0243000000000002</v>
      </c>
    </row>
    <row r="1874" spans="1:34" s="118" customFormat="1" x14ac:dyDescent="0.3">
      <c r="A1874" s="119"/>
      <c r="B1874" s="119"/>
      <c r="C1874" s="119"/>
      <c r="D1874" s="121"/>
      <c r="E1874" s="122"/>
      <c r="F1874" s="122"/>
      <c r="G1874" s="122"/>
      <c r="H1874" s="122"/>
      <c r="I1874" s="122"/>
      <c r="J1874" s="122"/>
      <c r="K1874" s="122"/>
      <c r="L1874" s="122"/>
      <c r="M1874" s="122"/>
      <c r="N1874" s="122"/>
      <c r="O1874" s="122"/>
      <c r="P1874" s="122"/>
      <c r="Q1874" s="122"/>
      <c r="R1874" s="122"/>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73" t="s">
        <v>387</v>
      </c>
      <c r="B1875" s="173"/>
      <c r="C1875" s="173"/>
      <c r="D1875" s="173"/>
      <c r="E1875" s="173"/>
      <c r="F1875" s="173"/>
      <c r="G1875" s="173"/>
      <c r="H1875" s="173"/>
      <c r="I1875" s="173"/>
      <c r="J1875" s="173"/>
      <c r="K1875" s="173"/>
      <c r="L1875" s="173"/>
      <c r="M1875" s="173"/>
      <c r="N1875" s="173"/>
      <c r="O1875" s="173"/>
      <c r="P1875" s="173"/>
      <c r="Q1875" s="173"/>
      <c r="R1875" s="173"/>
      <c r="S1875" s="173"/>
      <c r="T1875" s="173"/>
      <c r="U1875" s="173"/>
      <c r="V1875" s="173"/>
      <c r="W1875" s="173"/>
      <c r="X1875" s="173"/>
      <c r="Y1875" s="173"/>
      <c r="Z1875" s="173"/>
      <c r="AA1875" s="173"/>
      <c r="AB1875" s="173"/>
      <c r="AC1875" s="173"/>
      <c r="AD1875" s="173"/>
      <c r="AE1875" s="173"/>
      <c r="AF1875" s="173"/>
      <c r="AG1875" s="173"/>
      <c r="AH1875" s="173"/>
    </row>
    <row r="1876" spans="1:34" s="118" customFormat="1" x14ac:dyDescent="0.3">
      <c r="A1876" s="171" t="s">
        <v>380</v>
      </c>
      <c r="B1876" s="171" t="s">
        <v>30</v>
      </c>
      <c r="C1876" s="171">
        <v>108167</v>
      </c>
      <c r="D1876" s="174">
        <v>44302</v>
      </c>
      <c r="E1876" s="175">
        <v>60.114899999999999</v>
      </c>
      <c r="F1876" s="175">
        <v>0.86439999999999995</v>
      </c>
      <c r="G1876" s="175">
        <v>0.71519999999999995</v>
      </c>
      <c r="H1876" s="175">
        <v>-2.3889999999999998</v>
      </c>
      <c r="I1876" s="175">
        <v>-4.7199999999999999E-2</v>
      </c>
      <c r="J1876" s="175">
        <v>-0.43380000000000002</v>
      </c>
      <c r="K1876" s="175">
        <v>6.5406000000000004</v>
      </c>
      <c r="L1876" s="175">
        <v>34.5976</v>
      </c>
      <c r="M1876" s="175">
        <v>52.0291</v>
      </c>
      <c r="N1876" s="175">
        <v>66.561999999999998</v>
      </c>
      <c r="O1876" s="175">
        <v>-1.8249</v>
      </c>
      <c r="P1876" s="175">
        <v>9.1240000000000006</v>
      </c>
      <c r="Q1876" s="175">
        <v>14.718299999999999</v>
      </c>
      <c r="R1876" s="175">
        <v>7.4950000000000001</v>
      </c>
      <c r="S1876" s="171"/>
      <c r="T1876" s="174"/>
      <c r="U1876" s="175"/>
      <c r="V1876" s="175"/>
      <c r="W1876" s="175"/>
      <c r="X1876" s="175"/>
      <c r="Y1876" s="175"/>
      <c r="Z1876" s="175"/>
      <c r="AA1876" s="175"/>
      <c r="AB1876" s="175"/>
      <c r="AC1876" s="175"/>
      <c r="AD1876" s="175"/>
      <c r="AE1876" s="175"/>
      <c r="AF1876" s="175"/>
      <c r="AG1876" s="175"/>
      <c r="AH1876" s="175"/>
    </row>
    <row r="1877" spans="1:34" s="118" customFormat="1" x14ac:dyDescent="0.3">
      <c r="A1877" s="171" t="s">
        <v>380</v>
      </c>
      <c r="B1877" s="171" t="s">
        <v>11</v>
      </c>
      <c r="C1877" s="171">
        <v>119659</v>
      </c>
      <c r="D1877" s="174">
        <v>44302</v>
      </c>
      <c r="E1877" s="175">
        <v>65.1768</v>
      </c>
      <c r="F1877" s="175">
        <v>0.86699999999999999</v>
      </c>
      <c r="G1877" s="175">
        <v>0.72340000000000004</v>
      </c>
      <c r="H1877" s="175">
        <v>-2.3706</v>
      </c>
      <c r="I1877" s="175">
        <v>-6.7999999999999996E-3</v>
      </c>
      <c r="J1877" s="175">
        <v>-0.36249999999999999</v>
      </c>
      <c r="K1877" s="175">
        <v>6.7668999999999997</v>
      </c>
      <c r="L1877" s="175">
        <v>35.227699999999999</v>
      </c>
      <c r="M1877" s="175">
        <v>53.180900000000001</v>
      </c>
      <c r="N1877" s="175">
        <v>68.310699999999997</v>
      </c>
      <c r="O1877" s="175">
        <v>-0.72670000000000001</v>
      </c>
      <c r="P1877" s="175">
        <v>10.3451</v>
      </c>
      <c r="Q1877" s="175">
        <v>16.446100000000001</v>
      </c>
      <c r="R1877" s="175">
        <v>8.6615000000000002</v>
      </c>
      <c r="S1877" s="171"/>
      <c r="T1877" s="174"/>
      <c r="U1877" s="175"/>
      <c r="V1877" s="175"/>
      <c r="W1877" s="175"/>
      <c r="X1877" s="175"/>
      <c r="Y1877" s="175"/>
      <c r="Z1877" s="175"/>
      <c r="AA1877" s="175"/>
      <c r="AB1877" s="175"/>
      <c r="AC1877" s="175"/>
      <c r="AD1877" s="175"/>
      <c r="AE1877" s="175"/>
      <c r="AF1877" s="175"/>
      <c r="AG1877" s="175"/>
      <c r="AH1877" s="175"/>
    </row>
    <row r="1878" spans="1:34" s="118" customFormat="1" x14ac:dyDescent="0.3">
      <c r="A1878" s="171" t="s">
        <v>380</v>
      </c>
      <c r="B1878" s="171" t="s">
        <v>1994</v>
      </c>
      <c r="C1878" s="171">
        <v>148595</v>
      </c>
      <c r="D1878" s="174">
        <v>44302</v>
      </c>
      <c r="E1878" s="175">
        <v>11.446999999999999</v>
      </c>
      <c r="F1878" s="175">
        <v>1.0147999999999999</v>
      </c>
      <c r="G1878" s="175">
        <v>1.1934</v>
      </c>
      <c r="H1878" s="175">
        <v>-0.55600000000000005</v>
      </c>
      <c r="I1878" s="175">
        <v>2.7743000000000002</v>
      </c>
      <c r="J1878" s="175">
        <v>3.3589000000000002</v>
      </c>
      <c r="K1878" s="175">
        <v>7.0814000000000004</v>
      </c>
      <c r="L1878" s="175"/>
      <c r="M1878" s="175"/>
      <c r="N1878" s="175"/>
      <c r="O1878" s="175"/>
      <c r="P1878" s="175"/>
      <c r="Q1878" s="175">
        <v>14.47</v>
      </c>
      <c r="R1878" s="175"/>
      <c r="S1878" s="171"/>
      <c r="T1878" s="174"/>
      <c r="U1878" s="175"/>
      <c r="V1878" s="175"/>
      <c r="W1878" s="175"/>
      <c r="X1878" s="175"/>
      <c r="Y1878" s="175"/>
      <c r="Z1878" s="175"/>
      <c r="AA1878" s="175"/>
      <c r="AB1878" s="175"/>
      <c r="AC1878" s="175"/>
      <c r="AD1878" s="175"/>
      <c r="AE1878" s="175"/>
      <c r="AF1878" s="175"/>
      <c r="AG1878" s="175"/>
      <c r="AH1878" s="175"/>
    </row>
    <row r="1879" spans="1:34" s="118" customFormat="1" x14ac:dyDescent="0.3">
      <c r="A1879" s="171" t="s">
        <v>380</v>
      </c>
      <c r="B1879" s="171" t="s">
        <v>1995</v>
      </c>
      <c r="C1879" s="171">
        <v>148594</v>
      </c>
      <c r="D1879" s="174">
        <v>44302</v>
      </c>
      <c r="E1879" s="175">
        <v>11.416</v>
      </c>
      <c r="F1879" s="175">
        <v>1.0086999999999999</v>
      </c>
      <c r="G1879" s="175">
        <v>1.1877</v>
      </c>
      <c r="H1879" s="175">
        <v>-0.56620000000000004</v>
      </c>
      <c r="I1879" s="175">
        <v>2.7357999999999998</v>
      </c>
      <c r="J1879" s="175">
        <v>3.2934999999999999</v>
      </c>
      <c r="K1879" s="175">
        <v>6.8714000000000004</v>
      </c>
      <c r="L1879" s="175"/>
      <c r="M1879" s="175"/>
      <c r="N1879" s="175"/>
      <c r="O1879" s="175"/>
      <c r="P1879" s="175"/>
      <c r="Q1879" s="175">
        <v>14.16</v>
      </c>
      <c r="R1879" s="175"/>
      <c r="S1879" s="171"/>
      <c r="T1879" s="174"/>
      <c r="U1879" s="175"/>
      <c r="V1879" s="175"/>
      <c r="W1879" s="175"/>
      <c r="X1879" s="175"/>
      <c r="Y1879" s="175"/>
      <c r="Z1879" s="175"/>
      <c r="AA1879" s="175"/>
      <c r="AB1879" s="175"/>
      <c r="AC1879" s="175"/>
      <c r="AD1879" s="175"/>
      <c r="AE1879" s="175"/>
      <c r="AF1879" s="175"/>
      <c r="AG1879" s="175"/>
      <c r="AH1879" s="175"/>
    </row>
    <row r="1880" spans="1:34" s="118" customFormat="1" x14ac:dyDescent="0.3">
      <c r="A1880" s="171" t="s">
        <v>380</v>
      </c>
      <c r="B1880" s="171" t="s">
        <v>31</v>
      </c>
      <c r="C1880" s="171">
        <v>101764</v>
      </c>
      <c r="D1880" s="174">
        <v>44302</v>
      </c>
      <c r="E1880" s="175">
        <v>343.14499999999998</v>
      </c>
      <c r="F1880" s="175">
        <v>0.32829999999999998</v>
      </c>
      <c r="G1880" s="175">
        <v>0.64319999999999999</v>
      </c>
      <c r="H1880" s="175">
        <v>-2.1116000000000001</v>
      </c>
      <c r="I1880" s="175">
        <v>-2.8529</v>
      </c>
      <c r="J1880" s="175">
        <v>-3.6147</v>
      </c>
      <c r="K1880" s="175">
        <v>1.1896</v>
      </c>
      <c r="L1880" s="175">
        <v>25.148199999999999</v>
      </c>
      <c r="M1880" s="175">
        <v>39.273600000000002</v>
      </c>
      <c r="N1880" s="175">
        <v>61.220500000000001</v>
      </c>
      <c r="O1880" s="175">
        <v>5.2356999999999996</v>
      </c>
      <c r="P1880" s="175">
        <v>11.7323</v>
      </c>
      <c r="Q1880" s="175">
        <v>13.8691</v>
      </c>
      <c r="R1880" s="175">
        <v>6.2723000000000004</v>
      </c>
      <c r="S1880" s="171"/>
      <c r="T1880" s="174"/>
      <c r="U1880" s="175"/>
      <c r="V1880" s="175"/>
      <c r="W1880" s="175"/>
      <c r="X1880" s="175"/>
      <c r="Y1880" s="175"/>
      <c r="Z1880" s="175"/>
      <c r="AA1880" s="175"/>
      <c r="AB1880" s="175"/>
      <c r="AC1880" s="175"/>
      <c r="AD1880" s="175"/>
      <c r="AE1880" s="175"/>
      <c r="AF1880" s="175"/>
      <c r="AG1880" s="175"/>
      <c r="AH1880" s="175"/>
    </row>
    <row r="1881" spans="1:34" s="118" customFormat="1" x14ac:dyDescent="0.3">
      <c r="A1881" s="171" t="s">
        <v>380</v>
      </c>
      <c r="B1881" s="171" t="s">
        <v>12</v>
      </c>
      <c r="C1881" s="171">
        <v>118935</v>
      </c>
      <c r="D1881" s="174">
        <v>44302</v>
      </c>
      <c r="E1881" s="175">
        <v>369.09199999999998</v>
      </c>
      <c r="F1881" s="175">
        <v>0.33079999999999998</v>
      </c>
      <c r="G1881" s="175">
        <v>0.65180000000000005</v>
      </c>
      <c r="H1881" s="175">
        <v>-2.0941999999999998</v>
      </c>
      <c r="I1881" s="175">
        <v>-2.8148</v>
      </c>
      <c r="J1881" s="175">
        <v>-3.5344000000000002</v>
      </c>
      <c r="K1881" s="175">
        <v>1.4315</v>
      </c>
      <c r="L1881" s="175">
        <v>25.707799999999999</v>
      </c>
      <c r="M1881" s="175">
        <v>40.236800000000002</v>
      </c>
      <c r="N1881" s="175">
        <v>62.698799999999999</v>
      </c>
      <c r="O1881" s="175">
        <v>6.3616000000000001</v>
      </c>
      <c r="P1881" s="175">
        <v>12.9399</v>
      </c>
      <c r="Q1881" s="175">
        <v>14.8795</v>
      </c>
      <c r="R1881" s="175">
        <v>7.2370999999999999</v>
      </c>
      <c r="S1881" s="171"/>
      <c r="T1881" s="174"/>
      <c r="U1881" s="175"/>
      <c r="V1881" s="175"/>
      <c r="W1881" s="175"/>
      <c r="X1881" s="175"/>
      <c r="Y1881" s="175"/>
      <c r="Z1881" s="175"/>
      <c r="AA1881" s="175"/>
      <c r="AB1881" s="175"/>
      <c r="AC1881" s="175"/>
      <c r="AD1881" s="175"/>
      <c r="AE1881" s="175"/>
      <c r="AF1881" s="175"/>
      <c r="AG1881" s="175"/>
      <c r="AH1881" s="175"/>
    </row>
    <row r="1882" spans="1:34" s="118" customFormat="1" x14ac:dyDescent="0.3">
      <c r="A1882" s="171" t="s">
        <v>380</v>
      </c>
      <c r="B1882" s="171" t="s">
        <v>32</v>
      </c>
      <c r="C1882" s="171">
        <v>102594</v>
      </c>
      <c r="D1882" s="174">
        <v>44302</v>
      </c>
      <c r="E1882" s="175">
        <v>195.67</v>
      </c>
      <c r="F1882" s="175">
        <v>1.2889999999999999</v>
      </c>
      <c r="G1882" s="175">
        <v>1.536</v>
      </c>
      <c r="H1882" s="175">
        <v>-1.0118</v>
      </c>
      <c r="I1882" s="175">
        <v>-8.1699999999999995E-2</v>
      </c>
      <c r="J1882" s="175">
        <v>-0.22439999999999999</v>
      </c>
      <c r="K1882" s="175">
        <v>4.5636999999999999</v>
      </c>
      <c r="L1882" s="175">
        <v>33.1813</v>
      </c>
      <c r="M1882" s="175">
        <v>39.784300000000002</v>
      </c>
      <c r="N1882" s="175">
        <v>66.301199999999994</v>
      </c>
      <c r="O1882" s="175">
        <v>11.0365</v>
      </c>
      <c r="P1882" s="175">
        <v>11.9659</v>
      </c>
      <c r="Q1882" s="175">
        <v>19.5212</v>
      </c>
      <c r="R1882" s="175">
        <v>15.0342</v>
      </c>
      <c r="S1882" s="171"/>
      <c r="T1882" s="174"/>
      <c r="U1882" s="175"/>
      <c r="V1882" s="175"/>
      <c r="W1882" s="175"/>
      <c r="X1882" s="175"/>
      <c r="Y1882" s="175"/>
      <c r="Z1882" s="175"/>
      <c r="AA1882" s="175"/>
      <c r="AB1882" s="175"/>
      <c r="AC1882" s="175"/>
      <c r="AD1882" s="175"/>
      <c r="AE1882" s="175"/>
      <c r="AF1882" s="175"/>
      <c r="AG1882" s="175"/>
      <c r="AH1882" s="175"/>
    </row>
    <row r="1883" spans="1:34" s="118" customFormat="1" x14ac:dyDescent="0.3">
      <c r="A1883" s="171" t="s">
        <v>380</v>
      </c>
      <c r="B1883" s="171" t="s">
        <v>13</v>
      </c>
      <c r="C1883" s="171">
        <v>120323</v>
      </c>
      <c r="D1883" s="174">
        <v>44302</v>
      </c>
      <c r="E1883" s="175">
        <v>210.11</v>
      </c>
      <c r="F1883" s="175">
        <v>1.292</v>
      </c>
      <c r="G1883" s="175">
        <v>1.5417000000000001</v>
      </c>
      <c r="H1883" s="175">
        <v>-1.0036</v>
      </c>
      <c r="I1883" s="175">
        <v>-6.1800000000000001E-2</v>
      </c>
      <c r="J1883" s="175">
        <v>-0.18049999999999999</v>
      </c>
      <c r="K1883" s="175">
        <v>4.6886000000000001</v>
      </c>
      <c r="L1883" s="175">
        <v>33.513399999999997</v>
      </c>
      <c r="M1883" s="175">
        <v>40.335299999999997</v>
      </c>
      <c r="N1883" s="175">
        <v>67.191900000000004</v>
      </c>
      <c r="O1883" s="175">
        <v>11.753</v>
      </c>
      <c r="P1883" s="175">
        <v>12.906499999999999</v>
      </c>
      <c r="Q1883" s="175">
        <v>16.7807</v>
      </c>
      <c r="R1883" s="175">
        <v>15.6647</v>
      </c>
      <c r="S1883" s="171"/>
      <c r="T1883" s="174"/>
      <c r="U1883" s="175"/>
      <c r="V1883" s="175"/>
      <c r="W1883" s="175"/>
      <c r="X1883" s="175"/>
      <c r="Y1883" s="175"/>
      <c r="Z1883" s="175"/>
      <c r="AA1883" s="175"/>
      <c r="AB1883" s="175"/>
      <c r="AC1883" s="175"/>
      <c r="AD1883" s="175"/>
      <c r="AE1883" s="175"/>
      <c r="AF1883" s="175"/>
      <c r="AG1883" s="175"/>
      <c r="AH1883" s="175"/>
    </row>
    <row r="1884" spans="1:34" s="118" customFormat="1" x14ac:dyDescent="0.3">
      <c r="A1884" s="171" t="s">
        <v>380</v>
      </c>
      <c r="B1884" s="171" t="s">
        <v>14</v>
      </c>
      <c r="C1884" s="171">
        <v>144455</v>
      </c>
      <c r="D1884" s="174">
        <v>44302</v>
      </c>
      <c r="E1884" s="175">
        <v>13.37</v>
      </c>
      <c r="F1884" s="175">
        <v>0.75360000000000005</v>
      </c>
      <c r="G1884" s="175">
        <v>0.8296</v>
      </c>
      <c r="H1884" s="175">
        <v>-1.7634000000000001</v>
      </c>
      <c r="I1884" s="175">
        <v>-1.7634000000000001</v>
      </c>
      <c r="J1884" s="175">
        <v>-2.4087999999999998</v>
      </c>
      <c r="K1884" s="175">
        <v>6.0270000000000001</v>
      </c>
      <c r="L1884" s="175">
        <v>27.212199999999999</v>
      </c>
      <c r="M1884" s="175">
        <v>40</v>
      </c>
      <c r="N1884" s="175">
        <v>58.224899999999998</v>
      </c>
      <c r="O1884" s="175"/>
      <c r="P1884" s="175"/>
      <c r="Q1884" s="175">
        <v>11.548</v>
      </c>
      <c r="R1884" s="175">
        <v>12.2378</v>
      </c>
      <c r="S1884" s="171"/>
      <c r="T1884" s="174"/>
      <c r="U1884" s="175"/>
      <c r="V1884" s="175"/>
      <c r="W1884" s="175"/>
      <c r="X1884" s="175"/>
      <c r="Y1884" s="175"/>
      <c r="Z1884" s="175"/>
      <c r="AA1884" s="175"/>
      <c r="AB1884" s="175"/>
      <c r="AC1884" s="175"/>
      <c r="AD1884" s="175"/>
      <c r="AE1884" s="175"/>
      <c r="AF1884" s="175"/>
      <c r="AG1884" s="175"/>
      <c r="AH1884" s="175"/>
    </row>
    <row r="1885" spans="1:34" s="118" customFormat="1" x14ac:dyDescent="0.3">
      <c r="A1885" s="171" t="s">
        <v>380</v>
      </c>
      <c r="B1885" s="171" t="s">
        <v>33</v>
      </c>
      <c r="C1885" s="171">
        <v>144453</v>
      </c>
      <c r="D1885" s="174">
        <v>44302</v>
      </c>
      <c r="E1885" s="175">
        <v>12.94</v>
      </c>
      <c r="F1885" s="175">
        <v>0.77880000000000005</v>
      </c>
      <c r="G1885" s="175">
        <v>0.77880000000000005</v>
      </c>
      <c r="H1885" s="175">
        <v>-1.7464</v>
      </c>
      <c r="I1885" s="175">
        <v>-1.6717</v>
      </c>
      <c r="J1885" s="175">
        <v>-2.3395999999999999</v>
      </c>
      <c r="K1885" s="175">
        <v>5.8920000000000003</v>
      </c>
      <c r="L1885" s="175">
        <v>26.738499999999998</v>
      </c>
      <c r="M1885" s="175">
        <v>39.139800000000001</v>
      </c>
      <c r="N1885" s="175">
        <v>57.420900000000003</v>
      </c>
      <c r="O1885" s="175"/>
      <c r="P1885" s="175"/>
      <c r="Q1885" s="175">
        <v>10.1843</v>
      </c>
      <c r="R1885" s="175">
        <v>11.261699999999999</v>
      </c>
      <c r="S1885" s="171"/>
      <c r="T1885" s="174"/>
      <c r="U1885" s="175"/>
      <c r="V1885" s="175"/>
      <c r="W1885" s="175"/>
      <c r="X1885" s="175"/>
      <c r="Y1885" s="175"/>
      <c r="Z1885" s="175"/>
      <c r="AA1885" s="175"/>
      <c r="AB1885" s="175"/>
      <c r="AC1885" s="175"/>
      <c r="AD1885" s="175"/>
      <c r="AE1885" s="175"/>
      <c r="AF1885" s="175"/>
      <c r="AG1885" s="175"/>
      <c r="AH1885" s="175"/>
    </row>
    <row r="1886" spans="1:34" s="118" customFormat="1" x14ac:dyDescent="0.3">
      <c r="A1886" s="171" t="s">
        <v>380</v>
      </c>
      <c r="B1886" s="171" t="s">
        <v>15</v>
      </c>
      <c r="C1886" s="171">
        <v>118481</v>
      </c>
      <c r="D1886" s="174">
        <v>44302</v>
      </c>
      <c r="E1886" s="175">
        <v>71.239999999999995</v>
      </c>
      <c r="F1886" s="175">
        <v>0.93510000000000004</v>
      </c>
      <c r="G1886" s="175">
        <v>1.0927</v>
      </c>
      <c r="H1886" s="175">
        <v>-2.6642999999999999</v>
      </c>
      <c r="I1886" s="175">
        <v>5.62E-2</v>
      </c>
      <c r="J1886" s="175">
        <v>0.1124</v>
      </c>
      <c r="K1886" s="175">
        <v>14.5154</v>
      </c>
      <c r="L1886" s="175">
        <v>48.912999999999997</v>
      </c>
      <c r="M1886" s="175">
        <v>71.208799999999997</v>
      </c>
      <c r="N1886" s="175">
        <v>103.9508</v>
      </c>
      <c r="O1886" s="175">
        <v>5.8956999999999997</v>
      </c>
      <c r="P1886" s="175">
        <v>15.785600000000001</v>
      </c>
      <c r="Q1886" s="175">
        <v>15.2902</v>
      </c>
      <c r="R1886" s="175">
        <v>13.409599999999999</v>
      </c>
      <c r="S1886" s="171"/>
      <c r="T1886" s="174"/>
      <c r="U1886" s="175"/>
      <c r="V1886" s="175"/>
      <c r="W1886" s="175"/>
      <c r="X1886" s="175"/>
      <c r="Y1886" s="175"/>
      <c r="Z1886" s="175"/>
      <c r="AA1886" s="175"/>
      <c r="AB1886" s="175"/>
      <c r="AC1886" s="175"/>
      <c r="AD1886" s="175"/>
      <c r="AE1886" s="175"/>
      <c r="AF1886" s="175"/>
      <c r="AG1886" s="175"/>
      <c r="AH1886" s="175"/>
    </row>
    <row r="1887" spans="1:34" s="118" customFormat="1" x14ac:dyDescent="0.3">
      <c r="A1887" s="171" t="s">
        <v>380</v>
      </c>
      <c r="B1887" s="171" t="s">
        <v>34</v>
      </c>
      <c r="C1887" s="171">
        <v>108909</v>
      </c>
      <c r="D1887" s="174">
        <v>44302</v>
      </c>
      <c r="E1887" s="175">
        <v>65.78</v>
      </c>
      <c r="F1887" s="175">
        <v>0.92049999999999998</v>
      </c>
      <c r="G1887" s="175">
        <v>1.0755999999999999</v>
      </c>
      <c r="H1887" s="175">
        <v>-2.6922999999999999</v>
      </c>
      <c r="I1887" s="175">
        <v>0</v>
      </c>
      <c r="J1887" s="175">
        <v>1.52E-2</v>
      </c>
      <c r="K1887" s="175">
        <v>14.2014</v>
      </c>
      <c r="L1887" s="175">
        <v>48.086399999999998</v>
      </c>
      <c r="M1887" s="175">
        <v>69.842500000000001</v>
      </c>
      <c r="N1887" s="175">
        <v>101.71729999999999</v>
      </c>
      <c r="O1887" s="175">
        <v>4.7369000000000003</v>
      </c>
      <c r="P1887" s="175">
        <v>14.559100000000001</v>
      </c>
      <c r="Q1887" s="175">
        <v>15.442299999999999</v>
      </c>
      <c r="R1887" s="175">
        <v>12.1744</v>
      </c>
      <c r="S1887" s="171"/>
      <c r="T1887" s="174"/>
      <c r="U1887" s="175"/>
      <c r="V1887" s="175"/>
      <c r="W1887" s="175"/>
      <c r="X1887" s="175"/>
      <c r="Y1887" s="175"/>
      <c r="Z1887" s="175"/>
      <c r="AA1887" s="175"/>
      <c r="AB1887" s="175"/>
      <c r="AC1887" s="175"/>
      <c r="AD1887" s="175"/>
      <c r="AE1887" s="175"/>
      <c r="AF1887" s="175"/>
      <c r="AG1887" s="175"/>
      <c r="AH1887" s="175"/>
    </row>
    <row r="1888" spans="1:34" s="118" customFormat="1" x14ac:dyDescent="0.3">
      <c r="A1888" s="171" t="s">
        <v>380</v>
      </c>
      <c r="B1888" s="171" t="s">
        <v>16</v>
      </c>
      <c r="C1888" s="171">
        <v>135341</v>
      </c>
      <c r="D1888" s="174">
        <v>44302</v>
      </c>
      <c r="E1888" s="175">
        <v>15.6311</v>
      </c>
      <c r="F1888" s="175">
        <v>0.36020000000000002</v>
      </c>
      <c r="G1888" s="175">
        <v>0.49830000000000002</v>
      </c>
      <c r="H1888" s="175">
        <v>-2.2713999999999999</v>
      </c>
      <c r="I1888" s="175">
        <v>-1.6695</v>
      </c>
      <c r="J1888" s="175">
        <v>-2.0152999999999999</v>
      </c>
      <c r="K1888" s="175">
        <v>2.1734</v>
      </c>
      <c r="L1888" s="175">
        <v>25.819800000000001</v>
      </c>
      <c r="M1888" s="175">
        <v>36.696399999999997</v>
      </c>
      <c r="N1888" s="175">
        <v>55.015099999999997</v>
      </c>
      <c r="O1888" s="175">
        <v>3.0827</v>
      </c>
      <c r="P1888" s="175">
        <v>9.6134000000000004</v>
      </c>
      <c r="Q1888" s="175">
        <v>8.2863000000000007</v>
      </c>
      <c r="R1888" s="175">
        <v>10.51</v>
      </c>
      <c r="S1888" s="171"/>
      <c r="T1888" s="174"/>
      <c r="U1888" s="175"/>
      <c r="V1888" s="175"/>
      <c r="W1888" s="175"/>
      <c r="X1888" s="175"/>
      <c r="Y1888" s="175"/>
      <c r="Z1888" s="175"/>
      <c r="AA1888" s="175"/>
      <c r="AB1888" s="175"/>
      <c r="AC1888" s="175"/>
      <c r="AD1888" s="175"/>
      <c r="AE1888" s="175"/>
      <c r="AF1888" s="175"/>
      <c r="AG1888" s="175"/>
      <c r="AH1888" s="175"/>
    </row>
    <row r="1889" spans="1:34" s="118" customFormat="1" x14ac:dyDescent="0.3">
      <c r="A1889" s="171" t="s">
        <v>380</v>
      </c>
      <c r="B1889" s="171" t="s">
        <v>35</v>
      </c>
      <c r="C1889" s="171">
        <v>135343</v>
      </c>
      <c r="D1889" s="174">
        <v>44302</v>
      </c>
      <c r="E1889" s="175">
        <v>14.0069</v>
      </c>
      <c r="F1889" s="175">
        <v>0.35539999999999999</v>
      </c>
      <c r="G1889" s="175">
        <v>0.48349999999999999</v>
      </c>
      <c r="H1889" s="175">
        <v>-2.3058000000000001</v>
      </c>
      <c r="I1889" s="175">
        <v>-1.7411000000000001</v>
      </c>
      <c r="J1889" s="175">
        <v>-2.1631999999999998</v>
      </c>
      <c r="K1889" s="175">
        <v>1.1402000000000001</v>
      </c>
      <c r="L1889" s="175">
        <v>23.984500000000001</v>
      </c>
      <c r="M1889" s="175">
        <v>34.0886</v>
      </c>
      <c r="N1889" s="175">
        <v>51.368699999999997</v>
      </c>
      <c r="O1889" s="175">
        <v>1.3129</v>
      </c>
      <c r="P1889" s="175">
        <v>7.5304000000000002</v>
      </c>
      <c r="Q1889" s="175">
        <v>6.1894999999999998</v>
      </c>
      <c r="R1889" s="175">
        <v>8.3994</v>
      </c>
      <c r="S1889" s="171"/>
      <c r="T1889" s="174"/>
      <c r="U1889" s="175"/>
      <c r="V1889" s="175"/>
      <c r="W1889" s="175"/>
      <c r="X1889" s="175"/>
      <c r="Y1889" s="175"/>
      <c r="Z1889" s="175"/>
      <c r="AA1889" s="175"/>
      <c r="AB1889" s="175"/>
      <c r="AC1889" s="175"/>
      <c r="AD1889" s="175"/>
      <c r="AE1889" s="175"/>
      <c r="AF1889" s="175"/>
      <c r="AG1889" s="175"/>
      <c r="AH1889" s="175"/>
    </row>
    <row r="1890" spans="1:34" s="118" customFormat="1" x14ac:dyDescent="0.3">
      <c r="A1890" s="171" t="s">
        <v>380</v>
      </c>
      <c r="B1890" s="171" t="s">
        <v>36</v>
      </c>
      <c r="C1890" s="171">
        <v>100254</v>
      </c>
      <c r="D1890" s="174">
        <v>44302</v>
      </c>
      <c r="E1890" s="175">
        <v>333.58858403836399</v>
      </c>
      <c r="F1890" s="175">
        <v>0.318</v>
      </c>
      <c r="G1890" s="175">
        <v>0.40810000000000002</v>
      </c>
      <c r="H1890" s="175">
        <v>-2.5916999999999999</v>
      </c>
      <c r="I1890" s="175">
        <v>-2.6999</v>
      </c>
      <c r="J1890" s="175">
        <v>-2.9756</v>
      </c>
      <c r="K1890" s="175">
        <v>3.4996999999999998</v>
      </c>
      <c r="L1890" s="175">
        <v>34.253599999999999</v>
      </c>
      <c r="M1890" s="175">
        <v>41.456699999999998</v>
      </c>
      <c r="N1890" s="175">
        <v>62.664299999999997</v>
      </c>
      <c r="O1890" s="175">
        <v>8.8411000000000008</v>
      </c>
      <c r="P1890" s="175">
        <v>15.238200000000001</v>
      </c>
      <c r="Q1890" s="175">
        <v>15.815200000000001</v>
      </c>
      <c r="R1890" s="175">
        <v>12.177300000000001</v>
      </c>
      <c r="S1890" s="171"/>
      <c r="T1890" s="174"/>
      <c r="U1890" s="175"/>
      <c r="V1890" s="175"/>
      <c r="W1890" s="175"/>
      <c r="X1890" s="175"/>
      <c r="Y1890" s="175"/>
      <c r="Z1890" s="175"/>
      <c r="AA1890" s="175"/>
      <c r="AB1890" s="175"/>
      <c r="AC1890" s="175"/>
      <c r="AD1890" s="175"/>
      <c r="AE1890" s="175"/>
      <c r="AF1890" s="175"/>
      <c r="AG1890" s="175"/>
      <c r="AH1890" s="175"/>
    </row>
    <row r="1891" spans="1:34" s="118" customFormat="1" x14ac:dyDescent="0.3">
      <c r="A1891" s="171" t="s">
        <v>380</v>
      </c>
      <c r="B1891" s="171" t="s">
        <v>17</v>
      </c>
      <c r="C1891" s="171">
        <v>120486</v>
      </c>
      <c r="D1891" s="174">
        <v>44302</v>
      </c>
      <c r="E1891" s="175">
        <v>44.694600000000001</v>
      </c>
      <c r="F1891" s="175">
        <v>0.31990000000000002</v>
      </c>
      <c r="G1891" s="175">
        <v>0.41360000000000002</v>
      </c>
      <c r="H1891" s="175">
        <v>-2.5794000000000001</v>
      </c>
      <c r="I1891" s="175">
        <v>-2.6736</v>
      </c>
      <c r="J1891" s="175">
        <v>-2.9218000000000002</v>
      </c>
      <c r="K1891" s="175">
        <v>3.6675</v>
      </c>
      <c r="L1891" s="175">
        <v>34.689599999999999</v>
      </c>
      <c r="M1891" s="175">
        <v>42.148899999999998</v>
      </c>
      <c r="N1891" s="175">
        <v>63.725499999999997</v>
      </c>
      <c r="O1891" s="175">
        <v>9.5503999999999998</v>
      </c>
      <c r="P1891" s="175">
        <v>16.276</v>
      </c>
      <c r="Q1891" s="175">
        <v>14.5524</v>
      </c>
      <c r="R1891" s="175">
        <v>12.908099999999999</v>
      </c>
      <c r="S1891" s="171"/>
      <c r="T1891" s="174"/>
      <c r="U1891" s="175"/>
      <c r="V1891" s="175"/>
      <c r="W1891" s="175"/>
      <c r="X1891" s="175"/>
      <c r="Y1891" s="175"/>
      <c r="Z1891" s="175"/>
      <c r="AA1891" s="175"/>
      <c r="AB1891" s="175"/>
      <c r="AC1891" s="175"/>
      <c r="AD1891" s="175"/>
      <c r="AE1891" s="175"/>
      <c r="AF1891" s="175"/>
      <c r="AG1891" s="175"/>
      <c r="AH1891" s="175"/>
    </row>
    <row r="1892" spans="1:34" s="118" customFormat="1" x14ac:dyDescent="0.3">
      <c r="A1892" s="171" t="s">
        <v>380</v>
      </c>
      <c r="B1892" s="171" t="s">
        <v>18</v>
      </c>
      <c r="C1892" s="171">
        <v>119404</v>
      </c>
      <c r="D1892" s="174">
        <v>44302</v>
      </c>
      <c r="E1892" s="175">
        <v>49.058</v>
      </c>
      <c r="F1892" s="175">
        <v>0.31900000000000001</v>
      </c>
      <c r="G1892" s="175">
        <v>0.48130000000000001</v>
      </c>
      <c r="H1892" s="175">
        <v>-1.9213</v>
      </c>
      <c r="I1892" s="175">
        <v>-0.97499999999999998</v>
      </c>
      <c r="J1892" s="175">
        <v>-0.63600000000000001</v>
      </c>
      <c r="K1892" s="175">
        <v>5.9637000000000002</v>
      </c>
      <c r="L1892" s="175">
        <v>30.047999999999998</v>
      </c>
      <c r="M1892" s="175">
        <v>45.443199999999997</v>
      </c>
      <c r="N1892" s="175">
        <v>73.6751</v>
      </c>
      <c r="O1892" s="175">
        <v>7.6909999999999998</v>
      </c>
      <c r="P1892" s="175">
        <v>14.439299999999999</v>
      </c>
      <c r="Q1892" s="175">
        <v>18.177700000000002</v>
      </c>
      <c r="R1892" s="175">
        <v>13.377599999999999</v>
      </c>
      <c r="S1892" s="171"/>
      <c r="T1892" s="174"/>
      <c r="U1892" s="175"/>
      <c r="V1892" s="175"/>
      <c r="W1892" s="175"/>
      <c r="X1892" s="175"/>
      <c r="Y1892" s="175"/>
      <c r="Z1892" s="175"/>
      <c r="AA1892" s="175"/>
      <c r="AB1892" s="175"/>
      <c r="AC1892" s="175"/>
      <c r="AD1892" s="175"/>
      <c r="AE1892" s="175"/>
      <c r="AF1892" s="175"/>
      <c r="AG1892" s="175"/>
      <c r="AH1892" s="175"/>
    </row>
    <row r="1893" spans="1:34" s="118" customFormat="1" x14ac:dyDescent="0.3">
      <c r="A1893" s="171" t="s">
        <v>380</v>
      </c>
      <c r="B1893" s="171" t="s">
        <v>37</v>
      </c>
      <c r="C1893" s="171">
        <v>118102</v>
      </c>
      <c r="D1893" s="174">
        <v>44302</v>
      </c>
      <c r="E1893" s="175">
        <v>45.784999999999997</v>
      </c>
      <c r="F1893" s="175">
        <v>0.3155</v>
      </c>
      <c r="G1893" s="175">
        <v>0.4718</v>
      </c>
      <c r="H1893" s="175">
        <v>-1.9382999999999999</v>
      </c>
      <c r="I1893" s="175">
        <v>-1.014</v>
      </c>
      <c r="J1893" s="175">
        <v>-0.71560000000000001</v>
      </c>
      <c r="K1893" s="175">
        <v>5.7195</v>
      </c>
      <c r="L1893" s="175">
        <v>29.4422</v>
      </c>
      <c r="M1893" s="175">
        <v>44.409399999999998</v>
      </c>
      <c r="N1893" s="175">
        <v>72.020600000000002</v>
      </c>
      <c r="O1893" s="175">
        <v>6.6703999999999999</v>
      </c>
      <c r="P1893" s="175">
        <v>13.4069</v>
      </c>
      <c r="Q1893" s="175">
        <v>14.4437</v>
      </c>
      <c r="R1893" s="175">
        <v>12.2895</v>
      </c>
      <c r="S1893" s="171"/>
      <c r="T1893" s="174"/>
      <c r="U1893" s="175"/>
      <c r="V1893" s="175"/>
      <c r="W1893" s="175"/>
      <c r="X1893" s="175"/>
      <c r="Y1893" s="175"/>
      <c r="Z1893" s="175"/>
      <c r="AA1893" s="175"/>
      <c r="AB1893" s="175"/>
      <c r="AC1893" s="175"/>
      <c r="AD1893" s="175"/>
      <c r="AE1893" s="175"/>
      <c r="AF1893" s="175"/>
      <c r="AG1893" s="175"/>
      <c r="AH1893" s="175"/>
    </row>
    <row r="1894" spans="1:34" s="118" customFormat="1" x14ac:dyDescent="0.3">
      <c r="A1894" s="171" t="s">
        <v>380</v>
      </c>
      <c r="B1894" s="171" t="s">
        <v>38</v>
      </c>
      <c r="C1894" s="171">
        <v>103085</v>
      </c>
      <c r="D1894" s="174">
        <v>44302</v>
      </c>
      <c r="E1894" s="175">
        <v>95.221000000000004</v>
      </c>
      <c r="F1894" s="175">
        <v>0.7631</v>
      </c>
      <c r="G1894" s="175">
        <v>0.92600000000000005</v>
      </c>
      <c r="H1894" s="175">
        <v>-1.8627</v>
      </c>
      <c r="I1894" s="175">
        <v>-2.19</v>
      </c>
      <c r="J1894" s="175">
        <v>-3.2277999999999998</v>
      </c>
      <c r="K1894" s="175">
        <v>4.2896999999999998</v>
      </c>
      <c r="L1894" s="175">
        <v>30.852</v>
      </c>
      <c r="M1894" s="175">
        <v>44.727499999999999</v>
      </c>
      <c r="N1894" s="175">
        <v>68.510400000000004</v>
      </c>
      <c r="O1894" s="175">
        <v>9.0913000000000004</v>
      </c>
      <c r="P1894" s="175">
        <v>13.6402</v>
      </c>
      <c r="Q1894" s="175">
        <v>15.262600000000001</v>
      </c>
      <c r="R1894" s="175">
        <v>12.537599999999999</v>
      </c>
      <c r="S1894" s="171"/>
      <c r="T1894" s="174"/>
      <c r="U1894" s="175"/>
      <c r="V1894" s="175"/>
      <c r="W1894" s="175"/>
      <c r="X1894" s="175"/>
      <c r="Y1894" s="175"/>
      <c r="Z1894" s="175"/>
      <c r="AA1894" s="175"/>
      <c r="AB1894" s="175"/>
      <c r="AC1894" s="175"/>
      <c r="AD1894" s="175"/>
      <c r="AE1894" s="175"/>
      <c r="AF1894" s="175"/>
      <c r="AG1894" s="175"/>
      <c r="AH1894" s="175"/>
    </row>
    <row r="1895" spans="1:34" s="118" customFormat="1" x14ac:dyDescent="0.3">
      <c r="A1895" s="171" t="s">
        <v>380</v>
      </c>
      <c r="B1895" s="171" t="s">
        <v>19</v>
      </c>
      <c r="C1895" s="171">
        <v>118784</v>
      </c>
      <c r="D1895" s="174">
        <v>44302</v>
      </c>
      <c r="E1895" s="175">
        <v>101.17740000000001</v>
      </c>
      <c r="F1895" s="175">
        <v>0.76480000000000004</v>
      </c>
      <c r="G1895" s="175">
        <v>0.92979999999999996</v>
      </c>
      <c r="H1895" s="175">
        <v>-1.8525</v>
      </c>
      <c r="I1895" s="175">
        <v>-2.1661999999999999</v>
      </c>
      <c r="J1895" s="175">
        <v>-3.1756000000000002</v>
      </c>
      <c r="K1895" s="175">
        <v>4.4569999999999999</v>
      </c>
      <c r="L1895" s="175">
        <v>31.265599999999999</v>
      </c>
      <c r="M1895" s="175">
        <v>45.409500000000001</v>
      </c>
      <c r="N1895" s="175">
        <v>69.565899999999999</v>
      </c>
      <c r="O1895" s="175">
        <v>9.8025000000000002</v>
      </c>
      <c r="P1895" s="175">
        <v>14.460800000000001</v>
      </c>
      <c r="Q1895" s="175">
        <v>13.9216</v>
      </c>
      <c r="R1895" s="175">
        <v>13.26</v>
      </c>
      <c r="S1895" s="171"/>
      <c r="T1895" s="174"/>
      <c r="U1895" s="175"/>
      <c r="V1895" s="175"/>
      <c r="W1895" s="175"/>
      <c r="X1895" s="175"/>
      <c r="Y1895" s="175"/>
      <c r="Z1895" s="175"/>
      <c r="AA1895" s="175"/>
      <c r="AB1895" s="175"/>
      <c r="AC1895" s="175"/>
      <c r="AD1895" s="175"/>
      <c r="AE1895" s="175"/>
      <c r="AF1895" s="175"/>
      <c r="AG1895" s="175"/>
      <c r="AH1895" s="175"/>
    </row>
    <row r="1896" spans="1:34" s="118" customFormat="1" x14ac:dyDescent="0.3">
      <c r="A1896" s="171" t="s">
        <v>380</v>
      </c>
      <c r="B1896" s="171" t="s">
        <v>20</v>
      </c>
      <c r="C1896" s="171">
        <v>103490</v>
      </c>
      <c r="D1896" s="174">
        <v>44302</v>
      </c>
      <c r="E1896" s="175">
        <v>66.63</v>
      </c>
      <c r="F1896" s="175">
        <v>0.90869999999999995</v>
      </c>
      <c r="G1896" s="175">
        <v>1.1384000000000001</v>
      </c>
      <c r="H1896" s="175">
        <v>-1.4932000000000001</v>
      </c>
      <c r="I1896" s="175">
        <v>-1.4785999999999999</v>
      </c>
      <c r="J1896" s="175">
        <v>-0.98080000000000001</v>
      </c>
      <c r="K1896" s="175">
        <v>2.9352999999999998</v>
      </c>
      <c r="L1896" s="175">
        <v>28.505299999999998</v>
      </c>
      <c r="M1896" s="175">
        <v>44.9739</v>
      </c>
      <c r="N1896" s="175">
        <v>67.496200000000002</v>
      </c>
      <c r="O1896" s="175">
        <v>8.1923999999999992</v>
      </c>
      <c r="P1896" s="175">
        <v>11.014799999999999</v>
      </c>
      <c r="Q1896" s="175">
        <v>13.379099999999999</v>
      </c>
      <c r="R1896" s="175">
        <v>8.1062999999999992</v>
      </c>
      <c r="S1896" s="171"/>
      <c r="T1896" s="174"/>
      <c r="U1896" s="175"/>
      <c r="V1896" s="175"/>
      <c r="W1896" s="175"/>
      <c r="X1896" s="175"/>
      <c r="Y1896" s="175"/>
      <c r="Z1896" s="175"/>
      <c r="AA1896" s="175"/>
      <c r="AB1896" s="175"/>
      <c r="AC1896" s="175"/>
      <c r="AD1896" s="175"/>
      <c r="AE1896" s="175"/>
      <c r="AF1896" s="175"/>
      <c r="AG1896" s="175"/>
      <c r="AH1896" s="175"/>
    </row>
    <row r="1897" spans="1:34" s="118" customFormat="1" x14ac:dyDescent="0.3">
      <c r="A1897" s="171" t="s">
        <v>380</v>
      </c>
      <c r="B1897" s="171" t="s">
        <v>39</v>
      </c>
      <c r="C1897" s="171">
        <v>141068</v>
      </c>
      <c r="D1897" s="174">
        <v>44302</v>
      </c>
      <c r="E1897" s="175">
        <v>65.709999999999994</v>
      </c>
      <c r="F1897" s="175">
        <v>0.90600000000000003</v>
      </c>
      <c r="G1897" s="175">
        <v>1.1234</v>
      </c>
      <c r="H1897" s="175">
        <v>-1.4990000000000001</v>
      </c>
      <c r="I1897" s="175">
        <v>-1.4990000000000001</v>
      </c>
      <c r="J1897" s="175">
        <v>-1.0243</v>
      </c>
      <c r="K1897" s="175">
        <v>2.8165</v>
      </c>
      <c r="L1897" s="175">
        <v>28.189599999999999</v>
      </c>
      <c r="M1897" s="175">
        <v>44.449300000000001</v>
      </c>
      <c r="N1897" s="175">
        <v>66.649799999999999</v>
      </c>
      <c r="O1897" s="175">
        <v>7.7539999999999996</v>
      </c>
      <c r="P1897" s="175">
        <v>10.6753</v>
      </c>
      <c r="Q1897" s="175">
        <v>13.0678</v>
      </c>
      <c r="R1897" s="175">
        <v>7.5754000000000001</v>
      </c>
      <c r="S1897" s="171"/>
      <c r="T1897" s="174"/>
      <c r="U1897" s="175"/>
      <c r="V1897" s="175"/>
      <c r="W1897" s="175"/>
      <c r="X1897" s="175"/>
      <c r="Y1897" s="175"/>
      <c r="Z1897" s="175"/>
      <c r="AA1897" s="175"/>
      <c r="AB1897" s="175"/>
      <c r="AC1897" s="175"/>
      <c r="AD1897" s="175"/>
      <c r="AE1897" s="175"/>
      <c r="AF1897" s="175"/>
      <c r="AG1897" s="175"/>
      <c r="AH1897" s="175"/>
    </row>
    <row r="1898" spans="1:34" s="118" customFormat="1" x14ac:dyDescent="0.3">
      <c r="A1898" s="171" t="s">
        <v>380</v>
      </c>
      <c r="B1898" s="171" t="s">
        <v>40</v>
      </c>
      <c r="C1898" s="171">
        <v>101672</v>
      </c>
      <c r="D1898" s="174">
        <v>44302</v>
      </c>
      <c r="E1898" s="175">
        <v>162.18119999999999</v>
      </c>
      <c r="F1898" s="175">
        <v>0.74470000000000003</v>
      </c>
      <c r="G1898" s="175">
        <v>0.91390000000000005</v>
      </c>
      <c r="H1898" s="175">
        <v>-1.8105</v>
      </c>
      <c r="I1898" s="175">
        <v>-2.2711999999999999</v>
      </c>
      <c r="J1898" s="175">
        <v>-2.6800999999999999</v>
      </c>
      <c r="K1898" s="175">
        <v>0.53100000000000003</v>
      </c>
      <c r="L1898" s="175">
        <v>18.906099999999999</v>
      </c>
      <c r="M1898" s="175">
        <v>30.421700000000001</v>
      </c>
      <c r="N1898" s="175">
        <v>54.735900000000001</v>
      </c>
      <c r="O1898" s="175">
        <v>5.2332000000000001</v>
      </c>
      <c r="P1898" s="175">
        <v>13.9871</v>
      </c>
      <c r="Q1898" s="175">
        <v>18.029</v>
      </c>
      <c r="R1898" s="175">
        <v>9.2065000000000001</v>
      </c>
      <c r="S1898" s="171"/>
      <c r="T1898" s="174"/>
      <c r="U1898" s="175"/>
      <c r="V1898" s="175"/>
      <c r="W1898" s="175"/>
      <c r="X1898" s="175"/>
      <c r="Y1898" s="175"/>
      <c r="Z1898" s="175"/>
      <c r="AA1898" s="175"/>
      <c r="AB1898" s="175"/>
      <c r="AC1898" s="175"/>
      <c r="AD1898" s="175"/>
      <c r="AE1898" s="175"/>
      <c r="AF1898" s="175"/>
      <c r="AG1898" s="175"/>
      <c r="AH1898" s="175"/>
    </row>
    <row r="1899" spans="1:34" s="118" customFormat="1" x14ac:dyDescent="0.3">
      <c r="A1899" s="171" t="s">
        <v>380</v>
      </c>
      <c r="B1899" s="171" t="s">
        <v>21</v>
      </c>
      <c r="C1899" s="171">
        <v>119231</v>
      </c>
      <c r="D1899" s="174">
        <v>44302</v>
      </c>
      <c r="E1899" s="175">
        <v>174.9889</v>
      </c>
      <c r="F1899" s="175">
        <v>0.74770000000000003</v>
      </c>
      <c r="G1899" s="175">
        <v>0.92249999999999999</v>
      </c>
      <c r="H1899" s="175">
        <v>-1.7895000000000001</v>
      </c>
      <c r="I1899" s="175">
        <v>-2.2281</v>
      </c>
      <c r="J1899" s="175">
        <v>-2.5924</v>
      </c>
      <c r="K1899" s="175">
        <v>0.81889999999999996</v>
      </c>
      <c r="L1899" s="175">
        <v>19.603200000000001</v>
      </c>
      <c r="M1899" s="175">
        <v>31.5793</v>
      </c>
      <c r="N1899" s="175">
        <v>56.595399999999998</v>
      </c>
      <c r="O1899" s="175">
        <v>6.6497000000000002</v>
      </c>
      <c r="P1899" s="175">
        <v>15.287000000000001</v>
      </c>
      <c r="Q1899" s="175">
        <v>16.102499999999999</v>
      </c>
      <c r="R1899" s="175">
        <v>10.6935</v>
      </c>
      <c r="S1899" s="171"/>
      <c r="T1899" s="174"/>
      <c r="U1899" s="175"/>
      <c r="V1899" s="175"/>
      <c r="W1899" s="175"/>
      <c r="X1899" s="175"/>
      <c r="Y1899" s="175"/>
      <c r="Z1899" s="175"/>
      <c r="AA1899" s="175"/>
      <c r="AB1899" s="175"/>
      <c r="AC1899" s="175"/>
      <c r="AD1899" s="175"/>
      <c r="AE1899" s="175"/>
      <c r="AF1899" s="175"/>
      <c r="AG1899" s="175"/>
      <c r="AH1899" s="175"/>
    </row>
    <row r="1900" spans="1:34" s="118" customFormat="1" x14ac:dyDescent="0.3">
      <c r="A1900" s="171" t="s">
        <v>380</v>
      </c>
      <c r="B1900" s="171" t="s">
        <v>22</v>
      </c>
      <c r="C1900" s="171">
        <v>143835</v>
      </c>
      <c r="D1900" s="174">
        <v>44302</v>
      </c>
      <c r="E1900" s="175">
        <v>12.782299999999999</v>
      </c>
      <c r="F1900" s="175">
        <v>1.0713999999999999</v>
      </c>
      <c r="G1900" s="175">
        <v>1.4919</v>
      </c>
      <c r="H1900" s="175">
        <v>-1.4738</v>
      </c>
      <c r="I1900" s="175">
        <v>-1.7999999999999999E-2</v>
      </c>
      <c r="J1900" s="175">
        <v>-0.64670000000000005</v>
      </c>
      <c r="K1900" s="175">
        <v>4.4451000000000001</v>
      </c>
      <c r="L1900" s="175">
        <v>23.873899999999999</v>
      </c>
      <c r="M1900" s="175">
        <v>34.352499999999999</v>
      </c>
      <c r="N1900" s="175">
        <v>52.328000000000003</v>
      </c>
      <c r="O1900" s="175"/>
      <c r="P1900" s="175"/>
      <c r="Q1900" s="175">
        <v>9.2957999999999998</v>
      </c>
      <c r="R1900" s="175">
        <v>12.567600000000001</v>
      </c>
      <c r="S1900" s="171"/>
      <c r="T1900" s="174"/>
      <c r="U1900" s="175"/>
      <c r="V1900" s="175"/>
      <c r="W1900" s="175"/>
      <c r="X1900" s="175"/>
      <c r="Y1900" s="175"/>
      <c r="Z1900" s="175"/>
      <c r="AA1900" s="175"/>
      <c r="AB1900" s="175"/>
      <c r="AC1900" s="175"/>
      <c r="AD1900" s="175"/>
      <c r="AE1900" s="175"/>
      <c r="AF1900" s="175"/>
      <c r="AG1900" s="175"/>
      <c r="AH1900" s="175"/>
    </row>
    <row r="1901" spans="1:34" s="118" customFormat="1" x14ac:dyDescent="0.3">
      <c r="A1901" s="171" t="s">
        <v>380</v>
      </c>
      <c r="B1901" s="171" t="s">
        <v>41</v>
      </c>
      <c r="C1901" s="171">
        <v>143837</v>
      </c>
      <c r="D1901" s="174">
        <v>44302</v>
      </c>
      <c r="E1901" s="175">
        <v>12.2822</v>
      </c>
      <c r="F1901" s="175">
        <v>1.0689</v>
      </c>
      <c r="G1901" s="175">
        <v>1.4831000000000001</v>
      </c>
      <c r="H1901" s="175">
        <v>-1.4950000000000001</v>
      </c>
      <c r="I1901" s="175">
        <v>-6.2700000000000006E-2</v>
      </c>
      <c r="J1901" s="175">
        <v>-0.74029999999999996</v>
      </c>
      <c r="K1901" s="175">
        <v>4.1570999999999998</v>
      </c>
      <c r="L1901" s="175">
        <v>23.1891</v>
      </c>
      <c r="M1901" s="175">
        <v>33.237099999999998</v>
      </c>
      <c r="N1901" s="175">
        <v>50.648200000000003</v>
      </c>
      <c r="O1901" s="175"/>
      <c r="P1901" s="175"/>
      <c r="Q1901" s="175">
        <v>7.7275999999999998</v>
      </c>
      <c r="R1901" s="175">
        <v>11.235200000000001</v>
      </c>
      <c r="S1901" s="171"/>
      <c r="T1901" s="174"/>
      <c r="U1901" s="175"/>
      <c r="V1901" s="175"/>
      <c r="W1901" s="175"/>
      <c r="X1901" s="175"/>
      <c r="Y1901" s="175"/>
      <c r="Z1901" s="175"/>
      <c r="AA1901" s="175"/>
      <c r="AB1901" s="175"/>
      <c r="AC1901" s="175"/>
      <c r="AD1901" s="175"/>
      <c r="AE1901" s="175"/>
      <c r="AF1901" s="175"/>
      <c r="AG1901" s="175"/>
      <c r="AH1901" s="175"/>
    </row>
    <row r="1902" spans="1:34" s="118" customFormat="1" x14ac:dyDescent="0.3">
      <c r="A1902" s="171" t="s">
        <v>380</v>
      </c>
      <c r="B1902" s="171" t="s">
        <v>23</v>
      </c>
      <c r="C1902" s="171">
        <v>144213</v>
      </c>
      <c r="D1902" s="174">
        <v>44302</v>
      </c>
      <c r="E1902" s="175">
        <v>12.297800000000001</v>
      </c>
      <c r="F1902" s="175">
        <v>0.9879</v>
      </c>
      <c r="G1902" s="175">
        <v>1.3715999999999999</v>
      </c>
      <c r="H1902" s="175">
        <v>-1.4497</v>
      </c>
      <c r="I1902" s="175">
        <v>-0.35410000000000003</v>
      </c>
      <c r="J1902" s="175">
        <v>-0.83620000000000005</v>
      </c>
      <c r="K1902" s="175">
        <v>3.4453999999999998</v>
      </c>
      <c r="L1902" s="175">
        <v>22.267600000000002</v>
      </c>
      <c r="M1902" s="175">
        <v>31.898299999999999</v>
      </c>
      <c r="N1902" s="175">
        <v>49.076900000000002</v>
      </c>
      <c r="O1902" s="175"/>
      <c r="P1902" s="175"/>
      <c r="Q1902" s="175">
        <v>7.9490999999999996</v>
      </c>
      <c r="R1902" s="175">
        <v>12.223100000000001</v>
      </c>
      <c r="S1902" s="171"/>
      <c r="T1902" s="174"/>
      <c r="U1902" s="175"/>
      <c r="V1902" s="175"/>
      <c r="W1902" s="175"/>
      <c r="X1902" s="175"/>
      <c r="Y1902" s="175"/>
      <c r="Z1902" s="175"/>
      <c r="AA1902" s="175"/>
      <c r="AB1902" s="175"/>
      <c r="AC1902" s="175"/>
      <c r="AD1902" s="175"/>
      <c r="AE1902" s="175"/>
      <c r="AF1902" s="175"/>
      <c r="AG1902" s="175"/>
      <c r="AH1902" s="175"/>
    </row>
    <row r="1903" spans="1:34" s="118" customFormat="1" x14ac:dyDescent="0.3">
      <c r="A1903" s="171" t="s">
        <v>380</v>
      </c>
      <c r="B1903" s="171" t="s">
        <v>42</v>
      </c>
      <c r="C1903" s="171">
        <v>144212</v>
      </c>
      <c r="D1903" s="174">
        <v>44302</v>
      </c>
      <c r="E1903" s="175">
        <v>11.8027</v>
      </c>
      <c r="F1903" s="175">
        <v>0.98480000000000001</v>
      </c>
      <c r="G1903" s="175">
        <v>1.3621000000000001</v>
      </c>
      <c r="H1903" s="175">
        <v>-1.4701</v>
      </c>
      <c r="I1903" s="175">
        <v>-0.3992</v>
      </c>
      <c r="J1903" s="175">
        <v>-0.92420000000000002</v>
      </c>
      <c r="K1903" s="175">
        <v>3.1667999999999998</v>
      </c>
      <c r="L1903" s="175">
        <v>21.604600000000001</v>
      </c>
      <c r="M1903" s="175">
        <v>30.8141</v>
      </c>
      <c r="N1903" s="175">
        <v>47.448999999999998</v>
      </c>
      <c r="O1903" s="175"/>
      <c r="P1903" s="175"/>
      <c r="Q1903" s="175">
        <v>6.3209999999999997</v>
      </c>
      <c r="R1903" s="175">
        <v>10.866</v>
      </c>
      <c r="S1903" s="171"/>
      <c r="T1903" s="174"/>
      <c r="U1903" s="175"/>
      <c r="V1903" s="175"/>
      <c r="W1903" s="175"/>
      <c r="X1903" s="175"/>
      <c r="Y1903" s="175"/>
      <c r="Z1903" s="175"/>
      <c r="AA1903" s="175"/>
      <c r="AB1903" s="175"/>
      <c r="AC1903" s="175"/>
      <c r="AD1903" s="175"/>
      <c r="AE1903" s="175"/>
      <c r="AF1903" s="175"/>
      <c r="AG1903" s="175"/>
      <c r="AH1903" s="175"/>
    </row>
    <row r="1904" spans="1:34" s="118" customFormat="1" x14ac:dyDescent="0.3">
      <c r="A1904" s="171" t="s">
        <v>380</v>
      </c>
      <c r="B1904" s="171" t="s">
        <v>43</v>
      </c>
      <c r="C1904" s="171">
        <v>100496</v>
      </c>
      <c r="D1904" s="174">
        <v>44302</v>
      </c>
      <c r="E1904" s="175">
        <v>310.35340000000002</v>
      </c>
      <c r="F1904" s="175">
        <v>0.45269999999999999</v>
      </c>
      <c r="G1904" s="175">
        <v>0.43030000000000002</v>
      </c>
      <c r="H1904" s="175">
        <v>-1.9802</v>
      </c>
      <c r="I1904" s="175">
        <v>-2.9639000000000002</v>
      </c>
      <c r="J1904" s="175">
        <v>-4.7381000000000002</v>
      </c>
      <c r="K1904" s="175">
        <v>5.6397000000000004</v>
      </c>
      <c r="L1904" s="175">
        <v>44.008699999999997</v>
      </c>
      <c r="M1904" s="175">
        <v>56.085299999999997</v>
      </c>
      <c r="N1904" s="175">
        <v>78.826499999999996</v>
      </c>
      <c r="O1904" s="175">
        <v>4.9461000000000004</v>
      </c>
      <c r="P1904" s="175">
        <v>11.392300000000001</v>
      </c>
      <c r="Q1904" s="175">
        <v>16.640499999999999</v>
      </c>
      <c r="R1904" s="175">
        <v>8.8331999999999997</v>
      </c>
      <c r="S1904" s="171"/>
      <c r="T1904" s="174"/>
      <c r="U1904" s="175"/>
      <c r="V1904" s="175"/>
      <c r="W1904" s="175"/>
      <c r="X1904" s="175"/>
      <c r="Y1904" s="175"/>
      <c r="Z1904" s="175"/>
      <c r="AA1904" s="175"/>
      <c r="AB1904" s="175"/>
      <c r="AC1904" s="175"/>
      <c r="AD1904" s="175"/>
      <c r="AE1904" s="175"/>
      <c r="AF1904" s="175"/>
      <c r="AG1904" s="175"/>
      <c r="AH1904" s="175"/>
    </row>
    <row r="1905" spans="1:34" s="118" customFormat="1" x14ac:dyDescent="0.3">
      <c r="A1905" s="171" t="s">
        <v>380</v>
      </c>
      <c r="B1905" s="171" t="s">
        <v>24</v>
      </c>
      <c r="C1905" s="171">
        <v>118494</v>
      </c>
      <c r="D1905" s="174">
        <v>44302</v>
      </c>
      <c r="E1905" s="175">
        <v>330.26339999999999</v>
      </c>
      <c r="F1905" s="175">
        <v>0.4551</v>
      </c>
      <c r="G1905" s="175">
        <v>0.43740000000000001</v>
      </c>
      <c r="H1905" s="175">
        <v>-1.9641</v>
      </c>
      <c r="I1905" s="175">
        <v>-2.9297</v>
      </c>
      <c r="J1905" s="175">
        <v>-4.6685999999999996</v>
      </c>
      <c r="K1905" s="175">
        <v>5.8701999999999996</v>
      </c>
      <c r="L1905" s="175">
        <v>44.665799999999997</v>
      </c>
      <c r="M1905" s="175">
        <v>57.173200000000001</v>
      </c>
      <c r="N1905" s="175">
        <v>80.535499999999999</v>
      </c>
      <c r="O1905" s="175">
        <v>5.8670999999999998</v>
      </c>
      <c r="P1905" s="175">
        <v>12.3139</v>
      </c>
      <c r="Q1905" s="175">
        <v>12.3291</v>
      </c>
      <c r="R1905" s="175">
        <v>9.8440999999999992</v>
      </c>
      <c r="S1905" s="171"/>
      <c r="T1905" s="174"/>
      <c r="U1905" s="175"/>
      <c r="V1905" s="175"/>
      <c r="W1905" s="175"/>
      <c r="X1905" s="175"/>
      <c r="Y1905" s="175"/>
      <c r="Z1905" s="175"/>
      <c r="AA1905" s="175"/>
      <c r="AB1905" s="175"/>
      <c r="AC1905" s="175"/>
      <c r="AD1905" s="175"/>
      <c r="AE1905" s="175"/>
      <c r="AF1905" s="175"/>
      <c r="AG1905" s="175"/>
      <c r="AH1905" s="175"/>
    </row>
    <row r="1906" spans="1:34" s="118" customFormat="1" x14ac:dyDescent="0.3">
      <c r="A1906" s="171" t="s">
        <v>380</v>
      </c>
      <c r="B1906" s="171" t="s">
        <v>25</v>
      </c>
      <c r="C1906" s="171">
        <v>145473</v>
      </c>
      <c r="D1906" s="174">
        <v>44302</v>
      </c>
      <c r="E1906" s="175">
        <v>13.74</v>
      </c>
      <c r="F1906" s="175">
        <v>0.5857</v>
      </c>
      <c r="G1906" s="175">
        <v>0.73309999999999997</v>
      </c>
      <c r="H1906" s="175">
        <v>-1.7869999999999999</v>
      </c>
      <c r="I1906" s="175">
        <v>-2.2063999999999999</v>
      </c>
      <c r="J1906" s="175">
        <v>-3.1030000000000002</v>
      </c>
      <c r="K1906" s="175">
        <v>1.7023999999999999</v>
      </c>
      <c r="L1906" s="175">
        <v>26.987100000000002</v>
      </c>
      <c r="M1906" s="175">
        <v>36.3095</v>
      </c>
      <c r="N1906" s="175">
        <v>61.457099999999997</v>
      </c>
      <c r="O1906" s="175"/>
      <c r="P1906" s="175"/>
      <c r="Q1906" s="175">
        <v>14.3828</v>
      </c>
      <c r="R1906" s="175">
        <v>12.411</v>
      </c>
      <c r="S1906" s="171"/>
      <c r="T1906" s="174"/>
      <c r="U1906" s="175"/>
      <c r="V1906" s="175"/>
      <c r="W1906" s="175"/>
      <c r="X1906" s="175"/>
      <c r="Y1906" s="175"/>
      <c r="Z1906" s="175"/>
      <c r="AA1906" s="175"/>
      <c r="AB1906" s="175"/>
      <c r="AC1906" s="175"/>
      <c r="AD1906" s="175"/>
      <c r="AE1906" s="175"/>
      <c r="AF1906" s="175"/>
      <c r="AG1906" s="175"/>
      <c r="AH1906" s="175"/>
    </row>
    <row r="1907" spans="1:34" s="118" customFormat="1" x14ac:dyDescent="0.3">
      <c r="A1907" s="171" t="s">
        <v>380</v>
      </c>
      <c r="B1907" s="171" t="s">
        <v>44</v>
      </c>
      <c r="C1907" s="171">
        <v>145471</v>
      </c>
      <c r="D1907" s="174">
        <v>44302</v>
      </c>
      <c r="E1907" s="175">
        <v>13.49</v>
      </c>
      <c r="F1907" s="175">
        <v>0.59660000000000002</v>
      </c>
      <c r="G1907" s="175">
        <v>0.74680000000000002</v>
      </c>
      <c r="H1907" s="175">
        <v>-1.748</v>
      </c>
      <c r="I1907" s="175">
        <v>-2.1755</v>
      </c>
      <c r="J1907" s="175">
        <v>-3.1587000000000001</v>
      </c>
      <c r="K1907" s="175">
        <v>1.5812999999999999</v>
      </c>
      <c r="L1907" s="175">
        <v>26.547799999999999</v>
      </c>
      <c r="M1907" s="175">
        <v>35.5779</v>
      </c>
      <c r="N1907" s="175">
        <v>60.595199999999998</v>
      </c>
      <c r="O1907" s="175"/>
      <c r="P1907" s="175"/>
      <c r="Q1907" s="175">
        <v>13.4979</v>
      </c>
      <c r="R1907" s="175">
        <v>11.590299999999999</v>
      </c>
      <c r="S1907" s="171"/>
      <c r="T1907" s="174"/>
      <c r="U1907" s="175"/>
      <c r="V1907" s="175"/>
      <c r="W1907" s="175"/>
      <c r="X1907" s="175"/>
      <c r="Y1907" s="175"/>
      <c r="Z1907" s="175"/>
      <c r="AA1907" s="175"/>
      <c r="AB1907" s="175"/>
      <c r="AC1907" s="175"/>
      <c r="AD1907" s="175"/>
      <c r="AE1907" s="175"/>
      <c r="AF1907" s="175"/>
      <c r="AG1907" s="175"/>
      <c r="AH1907" s="175"/>
    </row>
    <row r="1908" spans="1:34" s="118" customFormat="1" x14ac:dyDescent="0.3">
      <c r="A1908" s="171" t="s">
        <v>380</v>
      </c>
      <c r="B1908" s="171" t="s">
        <v>26</v>
      </c>
      <c r="C1908" s="171">
        <v>120751</v>
      </c>
      <c r="D1908" s="174">
        <v>44302</v>
      </c>
      <c r="E1908" s="175">
        <v>87.130300000000005</v>
      </c>
      <c r="F1908" s="175">
        <v>0.37669999999999998</v>
      </c>
      <c r="G1908" s="175">
        <v>0.68420000000000003</v>
      </c>
      <c r="H1908" s="175">
        <v>-1.8365</v>
      </c>
      <c r="I1908" s="175">
        <v>-1.9558</v>
      </c>
      <c r="J1908" s="175">
        <v>-2.1808999999999998</v>
      </c>
      <c r="K1908" s="175">
        <v>1.8442000000000001</v>
      </c>
      <c r="L1908" s="175">
        <v>29.0548</v>
      </c>
      <c r="M1908" s="175">
        <v>40.562199999999997</v>
      </c>
      <c r="N1908" s="175">
        <v>63.866199999999999</v>
      </c>
      <c r="O1908" s="175">
        <v>12.221500000000001</v>
      </c>
      <c r="P1908" s="175">
        <v>13.957000000000001</v>
      </c>
      <c r="Q1908" s="175">
        <v>12.690099999999999</v>
      </c>
      <c r="R1908" s="175">
        <v>15.4437</v>
      </c>
      <c r="S1908" s="171"/>
      <c r="T1908" s="174"/>
      <c r="U1908" s="175"/>
      <c r="V1908" s="175"/>
      <c r="W1908" s="175"/>
      <c r="X1908" s="175"/>
      <c r="Y1908" s="175"/>
      <c r="Z1908" s="175"/>
      <c r="AA1908" s="175"/>
      <c r="AB1908" s="175"/>
      <c r="AC1908" s="175"/>
      <c r="AD1908" s="175"/>
      <c r="AE1908" s="175"/>
      <c r="AF1908" s="175"/>
      <c r="AG1908" s="175"/>
      <c r="AH1908" s="175"/>
    </row>
    <row r="1909" spans="1:34" s="118" customFormat="1" x14ac:dyDescent="0.3">
      <c r="A1909" s="171" t="s">
        <v>380</v>
      </c>
      <c r="B1909" s="171" t="s">
        <v>45</v>
      </c>
      <c r="C1909" s="171">
        <v>103098</v>
      </c>
      <c r="D1909" s="174">
        <v>44302</v>
      </c>
      <c r="E1909" s="175">
        <v>82.057599999999994</v>
      </c>
      <c r="F1909" s="175">
        <v>0.37540000000000001</v>
      </c>
      <c r="G1909" s="175">
        <v>0.67889999999999995</v>
      </c>
      <c r="H1909" s="175">
        <v>-1.8492999999999999</v>
      </c>
      <c r="I1909" s="175">
        <v>-1.9838</v>
      </c>
      <c r="J1909" s="175">
        <v>-2.2412000000000001</v>
      </c>
      <c r="K1909" s="175">
        <v>1.6644000000000001</v>
      </c>
      <c r="L1909" s="175">
        <v>28.616900000000001</v>
      </c>
      <c r="M1909" s="175">
        <v>39.8489</v>
      </c>
      <c r="N1909" s="175">
        <v>62.779800000000002</v>
      </c>
      <c r="O1909" s="175">
        <v>11.4621</v>
      </c>
      <c r="P1909" s="175">
        <v>13.1553</v>
      </c>
      <c r="Q1909" s="175">
        <v>14.297499999999999</v>
      </c>
      <c r="R1909" s="175">
        <v>14.6973</v>
      </c>
      <c r="S1909" s="171"/>
      <c r="T1909" s="174"/>
      <c r="U1909" s="175"/>
      <c r="V1909" s="175"/>
      <c r="W1909" s="175"/>
      <c r="X1909" s="175"/>
      <c r="Y1909" s="175"/>
      <c r="Z1909" s="175"/>
      <c r="AA1909" s="175"/>
      <c r="AB1909" s="175"/>
      <c r="AC1909" s="175"/>
      <c r="AD1909" s="175"/>
      <c r="AE1909" s="175"/>
      <c r="AF1909" s="175"/>
      <c r="AG1909" s="175"/>
      <c r="AH1909" s="175"/>
    </row>
    <row r="1910" spans="1:34" s="118" customFormat="1" x14ac:dyDescent="0.3">
      <c r="A1910" s="176" t="s">
        <v>27</v>
      </c>
      <c r="B1910" s="171"/>
      <c r="C1910" s="171"/>
      <c r="D1910" s="171"/>
      <c r="E1910" s="171"/>
      <c r="F1910" s="177">
        <v>0.71062352941176476</v>
      </c>
      <c r="G1910" s="177">
        <v>0.88526764705882366</v>
      </c>
      <c r="H1910" s="177">
        <v>-1.8217176470588232</v>
      </c>
      <c r="I1910" s="177">
        <v>-1.2173323529411766</v>
      </c>
      <c r="J1910" s="177">
        <v>-1.6077970588235293</v>
      </c>
      <c r="K1910" s="177">
        <v>4.4499558823529419</v>
      </c>
      <c r="L1910" s="177">
        <v>30.146934375000008</v>
      </c>
      <c r="M1910" s="177">
        <v>42.709203125000002</v>
      </c>
      <c r="N1910" s="177">
        <v>65.099509374999997</v>
      </c>
      <c r="O1910" s="177">
        <v>6.7015083333333321</v>
      </c>
      <c r="P1910" s="177">
        <v>12.739429166666667</v>
      </c>
      <c r="Q1910" s="177">
        <v>13.51966176470588</v>
      </c>
      <c r="R1910" s="177">
        <v>11.256281249999999</v>
      </c>
      <c r="S1910" s="171"/>
      <c r="T1910" s="171"/>
      <c r="U1910" s="177" t="e">
        <v>#DIV/0!</v>
      </c>
      <c r="V1910" s="177" t="e">
        <v>#DIV/0!</v>
      </c>
      <c r="W1910" s="177" t="e">
        <v>#DIV/0!</v>
      </c>
      <c r="X1910" s="177" t="e">
        <v>#DIV/0!</v>
      </c>
      <c r="Y1910" s="177" t="e">
        <v>#DIV/0!</v>
      </c>
      <c r="Z1910" s="177" t="e">
        <v>#DIV/0!</v>
      </c>
      <c r="AA1910" s="177" t="e">
        <v>#DIV/0!</v>
      </c>
      <c r="AB1910" s="177" t="e">
        <v>#DIV/0!</v>
      </c>
      <c r="AC1910" s="177" t="e">
        <v>#DIV/0!</v>
      </c>
      <c r="AD1910" s="177" t="e">
        <v>#DIV/0!</v>
      </c>
      <c r="AE1910" s="177" t="e">
        <v>#DIV/0!</v>
      </c>
      <c r="AF1910" s="177" t="e">
        <v>#DIV/0!</v>
      </c>
      <c r="AG1910" s="177" t="e">
        <v>#DIV/0!</v>
      </c>
      <c r="AH1910" s="177" t="e">
        <v>#DIV/0!</v>
      </c>
    </row>
    <row r="1911" spans="1:34" x14ac:dyDescent="0.3">
      <c r="A1911" s="176" t="s">
        <v>408</v>
      </c>
      <c r="B1911" s="171"/>
      <c r="C1911" s="171"/>
      <c r="D1911" s="171"/>
      <c r="E1911" s="171"/>
      <c r="F1911" s="177">
        <v>0.75835000000000008</v>
      </c>
      <c r="G1911" s="177">
        <v>0.80420000000000003</v>
      </c>
      <c r="H1911" s="177">
        <v>-1.8429</v>
      </c>
      <c r="I1911" s="177">
        <v>-1.6705999999999999</v>
      </c>
      <c r="J1911" s="177">
        <v>-2.0892499999999998</v>
      </c>
      <c r="K1911" s="177">
        <v>4.2233999999999998</v>
      </c>
      <c r="L1911" s="177">
        <v>28.5611</v>
      </c>
      <c r="M1911" s="177">
        <v>40.286050000000003</v>
      </c>
      <c r="N1911" s="177">
        <v>63.252650000000003</v>
      </c>
      <c r="O1911" s="177">
        <v>6.66005</v>
      </c>
      <c r="P1911" s="177">
        <v>13.047599999999999</v>
      </c>
      <c r="Q1911" s="177">
        <v>14.34015</v>
      </c>
      <c r="R1911" s="177">
        <v>11.882349999999999</v>
      </c>
      <c r="S1911" s="171"/>
      <c r="T1911" s="171"/>
      <c r="U1911" s="177" t="e">
        <v>#NUM!</v>
      </c>
      <c r="V1911" s="177" t="e">
        <v>#NUM!</v>
      </c>
      <c r="W1911" s="177" t="e">
        <v>#NUM!</v>
      </c>
      <c r="X1911" s="177" t="e">
        <v>#NUM!</v>
      </c>
      <c r="Y1911" s="177" t="e">
        <v>#NUM!</v>
      </c>
      <c r="Z1911" s="177" t="e">
        <v>#NUM!</v>
      </c>
      <c r="AA1911" s="177" t="e">
        <v>#NUM!</v>
      </c>
      <c r="AB1911" s="177" t="e">
        <v>#NUM!</v>
      </c>
      <c r="AC1911" s="177" t="e">
        <v>#NUM!</v>
      </c>
      <c r="AD1911" s="177" t="e">
        <v>#NUM!</v>
      </c>
      <c r="AE1911" s="177" t="e">
        <v>#NUM!</v>
      </c>
      <c r="AF1911" s="177" t="e">
        <v>#NUM!</v>
      </c>
      <c r="AG1911" s="177" t="e">
        <v>#NUM!</v>
      </c>
      <c r="AH1911" s="177" t="e">
        <v>#NUM!</v>
      </c>
    </row>
    <row r="1912" spans="1:34" x14ac:dyDescent="0.3">
      <c r="A1912" s="119"/>
      <c r="B1912" s="119"/>
      <c r="C1912" s="119"/>
      <c r="D1912" s="119"/>
      <c r="E1912" s="119"/>
      <c r="F1912" s="119"/>
      <c r="G1912" s="119"/>
      <c r="H1912" s="119"/>
      <c r="I1912" s="119"/>
      <c r="J1912" s="119"/>
      <c r="K1912" s="119"/>
      <c r="L1912" s="119"/>
      <c r="M1912" s="119"/>
      <c r="N1912" s="119"/>
      <c r="O1912" s="119"/>
      <c r="P1912" s="119"/>
      <c r="Q1912" s="119"/>
      <c r="R1912" s="119"/>
      <c r="S1912" s="119"/>
      <c r="T1912" s="119"/>
      <c r="U1912" s="119"/>
      <c r="V1912" s="119"/>
      <c r="W1912" s="119"/>
      <c r="X1912" s="119"/>
      <c r="Y1912" s="119"/>
      <c r="Z1912" s="119"/>
      <c r="AA1912" s="119"/>
      <c r="AB1912" s="119"/>
      <c r="AC1912" s="119"/>
      <c r="AD1912" s="119"/>
      <c r="AE1912" s="119"/>
      <c r="AF1912" s="119"/>
      <c r="AG1912" s="119"/>
      <c r="AH1912" s="119"/>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1"/>
      <c r="B1" s="161"/>
      <c r="C1" s="161"/>
      <c r="D1" s="161" t="s">
        <v>115</v>
      </c>
      <c r="E1" s="161"/>
      <c r="F1" s="161" t="s">
        <v>116</v>
      </c>
      <c r="G1" s="161"/>
      <c r="H1" s="161" t="s">
        <v>117</v>
      </c>
      <c r="I1" s="161"/>
      <c r="J1" s="161" t="s">
        <v>47</v>
      </c>
      <c r="K1" s="161"/>
      <c r="L1" s="161" t="s">
        <v>48</v>
      </c>
      <c r="M1" s="161"/>
      <c r="N1" s="161" t="s">
        <v>1</v>
      </c>
      <c r="O1" s="161"/>
      <c r="P1" s="161" t="s">
        <v>2</v>
      </c>
      <c r="Q1" s="161"/>
      <c r="R1" s="161" t="s">
        <v>3</v>
      </c>
      <c r="S1" s="161"/>
      <c r="T1" s="161" t="s">
        <v>4</v>
      </c>
      <c r="U1" s="161"/>
      <c r="V1" s="161" t="s">
        <v>5</v>
      </c>
      <c r="W1" s="161"/>
      <c r="X1" s="161" t="s">
        <v>6</v>
      </c>
      <c r="Y1" s="161"/>
      <c r="Z1" s="100" t="s">
        <v>46</v>
      </c>
      <c r="AA1" s="161" t="s">
        <v>402</v>
      </c>
    </row>
    <row r="2" spans="1:27" x14ac:dyDescent="0.3">
      <c r="A2" s="161"/>
      <c r="B2" s="161"/>
      <c r="C2" s="16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1"/>
      <c r="B4" s="161"/>
      <c r="C4" s="161"/>
      <c r="D4" s="161" t="s">
        <v>115</v>
      </c>
      <c r="E4" s="161"/>
      <c r="F4" s="161" t="s">
        <v>116</v>
      </c>
      <c r="G4" s="161"/>
      <c r="H4" s="161" t="s">
        <v>117</v>
      </c>
      <c r="I4" s="161"/>
      <c r="J4" s="161" t="s">
        <v>47</v>
      </c>
      <c r="K4" s="161"/>
      <c r="L4" s="161" t="s">
        <v>48</v>
      </c>
      <c r="M4" s="161"/>
      <c r="N4" s="161" t="s">
        <v>1</v>
      </c>
      <c r="O4" s="161"/>
      <c r="P4" s="161" t="s">
        <v>2</v>
      </c>
      <c r="Q4" s="161"/>
      <c r="R4" s="161" t="s">
        <v>3</v>
      </c>
      <c r="S4" s="161"/>
      <c r="T4" s="161" t="s">
        <v>4</v>
      </c>
      <c r="U4" s="161"/>
      <c r="V4" s="161" t="s">
        <v>5</v>
      </c>
      <c r="W4" s="161"/>
      <c r="X4" s="161" t="s">
        <v>6</v>
      </c>
      <c r="Y4" s="161"/>
      <c r="Z4" s="107" t="s">
        <v>46</v>
      </c>
      <c r="AA4" s="161" t="s">
        <v>402</v>
      </c>
    </row>
    <row r="5" spans="1:27" x14ac:dyDescent="0.3">
      <c r="A5" s="161"/>
      <c r="B5" s="161"/>
      <c r="C5" s="16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1"/>
      <c r="B24" s="161"/>
      <c r="C24" s="161"/>
      <c r="D24" s="107"/>
      <c r="E24" s="107"/>
      <c r="F24" s="107"/>
      <c r="G24" s="107"/>
      <c r="H24" s="107"/>
      <c r="I24" s="107"/>
      <c r="J24" s="107"/>
      <c r="K24" s="107"/>
      <c r="L24" s="107"/>
      <c r="M24" s="107"/>
      <c r="N24" s="161" t="s">
        <v>1</v>
      </c>
      <c r="O24" s="161"/>
      <c r="P24" s="161" t="s">
        <v>2</v>
      </c>
      <c r="Q24" s="161"/>
      <c r="R24" s="161" t="s">
        <v>3</v>
      </c>
      <c r="S24" s="161"/>
      <c r="T24" s="161" t="s">
        <v>4</v>
      </c>
      <c r="U24" s="161"/>
      <c r="V24" s="161" t="s">
        <v>5</v>
      </c>
      <c r="W24" s="161"/>
      <c r="X24" s="161" t="s">
        <v>6</v>
      </c>
      <c r="Y24" s="161"/>
      <c r="Z24" s="107" t="s">
        <v>46</v>
      </c>
      <c r="AA24" s="161" t="s">
        <v>402</v>
      </c>
      <c r="AB24" s="99"/>
      <c r="AC24" s="99"/>
    </row>
    <row r="25" spans="1:29" x14ac:dyDescent="0.3">
      <c r="A25" s="161"/>
      <c r="B25" s="161"/>
      <c r="C25" s="16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1"/>
      <c r="B44" s="161"/>
      <c r="C44" s="161"/>
      <c r="D44" s="107"/>
      <c r="E44" s="107"/>
      <c r="F44" s="107"/>
      <c r="G44" s="107"/>
      <c r="H44" s="107"/>
      <c r="I44" s="107"/>
      <c r="J44" s="161" t="s">
        <v>47</v>
      </c>
      <c r="K44" s="161"/>
      <c r="L44" s="161" t="s">
        <v>48</v>
      </c>
      <c r="M44" s="161"/>
      <c r="N44" s="161" t="s">
        <v>1</v>
      </c>
      <c r="O44" s="161"/>
      <c r="P44" s="161" t="s">
        <v>2</v>
      </c>
      <c r="Q44" s="161"/>
      <c r="R44" s="161" t="s">
        <v>3</v>
      </c>
      <c r="S44" s="161"/>
      <c r="V44" s="102"/>
      <c r="W44" s="102"/>
      <c r="X44" s="102"/>
      <c r="Y44" s="102"/>
      <c r="Z44" s="107" t="s">
        <v>46</v>
      </c>
      <c r="AA44" s="161" t="s">
        <v>402</v>
      </c>
    </row>
    <row r="45" spans="1:29" x14ac:dyDescent="0.3">
      <c r="A45" s="161"/>
      <c r="B45" s="161"/>
      <c r="C45" s="16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1"/>
      <c r="B51" s="161"/>
      <c r="C51" s="161"/>
      <c r="D51" s="107"/>
      <c r="E51" s="107"/>
      <c r="F51" s="107"/>
      <c r="G51" s="107"/>
      <c r="H51" s="107"/>
      <c r="I51" s="107"/>
      <c r="J51" s="161" t="s">
        <v>47</v>
      </c>
      <c r="K51" s="161"/>
      <c r="L51" s="161" t="s">
        <v>48</v>
      </c>
      <c r="M51" s="161"/>
      <c r="N51" s="161" t="s">
        <v>1</v>
      </c>
      <c r="O51" s="161"/>
      <c r="P51" s="161" t="s">
        <v>2</v>
      </c>
      <c r="Q51" s="161"/>
      <c r="R51" s="161" t="s">
        <v>3</v>
      </c>
      <c r="S51" s="161"/>
      <c r="Z51" s="107" t="s">
        <v>46</v>
      </c>
      <c r="AA51" s="161" t="s">
        <v>402</v>
      </c>
    </row>
    <row r="52" spans="1:27" x14ac:dyDescent="0.3">
      <c r="A52" s="161"/>
      <c r="B52" s="161"/>
      <c r="C52" s="161"/>
      <c r="D52" s="107"/>
      <c r="E52" s="107"/>
      <c r="F52" s="107"/>
      <c r="G52" s="107"/>
      <c r="H52" s="107"/>
      <c r="I52" s="107"/>
      <c r="J52" s="107" t="s">
        <v>0</v>
      </c>
      <c r="K52" s="107"/>
      <c r="L52" s="107" t="s">
        <v>0</v>
      </c>
      <c r="M52" s="107"/>
      <c r="N52" s="107" t="s">
        <v>0</v>
      </c>
      <c r="O52" s="107"/>
      <c r="P52" s="107" t="s">
        <v>0</v>
      </c>
      <c r="Q52" s="107"/>
      <c r="R52" s="107" t="s">
        <v>0</v>
      </c>
      <c r="S52" s="107"/>
      <c r="Z52" s="107" t="s">
        <v>0</v>
      </c>
      <c r="AA52" s="16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1"/>
      <c r="B58" s="161"/>
      <c r="C58" s="161"/>
      <c r="D58" s="107"/>
      <c r="E58" s="107"/>
      <c r="F58" s="107"/>
      <c r="G58" s="107"/>
      <c r="H58" s="107"/>
      <c r="I58" s="107"/>
      <c r="J58" s="107"/>
      <c r="K58" s="107"/>
      <c r="L58" s="161" t="s">
        <v>48</v>
      </c>
      <c r="M58" s="161"/>
      <c r="N58" s="161" t="s">
        <v>1</v>
      </c>
      <c r="O58" s="161"/>
      <c r="P58" s="161" t="s">
        <v>2</v>
      </c>
      <c r="Q58" s="161"/>
      <c r="R58" s="161" t="s">
        <v>3</v>
      </c>
      <c r="S58" s="161"/>
      <c r="T58" s="161" t="s">
        <v>4</v>
      </c>
      <c r="U58" s="161"/>
      <c r="V58" s="161" t="s">
        <v>5</v>
      </c>
      <c r="W58" s="161"/>
      <c r="Z58" s="107" t="s">
        <v>46</v>
      </c>
      <c r="AA58" s="161" t="s">
        <v>402</v>
      </c>
    </row>
    <row r="59" spans="1:27" x14ac:dyDescent="0.3">
      <c r="A59" s="161"/>
      <c r="B59" s="161"/>
      <c r="C59" s="16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1"/>
      <c r="B92" s="161"/>
      <c r="C92" s="161"/>
      <c r="D92" s="107"/>
      <c r="E92" s="107"/>
      <c r="F92" s="107"/>
      <c r="G92" s="107"/>
      <c r="H92" s="107"/>
      <c r="I92" s="107"/>
      <c r="J92" s="107"/>
      <c r="K92" s="107"/>
      <c r="L92" s="161" t="s">
        <v>48</v>
      </c>
      <c r="M92" s="161"/>
      <c r="N92" s="161" t="s">
        <v>1</v>
      </c>
      <c r="O92" s="161"/>
      <c r="P92" s="161" t="s">
        <v>2</v>
      </c>
      <c r="Q92" s="161"/>
      <c r="R92" s="161" t="s">
        <v>3</v>
      </c>
      <c r="S92" s="161"/>
      <c r="T92" s="161" t="s">
        <v>4</v>
      </c>
      <c r="U92" s="161"/>
      <c r="V92" s="161" t="s">
        <v>5</v>
      </c>
      <c r="W92" s="161"/>
      <c r="Z92" s="107" t="s">
        <v>46</v>
      </c>
      <c r="AA92" s="161" t="s">
        <v>402</v>
      </c>
    </row>
    <row r="93" spans="1:27" x14ac:dyDescent="0.3">
      <c r="A93" s="161"/>
      <c r="B93" s="161"/>
      <c r="C93" s="16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1"/>
      <c r="B130" s="161"/>
      <c r="C130" s="161"/>
      <c r="D130" s="161" t="s">
        <v>115</v>
      </c>
      <c r="E130" s="161"/>
      <c r="F130" s="161" t="s">
        <v>116</v>
      </c>
      <c r="G130" s="161"/>
      <c r="H130" s="161" t="s">
        <v>117</v>
      </c>
      <c r="I130" s="161"/>
      <c r="J130" s="161" t="s">
        <v>47</v>
      </c>
      <c r="K130" s="161"/>
      <c r="L130" s="161" t="s">
        <v>48</v>
      </c>
      <c r="M130" s="161"/>
      <c r="N130" s="161" t="s">
        <v>1</v>
      </c>
      <c r="O130" s="161"/>
      <c r="P130" s="161" t="s">
        <v>2</v>
      </c>
      <c r="Q130" s="161"/>
      <c r="R130" s="161" t="s">
        <v>3</v>
      </c>
      <c r="S130" s="161"/>
      <c r="T130" s="161" t="s">
        <v>4</v>
      </c>
      <c r="U130" s="161"/>
      <c r="V130" s="161" t="s">
        <v>5</v>
      </c>
      <c r="W130" s="161"/>
      <c r="Z130" s="107" t="s">
        <v>46</v>
      </c>
      <c r="AA130" s="161" t="s">
        <v>402</v>
      </c>
    </row>
    <row r="131" spans="1:27" x14ac:dyDescent="0.3">
      <c r="A131" s="161"/>
      <c r="B131" s="161"/>
      <c r="C131" s="16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1"/>
      <c r="B177" s="161"/>
      <c r="C177" s="161"/>
      <c r="D177" s="161" t="s">
        <v>115</v>
      </c>
      <c r="E177" s="161"/>
      <c r="F177" s="161" t="s">
        <v>116</v>
      </c>
      <c r="G177" s="161"/>
      <c r="H177" s="161" t="s">
        <v>117</v>
      </c>
      <c r="I177" s="161"/>
      <c r="J177" s="161" t="s">
        <v>47</v>
      </c>
      <c r="K177" s="161"/>
      <c r="L177" s="161" t="s">
        <v>48</v>
      </c>
      <c r="M177" s="161"/>
      <c r="N177" s="161" t="s">
        <v>1</v>
      </c>
      <c r="O177" s="161"/>
      <c r="P177" s="161" t="s">
        <v>2</v>
      </c>
      <c r="Q177" s="161"/>
      <c r="R177" s="161" t="s">
        <v>3</v>
      </c>
      <c r="S177" s="161"/>
      <c r="T177" s="161" t="s">
        <v>4</v>
      </c>
      <c r="U177" s="161"/>
      <c r="V177" s="161" t="s">
        <v>5</v>
      </c>
      <c r="W177" s="161"/>
      <c r="Z177" s="107" t="s">
        <v>46</v>
      </c>
      <c r="AA177" s="161" t="s">
        <v>402</v>
      </c>
    </row>
    <row r="178" spans="1:27" x14ac:dyDescent="0.3">
      <c r="A178" s="161"/>
      <c r="B178" s="161"/>
      <c r="C178" s="16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1"/>
      <c r="B218" s="161"/>
      <c r="C218" s="161"/>
      <c r="D218" s="107"/>
      <c r="E218" s="107"/>
      <c r="F218" s="107"/>
      <c r="G218" s="107"/>
      <c r="H218" s="107"/>
      <c r="I218" s="107"/>
      <c r="J218" s="107"/>
      <c r="K218" s="107"/>
      <c r="L218" s="107"/>
      <c r="M218" s="107"/>
      <c r="N218" s="107"/>
      <c r="O218" s="107"/>
      <c r="P218" s="107"/>
      <c r="Q218" s="107"/>
      <c r="R218" s="107"/>
      <c r="S218" s="107"/>
      <c r="T218" s="161" t="s">
        <v>4</v>
      </c>
      <c r="U218" s="161"/>
      <c r="V218" s="161" t="s">
        <v>5</v>
      </c>
      <c r="W218" s="161"/>
      <c r="X218" s="161" t="s">
        <v>6</v>
      </c>
      <c r="Y218" s="161"/>
      <c r="Z218" s="107" t="s">
        <v>46</v>
      </c>
      <c r="AA218" s="161" t="s">
        <v>402</v>
      </c>
    </row>
    <row r="219" spans="1:27" x14ac:dyDescent="0.3">
      <c r="A219" s="161"/>
      <c r="B219" s="161"/>
      <c r="C219" s="16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1"/>
      <c r="B286" s="161"/>
      <c r="C286" s="161"/>
      <c r="D286" s="107"/>
      <c r="E286" s="107"/>
      <c r="F286" s="107"/>
      <c r="G286" s="107"/>
      <c r="H286" s="107"/>
      <c r="I286" s="107"/>
      <c r="J286" s="107"/>
      <c r="K286" s="107"/>
      <c r="L286" s="107"/>
      <c r="M286" s="107"/>
      <c r="N286" s="107"/>
      <c r="O286" s="107"/>
      <c r="P286" s="107"/>
      <c r="Q286" s="107"/>
      <c r="R286" s="107"/>
      <c r="S286" s="107"/>
      <c r="T286" s="161" t="s">
        <v>4</v>
      </c>
      <c r="U286" s="161"/>
      <c r="V286" s="161" t="s">
        <v>5</v>
      </c>
      <c r="W286" s="161"/>
      <c r="X286" s="161" t="s">
        <v>6</v>
      </c>
      <c r="Y286" s="161"/>
      <c r="Z286" s="107" t="s">
        <v>46</v>
      </c>
      <c r="AA286" s="161" t="s">
        <v>402</v>
      </c>
    </row>
    <row r="287" spans="1:27" x14ac:dyDescent="0.3">
      <c r="A287" s="161"/>
      <c r="B287" s="161"/>
      <c r="C287" s="16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1"/>
      <c r="B1" s="161"/>
      <c r="C1" s="16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1"/>
      <c r="B2" s="161"/>
      <c r="C2" s="16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1"/>
      <c r="B21" s="161"/>
      <c r="C21" s="16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1"/>
      <c r="B22" s="161"/>
      <c r="C22" s="16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1"/>
      <c r="B41" s="161"/>
      <c r="C41" s="161"/>
      <c r="D41" s="107"/>
      <c r="E41" s="107"/>
      <c r="F41" s="107"/>
      <c r="G41" s="107"/>
      <c r="H41" s="107"/>
      <c r="I41" s="107" t="s">
        <v>47</v>
      </c>
      <c r="J41" s="107" t="s">
        <v>48</v>
      </c>
      <c r="K41" s="107" t="s">
        <v>1</v>
      </c>
      <c r="L41" s="107" t="s">
        <v>2</v>
      </c>
      <c r="M41" s="107" t="s">
        <v>3</v>
      </c>
      <c r="O41" s="102"/>
      <c r="P41" s="102"/>
      <c r="Q41" s="107" t="s">
        <v>46</v>
      </c>
    </row>
    <row r="42" spans="1:17" x14ac:dyDescent="0.3">
      <c r="A42" s="161"/>
      <c r="B42" s="161"/>
      <c r="C42" s="16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1"/>
      <c r="B48" s="161"/>
      <c r="C48" s="161"/>
      <c r="D48" s="107"/>
      <c r="E48" s="107"/>
      <c r="F48" s="107"/>
      <c r="G48" s="107"/>
      <c r="H48" s="107"/>
      <c r="I48" s="107" t="s">
        <v>47</v>
      </c>
      <c r="J48" s="107" t="s">
        <v>48</v>
      </c>
      <c r="K48" s="107" t="s">
        <v>1</v>
      </c>
      <c r="L48" s="107" t="s">
        <v>2</v>
      </c>
      <c r="M48" s="107" t="s">
        <v>3</v>
      </c>
      <c r="Q48" s="107" t="s">
        <v>46</v>
      </c>
    </row>
    <row r="49" spans="1:17" x14ac:dyDescent="0.3">
      <c r="A49" s="161"/>
      <c r="B49" s="161"/>
      <c r="C49" s="16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1"/>
      <c r="B55" s="161"/>
      <c r="C55" s="161"/>
      <c r="D55" s="107"/>
      <c r="E55" s="107"/>
      <c r="F55" s="107"/>
      <c r="G55" s="107"/>
      <c r="H55" s="107"/>
      <c r="I55" s="107"/>
      <c r="J55" s="107" t="s">
        <v>48</v>
      </c>
      <c r="K55" s="107" t="s">
        <v>1</v>
      </c>
      <c r="L55" s="107" t="s">
        <v>2</v>
      </c>
      <c r="M55" s="107" t="s">
        <v>3</v>
      </c>
      <c r="N55" s="107" t="s">
        <v>4</v>
      </c>
      <c r="O55" s="107" t="s">
        <v>5</v>
      </c>
      <c r="Q55" s="107" t="s">
        <v>46</v>
      </c>
    </row>
    <row r="56" spans="1:17" x14ac:dyDescent="0.3">
      <c r="A56" s="161"/>
      <c r="B56" s="161"/>
      <c r="C56" s="16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1"/>
      <c r="B89" s="161"/>
      <c r="C89" s="161"/>
      <c r="D89" s="107"/>
      <c r="E89" s="107"/>
      <c r="F89" s="107"/>
      <c r="G89" s="107"/>
      <c r="H89" s="107"/>
      <c r="I89" s="107"/>
      <c r="J89" s="107" t="s">
        <v>48</v>
      </c>
      <c r="K89" s="107" t="s">
        <v>1</v>
      </c>
      <c r="L89" s="107" t="s">
        <v>2</v>
      </c>
      <c r="M89" s="107" t="s">
        <v>3</v>
      </c>
      <c r="N89" s="107" t="s">
        <v>4</v>
      </c>
      <c r="O89" s="107" t="s">
        <v>5</v>
      </c>
      <c r="Q89" s="107" t="s">
        <v>46</v>
      </c>
    </row>
    <row r="90" spans="1:17" x14ac:dyDescent="0.3">
      <c r="A90" s="161"/>
      <c r="B90" s="161"/>
      <c r="C90" s="16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1"/>
      <c r="B127" s="161"/>
      <c r="C127" s="16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1"/>
      <c r="B128" s="161"/>
      <c r="C128" s="16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1"/>
      <c r="B174" s="161"/>
      <c r="C174" s="16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1"/>
      <c r="B175" s="161"/>
      <c r="C175" s="16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1"/>
      <c r="B215" s="161"/>
      <c r="C215" s="161"/>
      <c r="D215" s="107"/>
      <c r="E215" s="107"/>
      <c r="F215" s="107"/>
      <c r="G215" s="107"/>
      <c r="H215" s="107"/>
      <c r="I215" s="107"/>
      <c r="J215" s="107"/>
      <c r="K215" s="107"/>
      <c r="L215" s="107"/>
      <c r="M215" s="107"/>
      <c r="N215" s="107" t="s">
        <v>4</v>
      </c>
      <c r="O215" s="107" t="s">
        <v>5</v>
      </c>
      <c r="P215" s="107" t="s">
        <v>6</v>
      </c>
      <c r="Q215" s="107" t="s">
        <v>46</v>
      </c>
    </row>
    <row r="216" spans="1:17" x14ac:dyDescent="0.3">
      <c r="A216" s="161"/>
      <c r="B216" s="161"/>
      <c r="C216" s="16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1"/>
      <c r="B283" s="161"/>
      <c r="C283" s="161"/>
      <c r="D283" s="107"/>
      <c r="E283" s="107"/>
      <c r="F283" s="107"/>
      <c r="G283" s="107"/>
      <c r="H283" s="107"/>
      <c r="I283" s="107"/>
      <c r="J283" s="107"/>
      <c r="K283" s="107"/>
      <c r="L283" s="107"/>
      <c r="M283" s="107"/>
      <c r="N283" s="107" t="s">
        <v>4</v>
      </c>
      <c r="O283" s="107" t="s">
        <v>5</v>
      </c>
      <c r="P283" s="107" t="s">
        <v>6</v>
      </c>
      <c r="Q283" s="107" t="s">
        <v>46</v>
      </c>
    </row>
    <row r="284" spans="1:17" x14ac:dyDescent="0.3">
      <c r="A284" s="161"/>
      <c r="B284" s="161"/>
      <c r="C284" s="16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2" t="s">
        <v>347</v>
      </c>
      <c r="C2" s="163"/>
      <c r="D2" s="163"/>
      <c r="E2" s="164"/>
    </row>
    <row r="3" spans="2:15" ht="15.75" customHeight="1" thickBot="1" x14ac:dyDescent="0.35">
      <c r="B3" s="165"/>
      <c r="C3" s="166"/>
      <c r="D3" s="166"/>
      <c r="E3" s="167"/>
    </row>
    <row r="5" spans="2:15" x14ac:dyDescent="0.3">
      <c r="B5" s="168" t="s">
        <v>398</v>
      </c>
      <c r="C5" s="168"/>
      <c r="D5" s="168"/>
      <c r="E5" s="168"/>
      <c r="F5" s="168"/>
      <c r="G5" s="168"/>
      <c r="H5" s="168"/>
      <c r="I5" s="168"/>
      <c r="J5" s="168"/>
      <c r="K5" s="168"/>
      <c r="L5" s="168"/>
      <c r="M5" s="168"/>
      <c r="N5" s="168"/>
    </row>
    <row r="7" spans="2:15" ht="15" customHeight="1" x14ac:dyDescent="0.3">
      <c r="B7" s="169" t="s">
        <v>399</v>
      </c>
      <c r="C7" s="169"/>
      <c r="D7" s="169"/>
      <c r="E7" s="169"/>
      <c r="F7" s="169"/>
      <c r="G7" s="169"/>
      <c r="H7" s="169"/>
      <c r="I7" s="169"/>
      <c r="J7" s="169"/>
      <c r="K7" s="169"/>
      <c r="L7" s="169"/>
      <c r="M7" s="169"/>
      <c r="N7" s="169"/>
      <c r="O7" s="169"/>
    </row>
    <row r="8" spans="2:15" x14ac:dyDescent="0.3">
      <c r="B8" s="169"/>
      <c r="C8" s="169"/>
      <c r="D8" s="169"/>
      <c r="E8" s="169"/>
      <c r="F8" s="169"/>
      <c r="G8" s="169"/>
      <c r="H8" s="169"/>
      <c r="I8" s="169"/>
      <c r="J8" s="169"/>
      <c r="K8" s="169"/>
      <c r="L8" s="169"/>
      <c r="M8" s="169"/>
      <c r="N8" s="169"/>
      <c r="O8" s="169"/>
    </row>
    <row r="9" spans="2:15" x14ac:dyDescent="0.3">
      <c r="B9" s="169"/>
      <c r="C9" s="169"/>
      <c r="D9" s="169"/>
      <c r="E9" s="169"/>
      <c r="F9" s="169"/>
      <c r="G9" s="169"/>
      <c r="H9" s="169"/>
      <c r="I9" s="169"/>
      <c r="J9" s="169"/>
      <c r="K9" s="169"/>
      <c r="L9" s="169"/>
      <c r="M9" s="169"/>
      <c r="N9" s="169"/>
      <c r="O9" s="169"/>
    </row>
    <row r="10" spans="2:15" x14ac:dyDescent="0.3">
      <c r="B10" s="169"/>
      <c r="C10" s="169"/>
      <c r="D10" s="169"/>
      <c r="E10" s="169"/>
      <c r="F10" s="169"/>
      <c r="G10" s="169"/>
      <c r="H10" s="169"/>
      <c r="I10" s="169"/>
      <c r="J10" s="169"/>
      <c r="K10" s="169"/>
      <c r="L10" s="169"/>
      <c r="M10" s="169"/>
      <c r="N10" s="169"/>
      <c r="O10" s="169"/>
    </row>
    <row r="11" spans="2:15" x14ac:dyDescent="0.3">
      <c r="B11" s="169"/>
      <c r="C11" s="169"/>
      <c r="D11" s="169"/>
      <c r="E11" s="169"/>
      <c r="F11" s="169"/>
      <c r="G11" s="169"/>
      <c r="H11" s="169"/>
      <c r="I11" s="169"/>
      <c r="J11" s="169"/>
      <c r="K11" s="169"/>
      <c r="L11" s="169"/>
      <c r="M11" s="169"/>
      <c r="N11" s="169"/>
      <c r="O11" s="169"/>
    </row>
    <row r="12" spans="2:15" x14ac:dyDescent="0.3">
      <c r="B12" s="169"/>
      <c r="C12" s="169"/>
      <c r="D12" s="169"/>
      <c r="E12" s="169"/>
      <c r="F12" s="169"/>
      <c r="G12" s="169"/>
      <c r="H12" s="169"/>
      <c r="I12" s="169"/>
      <c r="J12" s="169"/>
      <c r="K12" s="169"/>
      <c r="L12" s="169"/>
      <c r="M12" s="169"/>
      <c r="N12" s="169"/>
      <c r="O12" s="169"/>
    </row>
    <row r="13" spans="2:15" x14ac:dyDescent="0.3">
      <c r="B13" s="169"/>
      <c r="C13" s="169"/>
      <c r="D13" s="169"/>
      <c r="E13" s="169"/>
      <c r="F13" s="169"/>
      <c r="G13" s="169"/>
      <c r="H13" s="169"/>
      <c r="I13" s="169"/>
      <c r="J13" s="169"/>
      <c r="K13" s="169"/>
      <c r="L13" s="169"/>
      <c r="M13" s="169"/>
      <c r="N13" s="169"/>
      <c r="O13" s="169"/>
    </row>
    <row r="14" spans="2:15" x14ac:dyDescent="0.3">
      <c r="B14" s="169"/>
      <c r="C14" s="169"/>
      <c r="D14" s="169"/>
      <c r="E14" s="169"/>
      <c r="F14" s="169"/>
      <c r="G14" s="169"/>
      <c r="H14" s="169"/>
      <c r="I14" s="169"/>
      <c r="J14" s="169"/>
      <c r="K14" s="169"/>
      <c r="L14" s="169"/>
      <c r="M14" s="169"/>
      <c r="N14" s="169"/>
      <c r="O14" s="169"/>
    </row>
    <row r="15" spans="2:15" x14ac:dyDescent="0.3">
      <c r="B15" s="169"/>
      <c r="C15" s="169"/>
      <c r="D15" s="169"/>
      <c r="E15" s="169"/>
      <c r="F15" s="169"/>
      <c r="G15" s="169"/>
      <c r="H15" s="169"/>
      <c r="I15" s="169"/>
      <c r="J15" s="169"/>
      <c r="K15" s="169"/>
      <c r="L15" s="169"/>
      <c r="M15" s="169"/>
      <c r="N15" s="169"/>
      <c r="O15" s="169"/>
    </row>
    <row r="16" spans="2:15" x14ac:dyDescent="0.3">
      <c r="B16" s="169"/>
      <c r="C16" s="169"/>
      <c r="D16" s="169"/>
      <c r="E16" s="169"/>
      <c r="F16" s="169"/>
      <c r="G16" s="169"/>
      <c r="H16" s="169"/>
      <c r="I16" s="169"/>
      <c r="J16" s="169"/>
      <c r="K16" s="169"/>
      <c r="L16" s="169"/>
      <c r="M16" s="169"/>
      <c r="N16" s="169"/>
      <c r="O16" s="169"/>
    </row>
    <row r="17" spans="2:15" x14ac:dyDescent="0.3">
      <c r="B17" s="169"/>
      <c r="C17" s="169"/>
      <c r="D17" s="169"/>
      <c r="E17" s="169"/>
      <c r="F17" s="169"/>
      <c r="G17" s="169"/>
      <c r="H17" s="169"/>
      <c r="I17" s="169"/>
      <c r="J17" s="169"/>
      <c r="K17" s="169"/>
      <c r="L17" s="169"/>
      <c r="M17" s="169"/>
      <c r="N17" s="169"/>
      <c r="O17" s="169"/>
    </row>
    <row r="18" spans="2:15" x14ac:dyDescent="0.3">
      <c r="B18" s="169"/>
      <c r="C18" s="169"/>
      <c r="D18" s="169"/>
      <c r="E18" s="169"/>
      <c r="F18" s="169"/>
      <c r="G18" s="169"/>
      <c r="H18" s="169"/>
      <c r="I18" s="169"/>
      <c r="J18" s="169"/>
      <c r="K18" s="169"/>
      <c r="L18" s="169"/>
      <c r="M18" s="169"/>
      <c r="N18" s="169"/>
      <c r="O18" s="169"/>
    </row>
    <row r="19" spans="2:15" x14ac:dyDescent="0.3">
      <c r="B19" s="169"/>
      <c r="C19" s="169"/>
      <c r="D19" s="169"/>
      <c r="E19" s="169"/>
      <c r="F19" s="169"/>
      <c r="G19" s="169"/>
      <c r="H19" s="169"/>
      <c r="I19" s="169"/>
      <c r="J19" s="169"/>
      <c r="K19" s="169"/>
      <c r="L19" s="169"/>
      <c r="M19" s="169"/>
      <c r="N19" s="169"/>
      <c r="O19" s="169"/>
    </row>
    <row r="20" spans="2:15" x14ac:dyDescent="0.3">
      <c r="B20" s="169"/>
      <c r="C20" s="169"/>
      <c r="D20" s="169"/>
      <c r="E20" s="169"/>
      <c r="F20" s="169"/>
      <c r="G20" s="169"/>
      <c r="H20" s="169"/>
      <c r="I20" s="169"/>
      <c r="J20" s="169"/>
      <c r="K20" s="169"/>
      <c r="L20" s="169"/>
      <c r="M20" s="169"/>
      <c r="N20" s="169"/>
      <c r="O20" s="169"/>
    </row>
    <row r="21" spans="2:15" x14ac:dyDescent="0.3">
      <c r="B21" s="97"/>
      <c r="C21" s="97"/>
      <c r="D21" s="97"/>
      <c r="E21" s="97"/>
      <c r="F21" s="97"/>
      <c r="G21" s="97"/>
      <c r="H21" s="97"/>
      <c r="I21" s="97"/>
      <c r="J21" s="97"/>
      <c r="K21" s="97"/>
      <c r="L21" s="97"/>
      <c r="M21" s="97"/>
      <c r="N21" s="97"/>
      <c r="O21" s="97"/>
    </row>
    <row r="22" spans="2:15" ht="15" customHeight="1" x14ac:dyDescent="0.3">
      <c r="B22" s="170" t="s">
        <v>400</v>
      </c>
      <c r="C22" s="170"/>
      <c r="D22" s="170"/>
      <c r="E22" s="170"/>
      <c r="F22" s="170"/>
      <c r="G22" s="170"/>
      <c r="H22" s="170"/>
      <c r="I22" s="170"/>
      <c r="J22" s="170"/>
      <c r="K22" s="170"/>
      <c r="L22" s="170"/>
      <c r="M22" s="170"/>
      <c r="N22" s="170"/>
      <c r="O22" s="170"/>
    </row>
    <row r="23" spans="2:15" x14ac:dyDescent="0.3">
      <c r="B23" s="170"/>
      <c r="C23" s="170"/>
      <c r="D23" s="170"/>
      <c r="E23" s="170"/>
      <c r="F23" s="170"/>
      <c r="G23" s="170"/>
      <c r="H23" s="170"/>
      <c r="I23" s="170"/>
      <c r="J23" s="170"/>
      <c r="K23" s="170"/>
      <c r="L23" s="170"/>
      <c r="M23" s="170"/>
      <c r="N23" s="170"/>
      <c r="O23" s="170"/>
    </row>
    <row r="24" spans="2:15" x14ac:dyDescent="0.3">
      <c r="B24" s="170"/>
      <c r="C24" s="170"/>
      <c r="D24" s="170"/>
      <c r="E24" s="170"/>
      <c r="F24" s="170"/>
      <c r="G24" s="170"/>
      <c r="H24" s="170"/>
      <c r="I24" s="170"/>
      <c r="J24" s="170"/>
      <c r="K24" s="170"/>
      <c r="L24" s="170"/>
      <c r="M24" s="170"/>
      <c r="N24" s="170"/>
      <c r="O24" s="17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1592</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1253</v>
      </c>
      <c r="B8" s="64">
        <f>VLOOKUP($A8,'Return Data'!$B$7:$R$2843,3,0)</f>
        <v>44302</v>
      </c>
      <c r="C8" s="65">
        <f>VLOOKUP($A8,'Return Data'!$B$7:$R$2843,4,0)</f>
        <v>25.755199999999999</v>
      </c>
      <c r="D8" s="65">
        <f>VLOOKUP($A8,'Return Data'!$B$7:$R$2843,10,0)</f>
        <v>0.91569999999999996</v>
      </c>
      <c r="E8" s="66">
        <f t="shared" ref="E8:E16" si="0">RANK(D8,D$8:D$16,0)</f>
        <v>6</v>
      </c>
      <c r="F8" s="65">
        <f>VLOOKUP($A8,'Return Data'!$B$7:$R$2843,11,0)</f>
        <v>17.5854</v>
      </c>
      <c r="G8" s="66">
        <f t="shared" ref="G8:G14" si="1">RANK(F8,F$8:F$16,0)</f>
        <v>4</v>
      </c>
      <c r="H8" s="65">
        <f>VLOOKUP($A8,'Return Data'!$B$7:$R$2843,12,0)</f>
        <v>25.801400000000001</v>
      </c>
      <c r="I8" s="66">
        <f t="shared" ref="I8:I14" si="2">RANK(H8,H$8:H$16,0)</f>
        <v>4</v>
      </c>
      <c r="J8" s="65">
        <f>VLOOKUP($A8,'Return Data'!$B$7:$R$2843,13,0)</f>
        <v>39.273000000000003</v>
      </c>
      <c r="K8" s="66">
        <f t="shared" ref="K8:K14" si="3">RANK(J8,J$8:J$16,0)</f>
        <v>5</v>
      </c>
      <c r="L8" s="65">
        <f>VLOOKUP($A8,'Return Data'!$B$7:$R$2843,17,0)</f>
        <v>15.7334</v>
      </c>
      <c r="M8" s="66">
        <f t="shared" ref="M8:M14" si="4">RANK(L8,L$8:L$16,0)</f>
        <v>2</v>
      </c>
      <c r="N8" s="65">
        <f>VLOOKUP($A8,'Return Data'!$B$7:$R$2843,14,0)</f>
        <v>10.892200000000001</v>
      </c>
      <c r="O8" s="66">
        <f t="shared" ref="O8:O14" si="5">RANK(N8,N$8:N$16,0)</f>
        <v>2</v>
      </c>
      <c r="P8" s="65">
        <f>VLOOKUP($A8,'Return Data'!$B$7:$R$2843,15,0)</f>
        <v>10.7544</v>
      </c>
      <c r="Q8" s="66">
        <f t="shared" ref="Q8:Q14" si="6">RANK(P8,P$8:P$16,0)</f>
        <v>3</v>
      </c>
      <c r="R8" s="65">
        <f>VLOOKUP($A8,'Return Data'!$B$7:$R$2843,16,0)</f>
        <v>9.2851999999999997</v>
      </c>
      <c r="S8" s="67">
        <f t="shared" ref="S8:S16" si="7">RANK(R8,R$8:R$16,0)</f>
        <v>7</v>
      </c>
    </row>
    <row r="9" spans="1:20" x14ac:dyDescent="0.3">
      <c r="A9" s="63" t="s">
        <v>1254</v>
      </c>
      <c r="B9" s="64">
        <f>VLOOKUP($A9,'Return Data'!$B$7:$R$2843,3,0)</f>
        <v>44302</v>
      </c>
      <c r="C9" s="65">
        <f>VLOOKUP($A9,'Return Data'!$B$7:$R$2843,4,0)</f>
        <v>21.561199999999999</v>
      </c>
      <c r="D9" s="65">
        <f>VLOOKUP($A9,'Return Data'!$B$7:$R$2843,10,0)</f>
        <v>-0.83109999999999995</v>
      </c>
      <c r="E9" s="66">
        <f t="shared" si="0"/>
        <v>9</v>
      </c>
      <c r="F9" s="65">
        <f>VLOOKUP($A9,'Return Data'!$B$7:$R$2843,11,0)</f>
        <v>13.180400000000001</v>
      </c>
      <c r="G9" s="66">
        <f t="shared" si="1"/>
        <v>7</v>
      </c>
      <c r="H9" s="65">
        <f>VLOOKUP($A9,'Return Data'!$B$7:$R$2843,12,0)</f>
        <v>20.622800000000002</v>
      </c>
      <c r="I9" s="66">
        <f t="shared" si="2"/>
        <v>6</v>
      </c>
      <c r="J9" s="65">
        <f>VLOOKUP($A9,'Return Data'!$B$7:$R$2843,13,0)</f>
        <v>35.845999999999997</v>
      </c>
      <c r="K9" s="66">
        <f t="shared" si="3"/>
        <v>6</v>
      </c>
      <c r="L9" s="65">
        <f>VLOOKUP($A9,'Return Data'!$B$7:$R$2843,17,0)</f>
        <v>9.5861999999999998</v>
      </c>
      <c r="M9" s="66">
        <f t="shared" si="4"/>
        <v>6</v>
      </c>
      <c r="N9" s="65">
        <f>VLOOKUP($A9,'Return Data'!$B$7:$R$2843,14,0)</f>
        <v>7.6227999999999998</v>
      </c>
      <c r="O9" s="66">
        <f t="shared" si="5"/>
        <v>7</v>
      </c>
      <c r="P9" s="65">
        <f>VLOOKUP($A9,'Return Data'!$B$7:$R$2843,15,0)</f>
        <v>7.4722</v>
      </c>
      <c r="Q9" s="66">
        <f t="shared" si="6"/>
        <v>8</v>
      </c>
      <c r="R9" s="65">
        <f>VLOOKUP($A9,'Return Data'!$B$7:$R$2843,16,0)</f>
        <v>7.9542999999999999</v>
      </c>
      <c r="S9" s="67">
        <f t="shared" si="7"/>
        <v>9</v>
      </c>
    </row>
    <row r="10" spans="1:20" x14ac:dyDescent="0.3">
      <c r="A10" s="63" t="s">
        <v>1256</v>
      </c>
      <c r="B10" s="64">
        <f>VLOOKUP($A10,'Return Data'!$B$7:$R$2843,3,0)</f>
        <v>44302</v>
      </c>
      <c r="C10" s="65">
        <f>VLOOKUP($A10,'Return Data'!$B$7:$R$2843,4,0)</f>
        <v>41.399000000000001</v>
      </c>
      <c r="D10" s="65">
        <f>VLOOKUP($A10,'Return Data'!$B$7:$R$2843,10,0)</f>
        <v>0.95099999999999996</v>
      </c>
      <c r="E10" s="66">
        <f t="shared" si="0"/>
        <v>5</v>
      </c>
      <c r="F10" s="65">
        <f>VLOOKUP($A10,'Return Data'!$B$7:$R$2843,11,0)</f>
        <v>14.4536</v>
      </c>
      <c r="G10" s="66">
        <f t="shared" si="1"/>
        <v>5</v>
      </c>
      <c r="H10" s="65">
        <f>VLOOKUP($A10,'Return Data'!$B$7:$R$2843,12,0)</f>
        <v>24.1647</v>
      </c>
      <c r="I10" s="66">
        <f t="shared" si="2"/>
        <v>5</v>
      </c>
      <c r="J10" s="65">
        <f>VLOOKUP($A10,'Return Data'!$B$7:$R$2843,13,0)</f>
        <v>41.670699999999997</v>
      </c>
      <c r="K10" s="66">
        <f t="shared" si="3"/>
        <v>4</v>
      </c>
      <c r="L10" s="65">
        <f>VLOOKUP($A10,'Return Data'!$B$7:$R$2843,17,0)</f>
        <v>12.9802</v>
      </c>
      <c r="M10" s="66">
        <f t="shared" si="4"/>
        <v>3</v>
      </c>
      <c r="N10" s="65">
        <f>VLOOKUP($A10,'Return Data'!$B$7:$R$2843,14,0)</f>
        <v>9.7210000000000001</v>
      </c>
      <c r="O10" s="66">
        <f t="shared" si="5"/>
        <v>3</v>
      </c>
      <c r="P10" s="65">
        <f>VLOOKUP($A10,'Return Data'!$B$7:$R$2843,15,0)</f>
        <v>9.7401999999999997</v>
      </c>
      <c r="Q10" s="66">
        <f t="shared" si="6"/>
        <v>4</v>
      </c>
      <c r="R10" s="65">
        <f>VLOOKUP($A10,'Return Data'!$B$7:$R$2843,16,0)</f>
        <v>9.4873999999999992</v>
      </c>
      <c r="S10" s="67">
        <f t="shared" si="7"/>
        <v>4</v>
      </c>
    </row>
    <row r="11" spans="1:20" x14ac:dyDescent="0.3">
      <c r="A11" s="63" t="s">
        <v>1258</v>
      </c>
      <c r="B11" s="64">
        <f>VLOOKUP($A11,'Return Data'!$B$7:$R$2843,3,0)</f>
        <v>44302</v>
      </c>
      <c r="C11" s="65">
        <f>VLOOKUP($A11,'Return Data'!$B$7:$R$2843,4,0)</f>
        <v>334.45299999999997</v>
      </c>
      <c r="D11" s="65">
        <f>VLOOKUP($A11,'Return Data'!$B$7:$R$2843,10,0)</f>
        <v>4.5705999999999998</v>
      </c>
      <c r="E11" s="66">
        <f t="shared" si="0"/>
        <v>2</v>
      </c>
      <c r="F11" s="65">
        <f>VLOOKUP($A11,'Return Data'!$B$7:$R$2843,11,0)</f>
        <v>32.101199999999999</v>
      </c>
      <c r="G11" s="66">
        <f t="shared" si="1"/>
        <v>1</v>
      </c>
      <c r="H11" s="65">
        <f>VLOOKUP($A11,'Return Data'!$B$7:$R$2843,12,0)</f>
        <v>31.246099999999998</v>
      </c>
      <c r="I11" s="66">
        <f t="shared" si="2"/>
        <v>2</v>
      </c>
      <c r="J11" s="65">
        <f>VLOOKUP($A11,'Return Data'!$B$7:$R$2843,13,0)</f>
        <v>42.8812</v>
      </c>
      <c r="K11" s="66">
        <f t="shared" si="3"/>
        <v>3</v>
      </c>
      <c r="L11" s="65">
        <f>VLOOKUP($A11,'Return Data'!$B$7:$R$2843,17,0)</f>
        <v>11.3634</v>
      </c>
      <c r="M11" s="66">
        <f t="shared" si="4"/>
        <v>5</v>
      </c>
      <c r="N11" s="65">
        <f>VLOOKUP($A11,'Return Data'!$B$7:$R$2843,14,0)</f>
        <v>9.0206999999999997</v>
      </c>
      <c r="O11" s="66">
        <f t="shared" si="5"/>
        <v>4</v>
      </c>
      <c r="P11" s="65">
        <f>VLOOKUP($A11,'Return Data'!$B$7:$R$2843,15,0)</f>
        <v>13.2088</v>
      </c>
      <c r="Q11" s="66">
        <f t="shared" si="6"/>
        <v>2</v>
      </c>
      <c r="R11" s="65">
        <f>VLOOKUP($A11,'Return Data'!$B$7:$R$2843,16,0)</f>
        <v>20.927399999999999</v>
      </c>
      <c r="S11" s="67">
        <f t="shared" si="7"/>
        <v>2</v>
      </c>
    </row>
    <row r="12" spans="1:20" x14ac:dyDescent="0.3">
      <c r="A12" s="63" t="s">
        <v>1260</v>
      </c>
      <c r="B12" s="64">
        <f>VLOOKUP($A12,'Return Data'!$B$7:$R$2843,3,0)</f>
        <v>44302</v>
      </c>
      <c r="C12" s="65">
        <f>VLOOKUP($A12,'Return Data'!$B$7:$R$2843,4,0)</f>
        <v>59.582700000000003</v>
      </c>
      <c r="D12" s="65">
        <f>VLOOKUP($A12,'Return Data'!$B$7:$R$2843,10,0)</f>
        <v>17.841100000000001</v>
      </c>
      <c r="E12" s="66">
        <f t="shared" si="0"/>
        <v>1</v>
      </c>
      <c r="F12" s="65">
        <f>VLOOKUP($A12,'Return Data'!$B$7:$R$2843,11,0)</f>
        <v>28.212</v>
      </c>
      <c r="G12" s="66">
        <f t="shared" si="1"/>
        <v>2</v>
      </c>
      <c r="H12" s="65">
        <f>VLOOKUP($A12,'Return Data'!$B$7:$R$2843,12,0)</f>
        <v>53.687600000000003</v>
      </c>
      <c r="I12" s="66">
        <f t="shared" si="2"/>
        <v>1</v>
      </c>
      <c r="J12" s="65">
        <f>VLOOKUP($A12,'Return Data'!$B$7:$R$2843,13,0)</f>
        <v>70.793099999999995</v>
      </c>
      <c r="K12" s="66">
        <f t="shared" si="3"/>
        <v>1</v>
      </c>
      <c r="L12" s="65">
        <f>VLOOKUP($A12,'Return Data'!$B$7:$R$2843,17,0)</f>
        <v>27.2637</v>
      </c>
      <c r="M12" s="66">
        <f t="shared" si="4"/>
        <v>1</v>
      </c>
      <c r="N12" s="65">
        <f>VLOOKUP($A12,'Return Data'!$B$7:$R$2843,14,0)</f>
        <v>19.4956</v>
      </c>
      <c r="O12" s="66">
        <f t="shared" si="5"/>
        <v>1</v>
      </c>
      <c r="P12" s="65">
        <f>VLOOKUP($A12,'Return Data'!$B$7:$R$2843,15,0)</f>
        <v>13.940200000000001</v>
      </c>
      <c r="Q12" s="66">
        <f t="shared" si="6"/>
        <v>1</v>
      </c>
      <c r="R12" s="65">
        <f>VLOOKUP($A12,'Return Data'!$B$7:$R$2843,16,0)</f>
        <v>9.2916000000000007</v>
      </c>
      <c r="S12" s="67">
        <f t="shared" si="7"/>
        <v>6</v>
      </c>
    </row>
    <row r="13" spans="1:20" x14ac:dyDescent="0.3">
      <c r="A13" s="63" t="s">
        <v>1620</v>
      </c>
      <c r="B13" s="64">
        <f>VLOOKUP($A13,'Return Data'!$B$7:$R$2843,3,0)</f>
        <v>44302</v>
      </c>
      <c r="C13" s="65">
        <f>VLOOKUP($A13,'Return Data'!$B$7:$R$2843,4,0)</f>
        <v>22.053000000000001</v>
      </c>
      <c r="D13" s="65">
        <f>VLOOKUP($A13,'Return Data'!$B$7:$R$2843,10,0)</f>
        <v>1.0778000000000001</v>
      </c>
      <c r="E13" s="66">
        <f t="shared" si="0"/>
        <v>4</v>
      </c>
      <c r="F13" s="65">
        <f>VLOOKUP($A13,'Return Data'!$B$7:$R$2843,11,0)</f>
        <v>13.3605</v>
      </c>
      <c r="G13" s="66">
        <f t="shared" si="1"/>
        <v>6</v>
      </c>
      <c r="H13" s="65">
        <f>VLOOKUP($A13,'Return Data'!$B$7:$R$2843,12,0)</f>
        <v>15.4575</v>
      </c>
      <c r="I13" s="66">
        <f t="shared" si="2"/>
        <v>8</v>
      </c>
      <c r="J13" s="65">
        <f>VLOOKUP($A13,'Return Data'!$B$7:$R$2843,13,0)</f>
        <v>19.3551</v>
      </c>
      <c r="K13" s="66">
        <f t="shared" si="3"/>
        <v>8</v>
      </c>
      <c r="L13" s="65">
        <f>VLOOKUP($A13,'Return Data'!$B$7:$R$2843,17,0)</f>
        <v>9.3847000000000005</v>
      </c>
      <c r="M13" s="66">
        <f t="shared" si="4"/>
        <v>7</v>
      </c>
      <c r="N13" s="65">
        <f>VLOOKUP($A13,'Return Data'!$B$7:$R$2843,14,0)</f>
        <v>8.4686000000000003</v>
      </c>
      <c r="O13" s="66">
        <f t="shared" si="5"/>
        <v>5</v>
      </c>
      <c r="P13" s="65">
        <f>VLOOKUP($A13,'Return Data'!$B$7:$R$2843,15,0)</f>
        <v>9.1329999999999991</v>
      </c>
      <c r="Q13" s="66">
        <f t="shared" si="6"/>
        <v>5</v>
      </c>
      <c r="R13" s="65">
        <f>VLOOKUP($A13,'Return Data'!$B$7:$R$2843,16,0)</f>
        <v>9.3781999999999996</v>
      </c>
      <c r="S13" s="67">
        <f t="shared" si="7"/>
        <v>5</v>
      </c>
    </row>
    <row r="14" spans="1:20" x14ac:dyDescent="0.3">
      <c r="A14" s="63" t="s">
        <v>1263</v>
      </c>
      <c r="B14" s="64">
        <f>VLOOKUP($A14,'Return Data'!$B$7:$R$2843,3,0)</f>
        <v>44302</v>
      </c>
      <c r="C14" s="65">
        <f>VLOOKUP($A14,'Return Data'!$B$7:$R$2843,4,0)</f>
        <v>33.280799999999999</v>
      </c>
      <c r="D14" s="65">
        <f>VLOOKUP($A14,'Return Data'!$B$7:$R$2843,10,0)</f>
        <v>-0.4219</v>
      </c>
      <c r="E14" s="66">
        <f t="shared" si="0"/>
        <v>8</v>
      </c>
      <c r="F14" s="65">
        <f>VLOOKUP($A14,'Return Data'!$B$7:$R$2843,11,0)</f>
        <v>9.2094000000000005</v>
      </c>
      <c r="G14" s="66">
        <f t="shared" si="1"/>
        <v>9</v>
      </c>
      <c r="H14" s="65">
        <f>VLOOKUP($A14,'Return Data'!$B$7:$R$2843,12,0)</f>
        <v>11.9872</v>
      </c>
      <c r="I14" s="66">
        <f t="shared" si="2"/>
        <v>9</v>
      </c>
      <c r="J14" s="65">
        <f>VLOOKUP($A14,'Return Data'!$B$7:$R$2843,13,0)</f>
        <v>18.568200000000001</v>
      </c>
      <c r="K14" s="66">
        <f t="shared" si="3"/>
        <v>9</v>
      </c>
      <c r="L14" s="65">
        <f>VLOOKUP($A14,'Return Data'!$B$7:$R$2843,17,0)</f>
        <v>11.488899999999999</v>
      </c>
      <c r="M14" s="66">
        <f t="shared" si="4"/>
        <v>4</v>
      </c>
      <c r="N14" s="65">
        <f>VLOOKUP($A14,'Return Data'!$B$7:$R$2843,14,0)</f>
        <v>8.4114000000000004</v>
      </c>
      <c r="O14" s="66">
        <f t="shared" si="5"/>
        <v>6</v>
      </c>
      <c r="P14" s="65">
        <f>VLOOKUP($A14,'Return Data'!$B$7:$R$2843,15,0)</f>
        <v>8.7378999999999998</v>
      </c>
      <c r="Q14" s="66">
        <f t="shared" si="6"/>
        <v>6</v>
      </c>
      <c r="R14" s="65">
        <f>VLOOKUP($A14,'Return Data'!$B$7:$R$2843,16,0)</f>
        <v>8.1281999999999996</v>
      </c>
      <c r="S14" s="67">
        <f t="shared" si="7"/>
        <v>8</v>
      </c>
    </row>
    <row r="15" spans="1:20" x14ac:dyDescent="0.3">
      <c r="A15" s="63" t="s">
        <v>1265</v>
      </c>
      <c r="B15" s="64">
        <f>VLOOKUP($A15,'Return Data'!$B$7:$R$2843,3,0)</f>
        <v>44302</v>
      </c>
      <c r="C15" s="65">
        <f>VLOOKUP($A15,'Return Data'!$B$7:$R$2843,4,0)</f>
        <v>13.3154</v>
      </c>
      <c r="D15" s="65">
        <f>VLOOKUP($A15,'Return Data'!$B$7:$R$2843,10,0)</f>
        <v>3.5943999999999998</v>
      </c>
      <c r="E15" s="66">
        <f t="shared" si="0"/>
        <v>3</v>
      </c>
      <c r="F15" s="65">
        <f>VLOOKUP($A15,'Return Data'!$B$7:$R$2843,11,0)</f>
        <v>19.871099999999998</v>
      </c>
      <c r="G15" s="66">
        <f t="shared" ref="G15" si="8">RANK(F15,F$8:F$16,0)</f>
        <v>3</v>
      </c>
      <c r="H15" s="65">
        <f>VLOOKUP($A15,'Return Data'!$B$7:$R$2843,12,0)</f>
        <v>28.564299999999999</v>
      </c>
      <c r="I15" s="66">
        <f t="shared" ref="I15" si="9">RANK(H15,H$8:H$16,0)</f>
        <v>3</v>
      </c>
      <c r="J15" s="65">
        <f>VLOOKUP($A15,'Return Data'!$B$7:$R$2843,13,0)</f>
        <v>43.067100000000003</v>
      </c>
      <c r="K15" s="66">
        <f t="shared" ref="K15" si="10">RANK(J15,J$8:J$16,0)</f>
        <v>2</v>
      </c>
      <c r="L15" s="65"/>
      <c r="M15" s="66"/>
      <c r="N15" s="65"/>
      <c r="O15" s="66"/>
      <c r="P15" s="65"/>
      <c r="Q15" s="66"/>
      <c r="R15" s="65">
        <f>VLOOKUP($A15,'Return Data'!$B$7:$R$2843,16,0)</f>
        <v>29.195799999999998</v>
      </c>
      <c r="S15" s="67">
        <f t="shared" si="7"/>
        <v>1</v>
      </c>
    </row>
    <row r="16" spans="1:20" x14ac:dyDescent="0.3">
      <c r="A16" s="63" t="s">
        <v>1267</v>
      </c>
      <c r="B16" s="64">
        <f>VLOOKUP($A16,'Return Data'!$B$7:$R$2843,3,0)</f>
        <v>44302</v>
      </c>
      <c r="C16" s="65">
        <f>VLOOKUP($A16,'Return Data'!$B$7:$R$2843,4,0)</f>
        <v>40.0212</v>
      </c>
      <c r="D16" s="65">
        <f>VLOOKUP($A16,'Return Data'!$B$7:$R$2843,10,0)</f>
        <v>0.3261</v>
      </c>
      <c r="E16" s="66">
        <f t="shared" si="0"/>
        <v>7</v>
      </c>
      <c r="F16" s="65">
        <f>VLOOKUP($A16,'Return Data'!$B$7:$R$2843,11,0)</f>
        <v>9.4753000000000007</v>
      </c>
      <c r="G16" s="66">
        <f>RANK(F16,F$8:F$16,0)</f>
        <v>8</v>
      </c>
      <c r="H16" s="65">
        <f>VLOOKUP($A16,'Return Data'!$B$7:$R$2843,12,0)</f>
        <v>15.9655</v>
      </c>
      <c r="I16" s="66">
        <f>RANK(H16,H$8:H$16,0)</f>
        <v>7</v>
      </c>
      <c r="J16" s="65">
        <f>VLOOKUP($A16,'Return Data'!$B$7:$R$2843,13,0)</f>
        <v>29.613700000000001</v>
      </c>
      <c r="K16" s="66">
        <f>RANK(J16,J$8:J$16,0)</f>
        <v>7</v>
      </c>
      <c r="L16" s="65">
        <f>VLOOKUP($A16,'Return Data'!$B$7:$R$2843,17,0)</f>
        <v>8.5875000000000004</v>
      </c>
      <c r="M16" s="66">
        <f>RANK(L16,L$8:L$16,0)</f>
        <v>8</v>
      </c>
      <c r="N16" s="65">
        <f>VLOOKUP($A16,'Return Data'!$B$7:$R$2843,14,0)</f>
        <v>5.9267000000000003</v>
      </c>
      <c r="O16" s="66">
        <f>RANK(N16,N$8:N$16,0)</f>
        <v>8</v>
      </c>
      <c r="P16" s="65">
        <f>VLOOKUP($A16,'Return Data'!$B$7:$R$2843,15,0)</f>
        <v>8.0060000000000002</v>
      </c>
      <c r="Q16" s="66">
        <f>RANK(P16,P$8:P$16,0)</f>
        <v>7</v>
      </c>
      <c r="R16" s="65">
        <f>VLOOKUP($A16,'Return Data'!$B$7:$R$2843,16,0)</f>
        <v>11.897399999999999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3.1137444444444444</v>
      </c>
      <c r="E18" s="74"/>
      <c r="F18" s="75">
        <f>AVERAGE(F8:F16)</f>
        <v>17.49432222222222</v>
      </c>
      <c r="G18" s="74"/>
      <c r="H18" s="75">
        <f>AVERAGE(H8:H16)</f>
        <v>25.277455555555559</v>
      </c>
      <c r="I18" s="74"/>
      <c r="J18" s="75">
        <f>AVERAGE(J8:J16)</f>
        <v>37.896455555555548</v>
      </c>
      <c r="K18" s="74"/>
      <c r="L18" s="75">
        <f>AVERAGE(L8:L16)</f>
        <v>13.298500000000001</v>
      </c>
      <c r="M18" s="74"/>
      <c r="N18" s="75">
        <f>AVERAGE(N8:N16)</f>
        <v>9.9448749999999997</v>
      </c>
      <c r="O18" s="74"/>
      <c r="P18" s="75">
        <f>AVERAGE(P8:P16)</f>
        <v>10.1240875</v>
      </c>
      <c r="Q18" s="74"/>
      <c r="R18" s="75">
        <f>AVERAGE(R8:R16)</f>
        <v>12.83838888888889</v>
      </c>
      <c r="S18" s="76"/>
    </row>
    <row r="19" spans="1:19" x14ac:dyDescent="0.3">
      <c r="A19" s="73" t="s">
        <v>28</v>
      </c>
      <c r="B19" s="74"/>
      <c r="C19" s="74"/>
      <c r="D19" s="75">
        <f>MIN(D8:D16)</f>
        <v>-0.83109999999999995</v>
      </c>
      <c r="E19" s="74"/>
      <c r="F19" s="75">
        <f>MIN(F8:F16)</f>
        <v>9.2094000000000005</v>
      </c>
      <c r="G19" s="74"/>
      <c r="H19" s="75">
        <f>MIN(H8:H16)</f>
        <v>11.9872</v>
      </c>
      <c r="I19" s="74"/>
      <c r="J19" s="75">
        <f>MIN(J8:J16)</f>
        <v>18.568200000000001</v>
      </c>
      <c r="K19" s="74"/>
      <c r="L19" s="75">
        <f>MIN(L8:L16)</f>
        <v>8.5875000000000004</v>
      </c>
      <c r="M19" s="74"/>
      <c r="N19" s="75">
        <f>MIN(N8:N16)</f>
        <v>5.9267000000000003</v>
      </c>
      <c r="O19" s="74"/>
      <c r="P19" s="75">
        <f>MIN(P8:P16)</f>
        <v>7.4722</v>
      </c>
      <c r="Q19" s="74"/>
      <c r="R19" s="75">
        <f>MIN(R8:R16)</f>
        <v>7.9542999999999999</v>
      </c>
      <c r="S19" s="76"/>
    </row>
    <row r="20" spans="1:19" ht="15" thickBot="1" x14ac:dyDescent="0.35">
      <c r="A20" s="77" t="s">
        <v>29</v>
      </c>
      <c r="B20" s="78"/>
      <c r="C20" s="78"/>
      <c r="D20" s="79">
        <f>MAX(D8:D16)</f>
        <v>17.841100000000001</v>
      </c>
      <c r="E20" s="78"/>
      <c r="F20" s="79">
        <f>MAX(F8:F16)</f>
        <v>32.101199999999999</v>
      </c>
      <c r="G20" s="78"/>
      <c r="H20" s="79">
        <f>MAX(H8:H16)</f>
        <v>53.687600000000003</v>
      </c>
      <c r="I20" s="78"/>
      <c r="J20" s="79">
        <f>MAX(J8:J16)</f>
        <v>70.793099999999995</v>
      </c>
      <c r="K20" s="78"/>
      <c r="L20" s="79">
        <f>MAX(L8:L16)</f>
        <v>27.2637</v>
      </c>
      <c r="M20" s="78"/>
      <c r="N20" s="79">
        <f>MAX(N8:N16)</f>
        <v>19.4956</v>
      </c>
      <c r="O20" s="78"/>
      <c r="P20" s="79">
        <f>MAX(P8:P16)</f>
        <v>13.940200000000001</v>
      </c>
      <c r="Q20" s="78"/>
      <c r="R20" s="79">
        <f>MAX(R8:R16)</f>
        <v>29.195799999999998</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1591</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44302</v>
      </c>
      <c r="C8" s="65">
        <f>VLOOKUP($A8,'Return Data'!$B$7:$R$2843,4,0)</f>
        <v>70.81</v>
      </c>
      <c r="D8" s="65">
        <f>VLOOKUP($A8,'Return Data'!$B$7:$R$2843,10,0)</f>
        <v>1.3744000000000001</v>
      </c>
      <c r="E8" s="66">
        <f t="shared" ref="E8:E17" si="0">RANK(D8,D$8:D$17,0)</f>
        <v>8</v>
      </c>
      <c r="F8" s="65">
        <f>VLOOKUP($A8,'Return Data'!$B$7:$R$2843,11,0)</f>
        <v>16.694099999999999</v>
      </c>
      <c r="G8" s="66">
        <f t="shared" ref="G8:G14" si="1">RANK(F8,F$8:F$17,0)</f>
        <v>2</v>
      </c>
      <c r="H8" s="65">
        <f>VLOOKUP($A8,'Return Data'!$B$7:$R$2843,12,0)</f>
        <v>22.912700000000001</v>
      </c>
      <c r="I8" s="66">
        <f t="shared" ref="I8:I14" si="2">RANK(H8,H$8:H$17,0)</f>
        <v>2</v>
      </c>
      <c r="J8" s="65">
        <f>VLOOKUP($A8,'Return Data'!$B$7:$R$2843,13,0)</f>
        <v>38.058100000000003</v>
      </c>
      <c r="K8" s="66">
        <f t="shared" ref="K8" si="3">RANK(J8,J$8:J$17,0)</f>
        <v>5</v>
      </c>
      <c r="L8" s="65">
        <f>VLOOKUP($A8,'Return Data'!$B$7:$R$2843,17,0)</f>
        <v>12.150700000000001</v>
      </c>
      <c r="M8" s="66">
        <f t="shared" ref="M8" si="4">RANK(L8,L$8:L$17,0)</f>
        <v>4</v>
      </c>
      <c r="N8" s="65">
        <f>VLOOKUP($A8,'Return Data'!$B$7:$R$2843,14,0)</f>
        <v>10.2746</v>
      </c>
      <c r="O8" s="66">
        <f t="shared" ref="O8" si="5">RANK(N8,N$8:N$17,0)</f>
        <v>2</v>
      </c>
      <c r="P8" s="65">
        <f>VLOOKUP($A8,'Return Data'!$B$7:$R$2843,15,0)</f>
        <v>12.3597</v>
      </c>
      <c r="Q8" s="66">
        <f t="shared" ref="Q8" si="6">RANK(P8,P$8:P$17,0)</f>
        <v>3</v>
      </c>
      <c r="R8" s="65">
        <f>VLOOKUP($A8,'Return Data'!$B$7:$R$2843,16,0)</f>
        <v>12.144600000000001</v>
      </c>
      <c r="S8" s="67">
        <f t="shared" ref="S8:S17" si="7">RANK(R8,R$8:R$17,0)</f>
        <v>6</v>
      </c>
    </row>
    <row r="9" spans="1:20" x14ac:dyDescent="0.3">
      <c r="A9" s="63" t="s">
        <v>548</v>
      </c>
      <c r="B9" s="64">
        <f>VLOOKUP($A9,'Return Data'!$B$7:$R$2843,3,0)</f>
        <v>44302</v>
      </c>
      <c r="C9" s="65">
        <f>VLOOKUP($A9,'Return Data'!$B$7:$R$2843,4,0)</f>
        <v>244.51599999999999</v>
      </c>
      <c r="D9" s="65">
        <f>VLOOKUP($A9,'Return Data'!$B$7:$R$2843,10,0)</f>
        <v>2.3199000000000001</v>
      </c>
      <c r="E9" s="66">
        <f t="shared" si="0"/>
        <v>3</v>
      </c>
      <c r="F9" s="65">
        <f>VLOOKUP($A9,'Return Data'!$B$7:$R$2843,11,0)</f>
        <v>32.4328</v>
      </c>
      <c r="G9" s="66">
        <f t="shared" si="1"/>
        <v>1</v>
      </c>
      <c r="H9" s="65">
        <f>VLOOKUP($A9,'Return Data'!$B$7:$R$2843,12,0)</f>
        <v>35.369199999999999</v>
      </c>
      <c r="I9" s="66">
        <f t="shared" si="2"/>
        <v>1</v>
      </c>
      <c r="J9" s="65">
        <f>VLOOKUP($A9,'Return Data'!$B$7:$R$2843,13,0)</f>
        <v>47.170200000000001</v>
      </c>
      <c r="K9" s="66">
        <f t="shared" ref="K9:K17" si="8">RANK(J9,J$8:J$17,0)</f>
        <v>1</v>
      </c>
      <c r="L9" s="65">
        <f>VLOOKUP($A9,'Return Data'!$B$7:$R$2843,17,0)</f>
        <v>8.2033000000000005</v>
      </c>
      <c r="M9" s="66">
        <f t="shared" ref="M9:M17" si="9">RANK(L9,L$8:L$17,0)</f>
        <v>8</v>
      </c>
      <c r="N9" s="65">
        <f>VLOOKUP($A9,'Return Data'!$B$7:$R$2843,14,0)</f>
        <v>8.7089999999999996</v>
      </c>
      <c r="O9" s="66">
        <f t="shared" ref="O9:O17" si="10">RANK(N9,N$8:N$17,0)</f>
        <v>6</v>
      </c>
      <c r="P9" s="65">
        <f>VLOOKUP($A9,'Return Data'!$B$7:$R$2843,15,0)</f>
        <v>12.5642</v>
      </c>
      <c r="Q9" s="66">
        <f t="shared" ref="Q9:Q14" si="11">RANK(P9,P$8:P$17,0)</f>
        <v>2</v>
      </c>
      <c r="R9" s="65">
        <f>VLOOKUP($A9,'Return Data'!$B$7:$R$2843,16,0)</f>
        <v>12.9472</v>
      </c>
      <c r="S9" s="67">
        <f t="shared" si="7"/>
        <v>4</v>
      </c>
    </row>
    <row r="10" spans="1:20" x14ac:dyDescent="0.3">
      <c r="A10" s="63" t="s">
        <v>550</v>
      </c>
      <c r="B10" s="64">
        <f>VLOOKUP($A10,'Return Data'!$B$7:$R$2843,3,0)</f>
        <v>44302</v>
      </c>
      <c r="C10" s="65">
        <f>VLOOKUP($A10,'Return Data'!$B$7:$R$2843,4,0)</f>
        <v>47.92</v>
      </c>
      <c r="D10" s="65">
        <f>VLOOKUP($A10,'Return Data'!$B$7:$R$2843,10,0)</f>
        <v>2.0878000000000001</v>
      </c>
      <c r="E10" s="66">
        <f t="shared" si="0"/>
        <v>4</v>
      </c>
      <c r="F10" s="65">
        <f>VLOOKUP($A10,'Return Data'!$B$7:$R$2843,11,0)</f>
        <v>15.22</v>
      </c>
      <c r="G10" s="66">
        <f t="shared" si="1"/>
        <v>5</v>
      </c>
      <c r="H10" s="65">
        <f>VLOOKUP($A10,'Return Data'!$B$7:$R$2843,12,0)</f>
        <v>22.401</v>
      </c>
      <c r="I10" s="66">
        <f t="shared" si="2"/>
        <v>4</v>
      </c>
      <c r="J10" s="65">
        <f>VLOOKUP($A10,'Return Data'!$B$7:$R$2843,13,0)</f>
        <v>38.938800000000001</v>
      </c>
      <c r="K10" s="66">
        <f t="shared" si="8"/>
        <v>3</v>
      </c>
      <c r="L10" s="65">
        <f>VLOOKUP($A10,'Return Data'!$B$7:$R$2843,17,0)</f>
        <v>11.838800000000001</v>
      </c>
      <c r="M10" s="66">
        <f t="shared" si="9"/>
        <v>5</v>
      </c>
      <c r="N10" s="65">
        <f>VLOOKUP($A10,'Return Data'!$B$7:$R$2843,14,0)</f>
        <v>10.238799999999999</v>
      </c>
      <c r="O10" s="66">
        <f t="shared" si="10"/>
        <v>3</v>
      </c>
      <c r="P10" s="65">
        <f>VLOOKUP($A10,'Return Data'!$B$7:$R$2843,15,0)</f>
        <v>12.196400000000001</v>
      </c>
      <c r="Q10" s="66">
        <f t="shared" si="11"/>
        <v>4</v>
      </c>
      <c r="R10" s="65">
        <f>VLOOKUP($A10,'Return Data'!$B$7:$R$2843,16,0)</f>
        <v>13.079499999999999</v>
      </c>
      <c r="S10" s="67">
        <f t="shared" si="7"/>
        <v>3</v>
      </c>
    </row>
    <row r="11" spans="1:20" x14ac:dyDescent="0.3">
      <c r="A11" s="63" t="s">
        <v>551</v>
      </c>
      <c r="B11" s="64">
        <f>VLOOKUP($A11,'Return Data'!$B$7:$R$2843,3,0)</f>
        <v>44302</v>
      </c>
      <c r="C11" s="65">
        <f>VLOOKUP($A11,'Return Data'!$B$7:$R$2843,4,0)</f>
        <v>9.6963000000000008</v>
      </c>
      <c r="D11" s="65">
        <f>VLOOKUP($A11,'Return Data'!$B$7:$R$2843,10,0)</f>
        <v>2.9243999999999999</v>
      </c>
      <c r="E11" s="66">
        <f t="shared" si="0"/>
        <v>1</v>
      </c>
      <c r="F11" s="65">
        <f>VLOOKUP($A11,'Return Data'!$B$7:$R$2843,11,0)</f>
        <v>10.424899999999999</v>
      </c>
      <c r="G11" s="66">
        <f t="shared" si="1"/>
        <v>9</v>
      </c>
      <c r="H11" s="65">
        <f>VLOOKUP($A11,'Return Data'!$B$7:$R$2843,12,0)</f>
        <v>10.888400000000001</v>
      </c>
      <c r="I11" s="66">
        <f t="shared" si="2"/>
        <v>10</v>
      </c>
      <c r="J11" s="65">
        <f>VLOOKUP($A11,'Return Data'!$B$7:$R$2843,13,0)</f>
        <v>19.297999999999998</v>
      </c>
      <c r="K11" s="66">
        <f t="shared" si="8"/>
        <v>10</v>
      </c>
      <c r="L11" s="65"/>
      <c r="M11" s="66"/>
      <c r="N11" s="65"/>
      <c r="O11" s="66"/>
      <c r="P11" s="65"/>
      <c r="Q11" s="66"/>
      <c r="R11" s="65">
        <f>VLOOKUP($A11,'Return Data'!$B$7:$R$2843,16,0)</f>
        <v>-2.3567</v>
      </c>
      <c r="S11" s="67">
        <f t="shared" si="7"/>
        <v>10</v>
      </c>
    </row>
    <row r="12" spans="1:20" x14ac:dyDescent="0.3">
      <c r="A12" s="63" t="s">
        <v>553</v>
      </c>
      <c r="B12" s="64">
        <f>VLOOKUP($A12,'Return Data'!$B$7:$R$2843,3,0)</f>
        <v>44302</v>
      </c>
      <c r="C12" s="65">
        <f>VLOOKUP($A12,'Return Data'!$B$7:$R$2843,4,0)</f>
        <v>13.561999999999999</v>
      </c>
      <c r="D12" s="65">
        <f>VLOOKUP($A12,'Return Data'!$B$7:$R$2843,10,0)</f>
        <v>1.9545999999999999</v>
      </c>
      <c r="E12" s="66">
        <f t="shared" si="0"/>
        <v>6</v>
      </c>
      <c r="F12" s="65">
        <f>VLOOKUP($A12,'Return Data'!$B$7:$R$2843,11,0)</f>
        <v>11.685700000000001</v>
      </c>
      <c r="G12" s="66">
        <f t="shared" si="1"/>
        <v>8</v>
      </c>
      <c r="H12" s="65">
        <f>VLOOKUP($A12,'Return Data'!$B$7:$R$2843,12,0)</f>
        <v>19.289300000000001</v>
      </c>
      <c r="I12" s="66">
        <f t="shared" si="2"/>
        <v>8</v>
      </c>
      <c r="J12" s="65">
        <f>VLOOKUP($A12,'Return Data'!$B$7:$R$2843,13,0)</f>
        <v>38.063699999999997</v>
      </c>
      <c r="K12" s="66">
        <f t="shared" si="8"/>
        <v>4</v>
      </c>
      <c r="L12" s="65">
        <f>VLOOKUP($A12,'Return Data'!$B$7:$R$2843,17,0)</f>
        <v>13.333500000000001</v>
      </c>
      <c r="M12" s="66">
        <f t="shared" si="9"/>
        <v>3</v>
      </c>
      <c r="N12" s="65"/>
      <c r="O12" s="66"/>
      <c r="P12" s="65"/>
      <c r="Q12" s="66"/>
      <c r="R12" s="65">
        <f>VLOOKUP($A12,'Return Data'!$B$7:$R$2843,16,0)</f>
        <v>11.9269</v>
      </c>
      <c r="S12" s="67">
        <f t="shared" si="7"/>
        <v>8</v>
      </c>
    </row>
    <row r="13" spans="1:20" x14ac:dyDescent="0.3">
      <c r="A13" s="63" t="s">
        <v>555</v>
      </c>
      <c r="B13" s="64">
        <f>VLOOKUP($A13,'Return Data'!$B$7:$R$2843,3,0)</f>
        <v>44302</v>
      </c>
      <c r="C13" s="65">
        <f>VLOOKUP($A13,'Return Data'!$B$7:$R$2843,4,0)</f>
        <v>31.689</v>
      </c>
      <c r="D13" s="65">
        <f>VLOOKUP($A13,'Return Data'!$B$7:$R$2843,10,0)</f>
        <v>0.79200000000000004</v>
      </c>
      <c r="E13" s="66">
        <f t="shared" si="0"/>
        <v>9</v>
      </c>
      <c r="F13" s="65">
        <f>VLOOKUP($A13,'Return Data'!$B$7:$R$2843,11,0)</f>
        <v>7.5332999999999997</v>
      </c>
      <c r="G13" s="66">
        <f t="shared" si="1"/>
        <v>10</v>
      </c>
      <c r="H13" s="65">
        <f>VLOOKUP($A13,'Return Data'!$B$7:$R$2843,12,0)</f>
        <v>13.4383</v>
      </c>
      <c r="I13" s="66">
        <f t="shared" si="2"/>
        <v>9</v>
      </c>
      <c r="J13" s="65">
        <f>VLOOKUP($A13,'Return Data'!$B$7:$R$2843,13,0)</f>
        <v>25.7849</v>
      </c>
      <c r="K13" s="66">
        <f t="shared" si="8"/>
        <v>9</v>
      </c>
      <c r="L13" s="65">
        <f>VLOOKUP($A13,'Return Data'!$B$7:$R$2843,17,0)</f>
        <v>10.8218</v>
      </c>
      <c r="M13" s="66">
        <f t="shared" si="9"/>
        <v>6</v>
      </c>
      <c r="N13" s="65">
        <f>VLOOKUP($A13,'Return Data'!$B$7:$R$2843,14,0)</f>
        <v>9.0473999999999997</v>
      </c>
      <c r="O13" s="66">
        <f t="shared" si="10"/>
        <v>5</v>
      </c>
      <c r="P13" s="65">
        <f>VLOOKUP($A13,'Return Data'!$B$7:$R$2843,15,0)</f>
        <v>9.7712000000000003</v>
      </c>
      <c r="Q13" s="66">
        <f t="shared" si="11"/>
        <v>5</v>
      </c>
      <c r="R13" s="65">
        <f>VLOOKUP($A13,'Return Data'!$B$7:$R$2843,16,0)</f>
        <v>12.390700000000001</v>
      </c>
      <c r="S13" s="67">
        <f t="shared" si="7"/>
        <v>5</v>
      </c>
    </row>
    <row r="14" spans="1:20" x14ac:dyDescent="0.3">
      <c r="A14" s="63" t="s">
        <v>558</v>
      </c>
      <c r="B14" s="64">
        <f>VLOOKUP($A14,'Return Data'!$B$7:$R$2843,3,0)</f>
        <v>44302</v>
      </c>
      <c r="C14" s="65">
        <f>VLOOKUP($A14,'Return Data'!$B$7:$R$2843,4,0)</f>
        <v>116.2766</v>
      </c>
      <c r="D14" s="65">
        <f>VLOOKUP($A14,'Return Data'!$B$7:$R$2843,10,0)</f>
        <v>2.0459999999999998</v>
      </c>
      <c r="E14" s="66">
        <f t="shared" si="0"/>
        <v>5</v>
      </c>
      <c r="F14" s="65">
        <f>VLOOKUP($A14,'Return Data'!$B$7:$R$2843,11,0)</f>
        <v>16.162800000000001</v>
      </c>
      <c r="G14" s="66">
        <f t="shared" si="1"/>
        <v>3</v>
      </c>
      <c r="H14" s="65">
        <f>VLOOKUP($A14,'Return Data'!$B$7:$R$2843,12,0)</f>
        <v>22.412099999999999</v>
      </c>
      <c r="I14" s="66">
        <f t="shared" si="2"/>
        <v>3</v>
      </c>
      <c r="J14" s="65">
        <f>VLOOKUP($A14,'Return Data'!$B$7:$R$2843,13,0)</f>
        <v>35.150799999999997</v>
      </c>
      <c r="K14" s="66">
        <f t="shared" si="8"/>
        <v>7</v>
      </c>
      <c r="L14" s="65">
        <f>VLOOKUP($A14,'Return Data'!$B$7:$R$2843,17,0)</f>
        <v>10.1158</v>
      </c>
      <c r="M14" s="66">
        <f t="shared" si="9"/>
        <v>7</v>
      </c>
      <c r="N14" s="65">
        <f>VLOOKUP($A14,'Return Data'!$B$7:$R$2843,14,0)</f>
        <v>9.8384999999999998</v>
      </c>
      <c r="O14" s="66">
        <f t="shared" si="10"/>
        <v>4</v>
      </c>
      <c r="P14" s="65">
        <f>VLOOKUP($A14,'Return Data'!$B$7:$R$2843,15,0)</f>
        <v>12.6203</v>
      </c>
      <c r="Q14" s="66">
        <f t="shared" si="11"/>
        <v>1</v>
      </c>
      <c r="R14" s="65">
        <f>VLOOKUP($A14,'Return Data'!$B$7:$R$2843,16,0)</f>
        <v>12.1266</v>
      </c>
      <c r="S14" s="67">
        <f t="shared" si="7"/>
        <v>7</v>
      </c>
    </row>
    <row r="15" spans="1:20" x14ac:dyDescent="0.3">
      <c r="A15" s="63" t="s">
        <v>559</v>
      </c>
      <c r="B15" s="64">
        <f>VLOOKUP($A15,'Return Data'!$B$7:$R$2843,3,0)</f>
        <v>44302</v>
      </c>
      <c r="C15" s="65">
        <f>VLOOKUP($A15,'Return Data'!$B$7:$R$2843,4,0)</f>
        <v>13.3642</v>
      </c>
      <c r="D15" s="65">
        <f>VLOOKUP($A15,'Return Data'!$B$7:$R$2843,10,0)</f>
        <v>1.5246999999999999</v>
      </c>
      <c r="E15" s="66">
        <f t="shared" si="0"/>
        <v>7</v>
      </c>
      <c r="F15" s="65">
        <f>VLOOKUP($A15,'Return Data'!$B$7:$R$2843,11,0)</f>
        <v>13.893000000000001</v>
      </c>
      <c r="G15" s="66">
        <f t="shared" ref="G15" si="12">RANK(F15,F$8:F$17,0)</f>
        <v>6</v>
      </c>
      <c r="H15" s="65">
        <f>VLOOKUP($A15,'Return Data'!$B$7:$R$2843,12,0)</f>
        <v>20.109300000000001</v>
      </c>
      <c r="I15" s="66">
        <f>RANK(H15,H$8:H$17,0)</f>
        <v>7</v>
      </c>
      <c r="J15" s="65">
        <f>VLOOKUP($A15,'Return Data'!$B$7:$R$2843,13,0)</f>
        <v>32.211500000000001</v>
      </c>
      <c r="K15" s="66">
        <f t="shared" si="8"/>
        <v>8</v>
      </c>
      <c r="L15" s="65"/>
      <c r="M15" s="66"/>
      <c r="N15" s="65"/>
      <c r="O15" s="66"/>
      <c r="P15" s="65"/>
      <c r="Q15" s="66"/>
      <c r="R15" s="65">
        <f>VLOOKUP($A15,'Return Data'!$B$7:$R$2843,16,0)</f>
        <v>29.785</v>
      </c>
      <c r="S15" s="67">
        <f t="shared" si="7"/>
        <v>1</v>
      </c>
    </row>
    <row r="16" spans="1:20" x14ac:dyDescent="0.3">
      <c r="A16" s="63" t="s">
        <v>561</v>
      </c>
      <c r="B16" s="64">
        <f>VLOOKUP($A16,'Return Data'!$B$7:$R$2843,3,0)</f>
        <v>44302</v>
      </c>
      <c r="C16" s="65">
        <f>VLOOKUP($A16,'Return Data'!$B$7:$R$2843,4,0)</f>
        <v>13.6007</v>
      </c>
      <c r="D16" s="65">
        <f>VLOOKUP($A16,'Return Data'!$B$7:$R$2843,10,0)</f>
        <v>2.8292000000000002</v>
      </c>
      <c r="E16" s="66">
        <f t="shared" si="0"/>
        <v>2</v>
      </c>
      <c r="F16" s="65">
        <f>VLOOKUP($A16,'Return Data'!$B$7:$R$2843,11,0)</f>
        <v>15.569699999999999</v>
      </c>
      <c r="G16" s="66">
        <f>RANK(F16,F$8:F$17,0)</f>
        <v>4</v>
      </c>
      <c r="H16" s="65">
        <f>VLOOKUP($A16,'Return Data'!$B$7:$R$2843,12,0)</f>
        <v>22.081199999999999</v>
      </c>
      <c r="I16" s="66">
        <f>RANK(H16,H$8:H$17,0)</f>
        <v>5</v>
      </c>
      <c r="J16" s="65">
        <f>VLOOKUP($A16,'Return Data'!$B$7:$R$2843,13,0)</f>
        <v>35.226700000000001</v>
      </c>
      <c r="K16" s="66">
        <f t="shared" si="8"/>
        <v>6</v>
      </c>
      <c r="L16" s="65">
        <f>VLOOKUP($A16,'Return Data'!$B$7:$R$2843,17,0)</f>
        <v>14.0907</v>
      </c>
      <c r="M16" s="66">
        <f t="shared" si="9"/>
        <v>2</v>
      </c>
      <c r="N16" s="65"/>
      <c r="O16" s="66"/>
      <c r="P16" s="65"/>
      <c r="Q16" s="66"/>
      <c r="R16" s="65">
        <f>VLOOKUP($A16,'Return Data'!$B$7:$R$2843,16,0)</f>
        <v>14.884</v>
      </c>
      <c r="S16" s="67">
        <f t="shared" si="7"/>
        <v>2</v>
      </c>
    </row>
    <row r="17" spans="1:19" x14ac:dyDescent="0.3">
      <c r="A17" s="63" t="s">
        <v>563</v>
      </c>
      <c r="B17" s="64">
        <f>VLOOKUP($A17,'Return Data'!$B$7:$R$2843,3,0)</f>
        <v>44302</v>
      </c>
      <c r="C17" s="65">
        <f>VLOOKUP($A17,'Return Data'!$B$7:$R$2843,4,0)</f>
        <v>14.24</v>
      </c>
      <c r="D17" s="65">
        <f>VLOOKUP($A17,'Return Data'!$B$7:$R$2843,10,0)</f>
        <v>0.28170000000000001</v>
      </c>
      <c r="E17" s="66">
        <f t="shared" si="0"/>
        <v>10</v>
      </c>
      <c r="F17" s="65">
        <f>VLOOKUP($A17,'Return Data'!$B$7:$R$2843,11,0)</f>
        <v>12.4803</v>
      </c>
      <c r="G17" s="66">
        <f>RANK(F17,F$8:F$17,0)</f>
        <v>7</v>
      </c>
      <c r="H17" s="65">
        <f>VLOOKUP($A17,'Return Data'!$B$7:$R$2843,12,0)</f>
        <v>21.0884</v>
      </c>
      <c r="I17" s="66">
        <f>RANK(H17,H$8:H$17,0)</f>
        <v>6</v>
      </c>
      <c r="J17" s="65">
        <f>VLOOKUP($A17,'Return Data'!$B$7:$R$2843,13,0)</f>
        <v>40.711500000000001</v>
      </c>
      <c r="K17" s="66">
        <f t="shared" si="8"/>
        <v>2</v>
      </c>
      <c r="L17" s="65">
        <f>VLOOKUP($A17,'Return Data'!$B$7:$R$2843,17,0)</f>
        <v>15.1248</v>
      </c>
      <c r="M17" s="66">
        <f t="shared" si="9"/>
        <v>1</v>
      </c>
      <c r="N17" s="65">
        <f>VLOOKUP($A17,'Return Data'!$B$7:$R$2843,14,0)</f>
        <v>12.009600000000001</v>
      </c>
      <c r="O17" s="66">
        <f t="shared" si="10"/>
        <v>1</v>
      </c>
      <c r="P17" s="65"/>
      <c r="Q17" s="66"/>
      <c r="R17" s="65">
        <f>VLOOKUP($A17,'Return Data'!$B$7:$R$2843,16,0)</f>
        <v>11.3108</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1.8134699999999999</v>
      </c>
      <c r="E19" s="74"/>
      <c r="F19" s="75">
        <f>AVERAGE(F8:F17)</f>
        <v>15.20966</v>
      </c>
      <c r="G19" s="74"/>
      <c r="H19" s="75">
        <f>AVERAGE(H8:H17)</f>
        <v>20.998989999999999</v>
      </c>
      <c r="I19" s="74"/>
      <c r="J19" s="75">
        <f>AVERAGE(J8:J17)</f>
        <v>35.061419999999998</v>
      </c>
      <c r="K19" s="74"/>
      <c r="L19" s="75">
        <f>AVERAGE(L8:L17)</f>
        <v>11.959924999999998</v>
      </c>
      <c r="M19" s="74"/>
      <c r="N19" s="75">
        <f>AVERAGE(N8:N17)</f>
        <v>10.01965</v>
      </c>
      <c r="O19" s="74"/>
      <c r="P19" s="75">
        <f>AVERAGE(P8:P17)</f>
        <v>11.90236</v>
      </c>
      <c r="Q19" s="74"/>
      <c r="R19" s="75">
        <f>AVERAGE(R8:R17)</f>
        <v>12.823860000000002</v>
      </c>
      <c r="S19" s="76"/>
    </row>
    <row r="20" spans="1:19" x14ac:dyDescent="0.3">
      <c r="A20" s="73" t="s">
        <v>28</v>
      </c>
      <c r="B20" s="74"/>
      <c r="C20" s="74"/>
      <c r="D20" s="75">
        <f>MIN(D8:D17)</f>
        <v>0.28170000000000001</v>
      </c>
      <c r="E20" s="74"/>
      <c r="F20" s="75">
        <f>MIN(F8:F17)</f>
        <v>7.5332999999999997</v>
      </c>
      <c r="G20" s="74"/>
      <c r="H20" s="75">
        <f>MIN(H8:H17)</f>
        <v>10.888400000000001</v>
      </c>
      <c r="I20" s="74"/>
      <c r="J20" s="75">
        <f>MIN(J8:J17)</f>
        <v>19.297999999999998</v>
      </c>
      <c r="K20" s="74"/>
      <c r="L20" s="75">
        <f>MIN(L8:L17)</f>
        <v>8.2033000000000005</v>
      </c>
      <c r="M20" s="74"/>
      <c r="N20" s="75">
        <f>MIN(N8:N17)</f>
        <v>8.7089999999999996</v>
      </c>
      <c r="O20" s="74"/>
      <c r="P20" s="75">
        <f>MIN(P8:P17)</f>
        <v>9.7712000000000003</v>
      </c>
      <c r="Q20" s="74"/>
      <c r="R20" s="75">
        <f>MIN(R8:R17)</f>
        <v>-2.3567</v>
      </c>
      <c r="S20" s="76"/>
    </row>
    <row r="21" spans="1:19" ht="15" thickBot="1" x14ac:dyDescent="0.35">
      <c r="A21" s="77" t="s">
        <v>29</v>
      </c>
      <c r="B21" s="78"/>
      <c r="C21" s="78"/>
      <c r="D21" s="79">
        <f>MAX(D8:D17)</f>
        <v>2.9243999999999999</v>
      </c>
      <c r="E21" s="78"/>
      <c r="F21" s="79">
        <f>MAX(F8:F17)</f>
        <v>32.4328</v>
      </c>
      <c r="G21" s="78"/>
      <c r="H21" s="79">
        <f>MAX(H8:H17)</f>
        <v>35.369199999999999</v>
      </c>
      <c r="I21" s="78"/>
      <c r="J21" s="79">
        <f>MAX(J8:J17)</f>
        <v>47.170200000000001</v>
      </c>
      <c r="K21" s="78"/>
      <c r="L21" s="79">
        <f>MAX(L8:L17)</f>
        <v>15.1248</v>
      </c>
      <c r="M21" s="78"/>
      <c r="N21" s="79">
        <f>MAX(N8:N17)</f>
        <v>12.009600000000001</v>
      </c>
      <c r="O21" s="78"/>
      <c r="P21" s="79">
        <f>MAX(P8:P17)</f>
        <v>12.6203</v>
      </c>
      <c r="Q21" s="78"/>
      <c r="R21" s="79">
        <f>MAX(R8:R17)</f>
        <v>29.785</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2" t="s">
        <v>347</v>
      </c>
    </row>
    <row r="3" spans="1:20" ht="15" thickBot="1" x14ac:dyDescent="0.35">
      <c r="A3" s="153"/>
    </row>
    <row r="4" spans="1:20" ht="15" thickBot="1" x14ac:dyDescent="0.35"/>
    <row r="5" spans="1:20" x14ac:dyDescent="0.3">
      <c r="A5" s="29" t="s">
        <v>1590</v>
      </c>
      <c r="B5" s="150" t="s">
        <v>8</v>
      </c>
      <c r="C5" s="150" t="s">
        <v>9</v>
      </c>
      <c r="D5" s="156" t="s">
        <v>1</v>
      </c>
      <c r="E5" s="156"/>
      <c r="F5" s="156" t="s">
        <v>2</v>
      </c>
      <c r="G5" s="156"/>
      <c r="H5" s="156" t="s">
        <v>3</v>
      </c>
      <c r="I5" s="156"/>
      <c r="J5" s="156" t="s">
        <v>4</v>
      </c>
      <c r="K5" s="156"/>
      <c r="L5" s="156" t="s">
        <v>382</v>
      </c>
      <c r="M5" s="156"/>
      <c r="N5" s="156" t="s">
        <v>5</v>
      </c>
      <c r="O5" s="156"/>
      <c r="P5" s="156" t="s">
        <v>6</v>
      </c>
      <c r="Q5" s="156"/>
      <c r="R5" s="154" t="s">
        <v>46</v>
      </c>
      <c r="S5" s="155"/>
      <c r="T5" s="12"/>
    </row>
    <row r="6" spans="1:20" x14ac:dyDescent="0.3">
      <c r="A6" s="17" t="s">
        <v>7</v>
      </c>
      <c r="B6" s="151"/>
      <c r="C6" s="15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44302</v>
      </c>
      <c r="C8" s="65">
        <f>VLOOKUP($A8,'Return Data'!$B$7:$R$2843,4,0)</f>
        <v>65.62</v>
      </c>
      <c r="D8" s="65">
        <f>VLOOKUP($A8,'Return Data'!$B$7:$R$2843,10,0)</f>
        <v>1.0783</v>
      </c>
      <c r="E8" s="66">
        <f t="shared" ref="E8:E17" si="0">RANK(D8,D$8:D$17,0)</f>
        <v>7</v>
      </c>
      <c r="F8" s="65">
        <f>VLOOKUP($A8,'Return Data'!$B$7:$R$2843,11,0)</f>
        <v>16.0184</v>
      </c>
      <c r="G8" s="66">
        <f t="shared" ref="G8:G14" si="1">RANK(F8,F$8:F$17,0)</f>
        <v>2</v>
      </c>
      <c r="H8" s="65">
        <f>VLOOKUP($A8,'Return Data'!$B$7:$R$2843,12,0)</f>
        <v>21.8796</v>
      </c>
      <c r="I8" s="66">
        <f t="shared" ref="I8" si="2">RANK(H8,H$8:H$17,0)</f>
        <v>2</v>
      </c>
      <c r="J8" s="65">
        <f>VLOOKUP($A8,'Return Data'!$B$7:$R$2843,13,0)</f>
        <v>36.480899999999998</v>
      </c>
      <c r="K8" s="66">
        <f>RANK(J8,J$8:J$17,0)</f>
        <v>4</v>
      </c>
      <c r="L8" s="65">
        <f>VLOOKUP($A8,'Return Data'!$B$7:$R$2843,17,0)</f>
        <v>10.920400000000001</v>
      </c>
      <c r="M8" s="66">
        <f>RANK(L8,L$8:L$17,0)</f>
        <v>5</v>
      </c>
      <c r="N8" s="65">
        <f>VLOOKUP($A8,'Return Data'!$B$7:$R$2843,14,0)</f>
        <v>9.0852000000000004</v>
      </c>
      <c r="O8" s="66">
        <f>RANK(N8,N$8:N$17,0)</f>
        <v>3</v>
      </c>
      <c r="P8" s="65">
        <f>VLOOKUP($A8,'Return Data'!$B$7:$R$2843,15,0)</f>
        <v>11.1991</v>
      </c>
      <c r="Q8" s="66">
        <f>RANK(P8,P$8:P$17,0)</f>
        <v>3</v>
      </c>
      <c r="R8" s="65">
        <f>VLOOKUP($A8,'Return Data'!$B$7:$R$2843,16,0)</f>
        <v>9.3772000000000002</v>
      </c>
      <c r="S8" s="67">
        <f t="shared" ref="S8:S17" si="3">RANK(R8,R$8:R$17,0)</f>
        <v>9</v>
      </c>
    </row>
    <row r="9" spans="1:20" x14ac:dyDescent="0.3">
      <c r="A9" s="63" t="s">
        <v>547</v>
      </c>
      <c r="B9" s="64">
        <f>VLOOKUP($A9,'Return Data'!$B$7:$R$2843,3,0)</f>
        <v>44302</v>
      </c>
      <c r="C9" s="65">
        <f>VLOOKUP($A9,'Return Data'!$B$7:$R$2843,4,0)</f>
        <v>232.33099999999999</v>
      </c>
      <c r="D9" s="65">
        <f>VLOOKUP($A9,'Return Data'!$B$7:$R$2843,10,0)</f>
        <v>2.1684000000000001</v>
      </c>
      <c r="E9" s="66">
        <f t="shared" si="0"/>
        <v>3</v>
      </c>
      <c r="F9" s="65">
        <f>VLOOKUP($A9,'Return Data'!$B$7:$R$2843,11,0)</f>
        <v>32.057299999999998</v>
      </c>
      <c r="G9" s="66">
        <f t="shared" si="1"/>
        <v>1</v>
      </c>
      <c r="H9" s="65">
        <f>VLOOKUP($A9,'Return Data'!$B$7:$R$2843,12,0)</f>
        <v>34.786999999999999</v>
      </c>
      <c r="I9" s="66">
        <f t="shared" ref="I9:I17" si="4">RANK(H9,H$8:H$17,0)</f>
        <v>1</v>
      </c>
      <c r="J9" s="65">
        <f>VLOOKUP($A9,'Return Data'!$B$7:$R$2843,13,0)</f>
        <v>46.33</v>
      </c>
      <c r="K9" s="66">
        <f t="shared" ref="K9:K17" si="5">RANK(J9,J$8:J$17,0)</f>
        <v>1</v>
      </c>
      <c r="L9" s="65">
        <f>VLOOKUP($A9,'Return Data'!$B$7:$R$2843,17,0)</f>
        <v>7.5744999999999996</v>
      </c>
      <c r="M9" s="66">
        <f t="shared" ref="M9:M17" si="6">RANK(L9,L$8:L$17,0)</f>
        <v>8</v>
      </c>
      <c r="N9" s="65">
        <f>VLOOKUP($A9,'Return Data'!$B$7:$R$2843,14,0)</f>
        <v>8.0281000000000002</v>
      </c>
      <c r="O9" s="66">
        <f t="shared" ref="O9:O17" si="7">RANK(N9,N$8:N$17,0)</f>
        <v>5</v>
      </c>
      <c r="P9" s="65">
        <f>VLOOKUP($A9,'Return Data'!$B$7:$R$2843,15,0)</f>
        <v>12.6873</v>
      </c>
      <c r="Q9" s="66">
        <f t="shared" ref="Q9:Q14" si="8">RANK(P9,P$8:P$17,0)</f>
        <v>1</v>
      </c>
      <c r="R9" s="65">
        <f>VLOOKUP($A9,'Return Data'!$B$7:$R$2843,16,0)</f>
        <v>16.490200000000002</v>
      </c>
      <c r="S9" s="67">
        <f t="shared" si="3"/>
        <v>2</v>
      </c>
    </row>
    <row r="10" spans="1:20" x14ac:dyDescent="0.3">
      <c r="A10" s="63" t="s">
        <v>549</v>
      </c>
      <c r="B10" s="64">
        <f>VLOOKUP($A10,'Return Data'!$B$7:$R$2843,3,0)</f>
        <v>44302</v>
      </c>
      <c r="C10" s="65">
        <f>VLOOKUP($A10,'Return Data'!$B$7:$R$2843,4,0)</f>
        <v>44.12</v>
      </c>
      <c r="D10" s="65">
        <f>VLOOKUP($A10,'Return Data'!$B$7:$R$2843,10,0)</f>
        <v>1.9409000000000001</v>
      </c>
      <c r="E10" s="66">
        <f t="shared" si="0"/>
        <v>4</v>
      </c>
      <c r="F10" s="65">
        <f>VLOOKUP($A10,'Return Data'!$B$7:$R$2843,11,0)</f>
        <v>14.895799999999999</v>
      </c>
      <c r="G10" s="66">
        <f t="shared" si="1"/>
        <v>4</v>
      </c>
      <c r="H10" s="65">
        <f>VLOOKUP($A10,'Return Data'!$B$7:$R$2843,12,0)</f>
        <v>21.878499999999999</v>
      </c>
      <c r="I10" s="66">
        <f t="shared" si="4"/>
        <v>3</v>
      </c>
      <c r="J10" s="65">
        <f>VLOOKUP($A10,'Return Data'!$B$7:$R$2843,13,0)</f>
        <v>38.134</v>
      </c>
      <c r="K10" s="66">
        <f t="shared" si="5"/>
        <v>3</v>
      </c>
      <c r="L10" s="65">
        <f>VLOOKUP($A10,'Return Data'!$B$7:$R$2843,17,0)</f>
        <v>11.230700000000001</v>
      </c>
      <c r="M10" s="66">
        <f t="shared" si="6"/>
        <v>4</v>
      </c>
      <c r="N10" s="65">
        <f>VLOOKUP($A10,'Return Data'!$B$7:$R$2843,14,0)</f>
        <v>9.4520999999999997</v>
      </c>
      <c r="O10" s="66">
        <f t="shared" si="7"/>
        <v>2</v>
      </c>
      <c r="P10" s="65">
        <f>VLOOKUP($A10,'Return Data'!$B$7:$R$2843,15,0)</f>
        <v>11.121600000000001</v>
      </c>
      <c r="Q10" s="66">
        <f t="shared" si="8"/>
        <v>4</v>
      </c>
      <c r="R10" s="65">
        <f>VLOOKUP($A10,'Return Data'!$B$7:$R$2843,16,0)</f>
        <v>10.9345</v>
      </c>
      <c r="S10" s="67">
        <f t="shared" si="3"/>
        <v>6</v>
      </c>
    </row>
    <row r="11" spans="1:20" x14ac:dyDescent="0.3">
      <c r="A11" s="63" t="s">
        <v>552</v>
      </c>
      <c r="B11" s="64">
        <f>VLOOKUP($A11,'Return Data'!$B$7:$R$2843,3,0)</f>
        <v>44302</v>
      </c>
      <c r="C11" s="65">
        <f>VLOOKUP($A11,'Return Data'!$B$7:$R$2843,4,0)</f>
        <v>9.4390999999999998</v>
      </c>
      <c r="D11" s="65">
        <f>VLOOKUP($A11,'Return Data'!$B$7:$R$2843,10,0)</f>
        <v>2.4175</v>
      </c>
      <c r="E11" s="66">
        <f t="shared" si="0"/>
        <v>1</v>
      </c>
      <c r="F11" s="65">
        <f>VLOOKUP($A11,'Return Data'!$B$7:$R$2843,11,0)</f>
        <v>9.3133999999999997</v>
      </c>
      <c r="G11" s="66">
        <f t="shared" si="1"/>
        <v>9</v>
      </c>
      <c r="H11" s="65">
        <f>VLOOKUP($A11,'Return Data'!$B$7:$R$2843,12,0)</f>
        <v>9.1944999999999997</v>
      </c>
      <c r="I11" s="66">
        <f t="shared" si="4"/>
        <v>10</v>
      </c>
      <c r="J11" s="65">
        <f>VLOOKUP($A11,'Return Data'!$B$7:$R$2843,13,0)</f>
        <v>16.850899999999999</v>
      </c>
      <c r="K11" s="66">
        <f t="shared" si="5"/>
        <v>10</v>
      </c>
      <c r="L11" s="65"/>
      <c r="M11" s="66"/>
      <c r="N11" s="65"/>
      <c r="O11" s="66"/>
      <c r="P11" s="65"/>
      <c r="Q11" s="66"/>
      <c r="R11" s="65">
        <f>VLOOKUP($A11,'Return Data'!$B$7:$R$2843,16,0)</f>
        <v>-4.3657000000000004</v>
      </c>
      <c r="S11" s="67">
        <f t="shared" si="3"/>
        <v>10</v>
      </c>
    </row>
    <row r="12" spans="1:20" x14ac:dyDescent="0.3">
      <c r="A12" s="63" t="s">
        <v>554</v>
      </c>
      <c r="B12" s="64">
        <f>VLOOKUP($A12,'Return Data'!$B$7:$R$2843,3,0)</f>
        <v>44302</v>
      </c>
      <c r="C12" s="65">
        <f>VLOOKUP($A12,'Return Data'!$B$7:$R$2843,4,0)</f>
        <v>13.154999999999999</v>
      </c>
      <c r="D12" s="65">
        <f>VLOOKUP($A12,'Return Data'!$B$7:$R$2843,10,0)</f>
        <v>1.6379999999999999</v>
      </c>
      <c r="E12" s="66">
        <f t="shared" si="0"/>
        <v>6</v>
      </c>
      <c r="F12" s="65">
        <f>VLOOKUP($A12,'Return Data'!$B$7:$R$2843,11,0)</f>
        <v>10.9939</v>
      </c>
      <c r="G12" s="66">
        <f t="shared" si="1"/>
        <v>8</v>
      </c>
      <c r="H12" s="65">
        <f>VLOOKUP($A12,'Return Data'!$B$7:$R$2843,12,0)</f>
        <v>18.162199999999999</v>
      </c>
      <c r="I12" s="66">
        <f t="shared" si="4"/>
        <v>8</v>
      </c>
      <c r="J12" s="65">
        <f>VLOOKUP($A12,'Return Data'!$B$7:$R$2843,13,0)</f>
        <v>36.363599999999998</v>
      </c>
      <c r="K12" s="66">
        <f t="shared" si="5"/>
        <v>5</v>
      </c>
      <c r="L12" s="65">
        <f>VLOOKUP($A12,'Return Data'!$B$7:$R$2843,17,0)</f>
        <v>12.0845</v>
      </c>
      <c r="M12" s="66">
        <f t="shared" si="6"/>
        <v>3</v>
      </c>
      <c r="N12" s="65"/>
      <c r="O12" s="66"/>
      <c r="P12" s="65"/>
      <c r="Q12" s="66"/>
      <c r="R12" s="65">
        <f>VLOOKUP($A12,'Return Data'!$B$7:$R$2843,16,0)</f>
        <v>10.672700000000001</v>
      </c>
      <c r="S12" s="67">
        <f t="shared" si="3"/>
        <v>7</v>
      </c>
    </row>
    <row r="13" spans="1:20" x14ac:dyDescent="0.3">
      <c r="A13" s="63" t="s">
        <v>556</v>
      </c>
      <c r="B13" s="64">
        <f>VLOOKUP($A13,'Return Data'!$B$7:$R$2843,3,0)</f>
        <v>44302</v>
      </c>
      <c r="C13" s="65">
        <f>VLOOKUP($A13,'Return Data'!$B$7:$R$2843,4,0)</f>
        <v>28.966999999999999</v>
      </c>
      <c r="D13" s="65">
        <f>VLOOKUP($A13,'Return Data'!$B$7:$R$2843,10,0)</f>
        <v>0.4647</v>
      </c>
      <c r="E13" s="66">
        <f t="shared" si="0"/>
        <v>9</v>
      </c>
      <c r="F13" s="65">
        <f>VLOOKUP($A13,'Return Data'!$B$7:$R$2843,11,0)</f>
        <v>6.8262</v>
      </c>
      <c r="G13" s="66">
        <f t="shared" si="1"/>
        <v>10</v>
      </c>
      <c r="H13" s="65">
        <f>VLOOKUP($A13,'Return Data'!$B$7:$R$2843,12,0)</f>
        <v>12.327400000000001</v>
      </c>
      <c r="I13" s="66">
        <f t="shared" si="4"/>
        <v>9</v>
      </c>
      <c r="J13" s="65">
        <f>VLOOKUP($A13,'Return Data'!$B$7:$R$2843,13,0)</f>
        <v>24.156700000000001</v>
      </c>
      <c r="K13" s="66">
        <f t="shared" si="5"/>
        <v>9</v>
      </c>
      <c r="L13" s="65">
        <f>VLOOKUP($A13,'Return Data'!$B$7:$R$2843,17,0)</f>
        <v>9.4361999999999995</v>
      </c>
      <c r="M13" s="66">
        <f t="shared" si="6"/>
        <v>6</v>
      </c>
      <c r="N13" s="65">
        <f>VLOOKUP($A13,'Return Data'!$B$7:$R$2843,14,0)</f>
        <v>7.7416999999999998</v>
      </c>
      <c r="O13" s="66">
        <f t="shared" si="7"/>
        <v>6</v>
      </c>
      <c r="P13" s="65">
        <f>VLOOKUP($A13,'Return Data'!$B$7:$R$2843,15,0)</f>
        <v>8.4844000000000008</v>
      </c>
      <c r="Q13" s="66">
        <f t="shared" si="8"/>
        <v>5</v>
      </c>
      <c r="R13" s="65">
        <f>VLOOKUP($A13,'Return Data'!$B$7:$R$2843,16,0)</f>
        <v>10.9964</v>
      </c>
      <c r="S13" s="67">
        <f t="shared" si="3"/>
        <v>5</v>
      </c>
    </row>
    <row r="14" spans="1:20" x14ac:dyDescent="0.3">
      <c r="A14" s="63" t="s">
        <v>557</v>
      </c>
      <c r="B14" s="64">
        <f>VLOOKUP($A14,'Return Data'!$B$7:$R$2843,3,0)</f>
        <v>44302</v>
      </c>
      <c r="C14" s="65">
        <f>VLOOKUP($A14,'Return Data'!$B$7:$R$2843,4,0)</f>
        <v>108.4175</v>
      </c>
      <c r="D14" s="65">
        <f>VLOOKUP($A14,'Return Data'!$B$7:$R$2843,10,0)</f>
        <v>1.6786000000000001</v>
      </c>
      <c r="E14" s="66">
        <f t="shared" si="0"/>
        <v>5</v>
      </c>
      <c r="F14" s="65">
        <f>VLOOKUP($A14,'Return Data'!$B$7:$R$2843,11,0)</f>
        <v>15.375299999999999</v>
      </c>
      <c r="G14" s="66">
        <f t="shared" si="1"/>
        <v>3</v>
      </c>
      <c r="H14" s="65">
        <f>VLOOKUP($A14,'Return Data'!$B$7:$R$2843,12,0)</f>
        <v>21.162600000000001</v>
      </c>
      <c r="I14" s="66">
        <f t="shared" si="4"/>
        <v>4</v>
      </c>
      <c r="J14" s="65">
        <f>VLOOKUP($A14,'Return Data'!$B$7:$R$2843,13,0)</f>
        <v>33.347499999999997</v>
      </c>
      <c r="K14" s="66">
        <f t="shared" si="5"/>
        <v>6</v>
      </c>
      <c r="L14" s="65">
        <f>VLOOKUP($A14,'Return Data'!$B$7:$R$2843,17,0)</f>
        <v>8.6776</v>
      </c>
      <c r="M14" s="66">
        <f t="shared" si="6"/>
        <v>7</v>
      </c>
      <c r="N14" s="65">
        <f>VLOOKUP($A14,'Return Data'!$B$7:$R$2843,14,0)</f>
        <v>8.4261999999999997</v>
      </c>
      <c r="O14" s="66">
        <f t="shared" si="7"/>
        <v>4</v>
      </c>
      <c r="P14" s="65">
        <f>VLOOKUP($A14,'Return Data'!$B$7:$R$2843,15,0)</f>
        <v>11.4741</v>
      </c>
      <c r="Q14" s="66">
        <f t="shared" si="8"/>
        <v>2</v>
      </c>
      <c r="R14" s="65">
        <f>VLOOKUP($A14,'Return Data'!$B$7:$R$2843,16,0)</f>
        <v>15.614000000000001</v>
      </c>
      <c r="S14" s="67">
        <f t="shared" si="3"/>
        <v>3</v>
      </c>
    </row>
    <row r="15" spans="1:20" x14ac:dyDescent="0.3">
      <c r="A15" s="63" t="s">
        <v>560</v>
      </c>
      <c r="B15" s="64">
        <f>VLOOKUP($A15,'Return Data'!$B$7:$R$2843,3,0)</f>
        <v>44302</v>
      </c>
      <c r="C15" s="65">
        <f>VLOOKUP($A15,'Return Data'!$B$7:$R$2843,4,0)</f>
        <v>13.082800000000001</v>
      </c>
      <c r="D15" s="65">
        <f>VLOOKUP($A15,'Return Data'!$B$7:$R$2843,10,0)</f>
        <v>1.0645</v>
      </c>
      <c r="E15" s="66">
        <f t="shared" si="0"/>
        <v>8</v>
      </c>
      <c r="F15" s="65">
        <f>VLOOKUP($A15,'Return Data'!$B$7:$R$2843,11,0)</f>
        <v>12.826499999999999</v>
      </c>
      <c r="G15" s="66">
        <f t="shared" ref="G15" si="9">RANK(F15,F$8:F$17,0)</f>
        <v>6</v>
      </c>
      <c r="H15" s="65">
        <f>VLOOKUP($A15,'Return Data'!$B$7:$R$2843,12,0)</f>
        <v>18.408200000000001</v>
      </c>
      <c r="I15" s="66">
        <f t="shared" si="4"/>
        <v>7</v>
      </c>
      <c r="J15" s="65">
        <f>VLOOKUP($A15,'Return Data'!$B$7:$R$2843,13,0)</f>
        <v>29.695799999999998</v>
      </c>
      <c r="K15" s="66">
        <f t="shared" si="5"/>
        <v>8</v>
      </c>
      <c r="L15" s="65"/>
      <c r="M15" s="66"/>
      <c r="N15" s="65"/>
      <c r="O15" s="66"/>
      <c r="P15" s="65"/>
      <c r="Q15" s="66"/>
      <c r="R15" s="65">
        <f>VLOOKUP($A15,'Return Data'!$B$7:$R$2843,16,0)</f>
        <v>27.325600000000001</v>
      </c>
      <c r="S15" s="67">
        <f t="shared" si="3"/>
        <v>1</v>
      </c>
    </row>
    <row r="16" spans="1:20" x14ac:dyDescent="0.3">
      <c r="A16" s="63" t="s">
        <v>562</v>
      </c>
      <c r="B16" s="64">
        <f>VLOOKUP($A16,'Return Data'!$B$7:$R$2843,3,0)</f>
        <v>44302</v>
      </c>
      <c r="C16" s="65">
        <f>VLOOKUP($A16,'Return Data'!$B$7:$R$2843,4,0)</f>
        <v>13.0718</v>
      </c>
      <c r="D16" s="65">
        <f>VLOOKUP($A16,'Return Data'!$B$7:$R$2843,10,0)</f>
        <v>2.4041999999999999</v>
      </c>
      <c r="E16" s="66">
        <f t="shared" si="0"/>
        <v>2</v>
      </c>
      <c r="F16" s="65">
        <f>VLOOKUP($A16,'Return Data'!$B$7:$R$2843,11,0)</f>
        <v>14.5785</v>
      </c>
      <c r="G16" s="66">
        <f>RANK(F16,F$8:F$17,0)</f>
        <v>5</v>
      </c>
      <c r="H16" s="65">
        <f>VLOOKUP($A16,'Return Data'!$B$7:$R$2843,12,0)</f>
        <v>20.5519</v>
      </c>
      <c r="I16" s="66">
        <f t="shared" si="4"/>
        <v>5</v>
      </c>
      <c r="J16" s="65">
        <f>VLOOKUP($A16,'Return Data'!$B$7:$R$2843,13,0)</f>
        <v>33.016500000000001</v>
      </c>
      <c r="K16" s="66">
        <f t="shared" si="5"/>
        <v>7</v>
      </c>
      <c r="L16" s="65">
        <f>VLOOKUP($A16,'Return Data'!$B$7:$R$2843,17,0)</f>
        <v>12.147500000000001</v>
      </c>
      <c r="M16" s="66">
        <f t="shared" si="6"/>
        <v>2</v>
      </c>
      <c r="N16" s="65"/>
      <c r="O16" s="66"/>
      <c r="P16" s="65"/>
      <c r="Q16" s="66"/>
      <c r="R16" s="65">
        <f>VLOOKUP($A16,'Return Data'!$B$7:$R$2843,16,0)</f>
        <v>12.846399999999999</v>
      </c>
      <c r="S16" s="67">
        <f t="shared" si="3"/>
        <v>4</v>
      </c>
    </row>
    <row r="17" spans="1:19" x14ac:dyDescent="0.3">
      <c r="A17" s="63" t="s">
        <v>564</v>
      </c>
      <c r="B17" s="64">
        <f>VLOOKUP($A17,'Return Data'!$B$7:$R$2843,3,0)</f>
        <v>44302</v>
      </c>
      <c r="C17" s="65">
        <f>VLOOKUP($A17,'Return Data'!$B$7:$R$2843,4,0)</f>
        <v>13.92</v>
      </c>
      <c r="D17" s="65">
        <f>VLOOKUP($A17,'Return Data'!$B$7:$R$2843,10,0)</f>
        <v>7.1900000000000006E-2</v>
      </c>
      <c r="E17" s="66">
        <f t="shared" si="0"/>
        <v>10</v>
      </c>
      <c r="F17" s="65">
        <f>VLOOKUP($A17,'Return Data'!$B$7:$R$2843,11,0)</f>
        <v>11.9871</v>
      </c>
      <c r="G17" s="66">
        <f>RANK(F17,F$8:F$17,0)</f>
        <v>7</v>
      </c>
      <c r="H17" s="65">
        <f>VLOOKUP($A17,'Return Data'!$B$7:$R$2843,12,0)</f>
        <v>20.415199999999999</v>
      </c>
      <c r="I17" s="66">
        <f t="shared" si="4"/>
        <v>6</v>
      </c>
      <c r="J17" s="65">
        <f>VLOOKUP($A17,'Return Data'!$B$7:$R$2843,13,0)</f>
        <v>39.618899999999996</v>
      </c>
      <c r="K17" s="66">
        <f t="shared" si="5"/>
        <v>2</v>
      </c>
      <c r="L17" s="65">
        <f>VLOOKUP($A17,'Return Data'!$B$7:$R$2843,17,0)</f>
        <v>14.305</v>
      </c>
      <c r="M17" s="66">
        <f t="shared" si="6"/>
        <v>1</v>
      </c>
      <c r="N17" s="65">
        <f>VLOOKUP($A17,'Return Data'!$B$7:$R$2843,14,0)</f>
        <v>11.274800000000001</v>
      </c>
      <c r="O17" s="66">
        <f t="shared" si="7"/>
        <v>1</v>
      </c>
      <c r="P17" s="65"/>
      <c r="Q17" s="66"/>
      <c r="R17" s="65">
        <f>VLOOKUP($A17,'Return Data'!$B$7:$R$2843,16,0)</f>
        <v>10.5465</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1.4926999999999999</v>
      </c>
      <c r="E19" s="74"/>
      <c r="F19" s="75">
        <f>AVERAGE(F8:F17)</f>
        <v>14.487239999999996</v>
      </c>
      <c r="G19" s="74"/>
      <c r="H19" s="75">
        <f>AVERAGE(H8:H17)</f>
        <v>19.876709999999999</v>
      </c>
      <c r="I19" s="74"/>
      <c r="J19" s="75">
        <f>AVERAGE(J8:J17)</f>
        <v>33.399479999999997</v>
      </c>
      <c r="K19" s="74"/>
      <c r="L19" s="75">
        <f>AVERAGE(L8:L17)</f>
        <v>10.797049999999999</v>
      </c>
      <c r="M19" s="74"/>
      <c r="N19" s="75">
        <f>AVERAGE(N8:N17)</f>
        <v>9.0013500000000004</v>
      </c>
      <c r="O19" s="74"/>
      <c r="P19" s="75">
        <f>AVERAGE(P8:P17)</f>
        <v>10.993300000000001</v>
      </c>
      <c r="Q19" s="74"/>
      <c r="R19" s="75">
        <f>AVERAGE(R8:R17)</f>
        <v>12.043780000000002</v>
      </c>
      <c r="S19" s="76"/>
    </row>
    <row r="20" spans="1:19" x14ac:dyDescent="0.3">
      <c r="A20" s="73" t="s">
        <v>28</v>
      </c>
      <c r="B20" s="74"/>
      <c r="C20" s="74"/>
      <c r="D20" s="75">
        <f>MIN(D8:D17)</f>
        <v>7.1900000000000006E-2</v>
      </c>
      <c r="E20" s="74"/>
      <c r="F20" s="75">
        <f>MIN(F8:F17)</f>
        <v>6.8262</v>
      </c>
      <c r="G20" s="74"/>
      <c r="H20" s="75">
        <f>MIN(H8:H17)</f>
        <v>9.1944999999999997</v>
      </c>
      <c r="I20" s="74"/>
      <c r="J20" s="75">
        <f>MIN(J8:J17)</f>
        <v>16.850899999999999</v>
      </c>
      <c r="K20" s="74"/>
      <c r="L20" s="75">
        <f>MIN(L8:L17)</f>
        <v>7.5744999999999996</v>
      </c>
      <c r="M20" s="74"/>
      <c r="N20" s="75">
        <f>MIN(N8:N17)</f>
        <v>7.7416999999999998</v>
      </c>
      <c r="O20" s="74"/>
      <c r="P20" s="75">
        <f>MIN(P8:P17)</f>
        <v>8.4844000000000008</v>
      </c>
      <c r="Q20" s="74"/>
      <c r="R20" s="75">
        <f>MIN(R8:R17)</f>
        <v>-4.3657000000000004</v>
      </c>
      <c r="S20" s="76"/>
    </row>
    <row r="21" spans="1:19" ht="15" thickBot="1" x14ac:dyDescent="0.35">
      <c r="A21" s="77" t="s">
        <v>29</v>
      </c>
      <c r="B21" s="78"/>
      <c r="C21" s="78"/>
      <c r="D21" s="79">
        <f>MAX(D8:D17)</f>
        <v>2.4175</v>
      </c>
      <c r="E21" s="78"/>
      <c r="F21" s="79">
        <f>MAX(F8:F17)</f>
        <v>32.057299999999998</v>
      </c>
      <c r="G21" s="78"/>
      <c r="H21" s="79">
        <f>MAX(H8:H17)</f>
        <v>34.786999999999999</v>
      </c>
      <c r="I21" s="78"/>
      <c r="J21" s="79">
        <f>MAX(J8:J17)</f>
        <v>46.33</v>
      </c>
      <c r="K21" s="78"/>
      <c r="L21" s="79">
        <f>MAX(L8:L17)</f>
        <v>14.305</v>
      </c>
      <c r="M21" s="78"/>
      <c r="N21" s="79">
        <f>MAX(N8:N17)</f>
        <v>11.274800000000001</v>
      </c>
      <c r="O21" s="78"/>
      <c r="P21" s="79">
        <f>MAX(P8:P17)</f>
        <v>12.6873</v>
      </c>
      <c r="Q21" s="78"/>
      <c r="R21" s="79">
        <f>MAX(R8:R17)</f>
        <v>27.325600000000001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2021-04-19T05:47:10Z</dcterms:modified>
</cp:coreProperties>
</file>